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EB73F3E4-A39A-4F8C-8480-87974E377B30}" xr6:coauthVersionLast="47" xr6:coauthVersionMax="47" xr10:uidLastSave="{00000000-0000-0000-0000-000000000000}"/>
  <bookViews>
    <workbookView xWindow="-108" yWindow="-108" windowWidth="23256" windowHeight="12456" tabRatio="826" activeTab="2" xr2:uid="{00000000-000D-0000-FFFF-FFFF00000000}"/>
  </bookViews>
  <sheets>
    <sheet name="Maquette S" sheetId="10" r:id="rId1"/>
    <sheet name="Maquette L" sheetId="6" r:id="rId2"/>
    <sheet name="BDD S" sheetId="11" r:id="rId3"/>
    <sheet name="BDD L" sheetId="5" r:id="rId4"/>
    <sheet name="24" sheetId="12" r:id="rId5"/>
    <sheet name="Stats S" sheetId="13" r:id="rId6"/>
    <sheet name="GCrédits S" sheetId="14" r:id="rId7"/>
    <sheet name="GNotes S" sheetId="15" r:id="rId8"/>
    <sheet name="14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8" hidden="1">'14'!$A$6:$L$99</definedName>
    <definedName name="_xlnm._FilterDatabase" localSheetId="4" hidden="1">'24'!$A$6:$L$99</definedName>
    <definedName name="_xlnm._FilterDatabase" localSheetId="3" hidden="1">'BDD L'!$A$4:$D$68</definedName>
    <definedName name="_xlnm._FilterDatabase" localSheetId="2" hidden="1">'BDD S'!$A$4:$D$68</definedName>
    <definedName name="_xlnm._FilterDatabase" localSheetId="9" hidden="1">'Stats L'!$A$2:$A$13</definedName>
    <definedName name="_xlnm._FilterDatabase" localSheetId="5" hidden="1">'Stats S'!$A$2:$A$13</definedName>
    <definedName name="_xlnm.Print_Area" localSheetId="8">'14'!$A$1:$M$99</definedName>
    <definedName name="_xlnm.Print_Area" localSheetId="4">'24'!$A$1:$M$99</definedName>
    <definedName name="_xlnm.Print_Area" localSheetId="3">'BDD L'!$A$2:$OU$27</definedName>
    <definedName name="_xlnm.Print_Area" localSheetId="2">'BDD S'!$A$2:$OV$54</definedName>
    <definedName name="_xlnm.Print_Area" localSheetId="12">H!$A$1:$P$32</definedName>
    <definedName name="_xlnm.Print_Area" localSheetId="1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5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5" l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IH14" i="11"/>
  <c r="IA4" i="11"/>
  <c r="IC6" i="11"/>
  <c r="IE6" i="11"/>
  <c r="HV4" i="11"/>
  <c r="HX6" i="11"/>
  <c r="HZ6" i="11"/>
  <c r="IJ6" i="11"/>
  <c r="M6" i="10"/>
  <c r="M12" i="10"/>
  <c r="M18" i="10"/>
  <c r="M24" i="10"/>
  <c r="M30" i="10"/>
  <c r="M36" i="10"/>
  <c r="M42" i="10"/>
  <c r="M48" i="10"/>
  <c r="M54" i="10"/>
  <c r="M60" i="10"/>
  <c r="M66" i="10"/>
  <c r="M72" i="10"/>
  <c r="M78" i="10"/>
  <c r="R49" i="10"/>
  <c r="HZ4" i="11"/>
  <c r="R50" i="10"/>
  <c r="IE4" i="11"/>
  <c r="R51" i="10"/>
  <c r="IJ4" i="11"/>
  <c r="IO6" i="11"/>
  <c r="R52" i="10"/>
  <c r="IO4" i="11"/>
  <c r="IT6" i="11"/>
  <c r="R53" i="10"/>
  <c r="IT4" i="11"/>
  <c r="IY6" i="11"/>
  <c r="F4" i="11"/>
  <c r="H6" i="11"/>
  <c r="J6" i="11"/>
  <c r="K4" i="11"/>
  <c r="M6" i="11"/>
  <c r="O6" i="11"/>
  <c r="P4" i="11"/>
  <c r="R6" i="11"/>
  <c r="T6" i="11"/>
  <c r="R7" i="10"/>
  <c r="J4" i="11"/>
  <c r="R8" i="10"/>
  <c r="O4" i="11"/>
  <c r="R9" i="10"/>
  <c r="T4" i="11"/>
  <c r="Y6" i="11"/>
  <c r="Y4" i="11"/>
  <c r="AD6" i="11"/>
  <c r="R11" i="10"/>
  <c r="AD4" i="11"/>
  <c r="AI6" i="11"/>
  <c r="AJ4" i="11"/>
  <c r="BP4" i="11"/>
  <c r="AL4" i="11"/>
  <c r="AN6" i="11"/>
  <c r="AP6" i="11"/>
  <c r="AQ4" i="11"/>
  <c r="AS6" i="11"/>
  <c r="AU6" i="11"/>
  <c r="AV4" i="11"/>
  <c r="AX6" i="11"/>
  <c r="AZ6" i="11"/>
  <c r="R13" i="10"/>
  <c r="AP4" i="11"/>
  <c r="R14" i="10"/>
  <c r="AU4" i="11"/>
  <c r="R15" i="10"/>
  <c r="AZ4" i="11"/>
  <c r="BE6" i="11"/>
  <c r="R16" i="10"/>
  <c r="BE4" i="11"/>
  <c r="BJ6" i="11"/>
  <c r="R17" i="10"/>
  <c r="BJ4" i="11"/>
  <c r="BO6" i="11"/>
  <c r="CV4" i="11"/>
  <c r="BR4" i="11"/>
  <c r="BT6" i="11"/>
  <c r="BV6" i="11"/>
  <c r="BW4" i="11"/>
  <c r="BY6" i="11"/>
  <c r="CA6" i="11"/>
  <c r="CB4" i="11"/>
  <c r="CD6" i="11"/>
  <c r="CF6" i="11"/>
  <c r="R19" i="10"/>
  <c r="BV4" i="11"/>
  <c r="R20" i="10"/>
  <c r="CA4" i="11"/>
  <c r="R21" i="10"/>
  <c r="CF4" i="11"/>
  <c r="CK6" i="11"/>
  <c r="R22" i="10"/>
  <c r="CK4" i="11"/>
  <c r="CP6" i="11"/>
  <c r="R23" i="10"/>
  <c r="CP4" i="11"/>
  <c r="CU6" i="11"/>
  <c r="EB4" i="11"/>
  <c r="CX4" i="11"/>
  <c r="CZ6" i="11"/>
  <c r="DB6" i="11"/>
  <c r="DC4" i="11"/>
  <c r="DE6" i="11"/>
  <c r="DG6" i="11"/>
  <c r="DL6" i="11"/>
  <c r="R25" i="10"/>
  <c r="DB4" i="11"/>
  <c r="R26" i="10"/>
  <c r="DG4" i="11"/>
  <c r="R27" i="10"/>
  <c r="DL4" i="11"/>
  <c r="DQ6" i="11"/>
  <c r="R28" i="10"/>
  <c r="DQ4" i="11"/>
  <c r="DV6" i="11"/>
  <c r="R29" i="10"/>
  <c r="DV4" i="11"/>
  <c r="EA6" i="11"/>
  <c r="FH4" i="11"/>
  <c r="ED4" i="11"/>
  <c r="EF6" i="11"/>
  <c r="EH6" i="11"/>
  <c r="EI4" i="11"/>
  <c r="EK6" i="11"/>
  <c r="EM6" i="11"/>
  <c r="EN4" i="11"/>
  <c r="EP6" i="11"/>
  <c r="ER6" i="11"/>
  <c r="R31" i="10"/>
  <c r="EH4" i="11"/>
  <c r="R32" i="10"/>
  <c r="EM4" i="11"/>
  <c r="R33" i="10"/>
  <c r="ER4" i="11"/>
  <c r="EW6" i="11"/>
  <c r="R34" i="10"/>
  <c r="EW4" i="11"/>
  <c r="FB6" i="11"/>
  <c r="R35" i="10"/>
  <c r="FB4" i="11"/>
  <c r="FG6" i="11"/>
  <c r="GN4" i="11"/>
  <c r="FJ4" i="11"/>
  <c r="FL6" i="11"/>
  <c r="FN6" i="11"/>
  <c r="FO4" i="11"/>
  <c r="FQ6" i="11"/>
  <c r="FS6" i="11"/>
  <c r="FX6" i="11"/>
  <c r="R37" i="10"/>
  <c r="FN4" i="11"/>
  <c r="R38" i="10"/>
  <c r="FS4" i="11"/>
  <c r="R39" i="10"/>
  <c r="FX4" i="11"/>
  <c r="GC6" i="11"/>
  <c r="R40" i="10"/>
  <c r="GC4" i="11"/>
  <c r="GH6" i="11"/>
  <c r="R41" i="10"/>
  <c r="GH4" i="11"/>
  <c r="GM6" i="11"/>
  <c r="HT4" i="11"/>
  <c r="GP4" i="11"/>
  <c r="GR6" i="11"/>
  <c r="GT6" i="11"/>
  <c r="GU4" i="11"/>
  <c r="GW6" i="11"/>
  <c r="GY6" i="11"/>
  <c r="HD6" i="11"/>
  <c r="R43" i="10"/>
  <c r="GT4" i="11"/>
  <c r="R44" i="10"/>
  <c r="GY4" i="11"/>
  <c r="R45" i="10"/>
  <c r="HD4" i="11"/>
  <c r="HI6" i="11"/>
  <c r="R46" i="10"/>
  <c r="HI4" i="11"/>
  <c r="HN6" i="11"/>
  <c r="R47" i="10"/>
  <c r="HN4" i="11"/>
  <c r="HS6" i="11"/>
  <c r="IZ4" i="11"/>
  <c r="KF4" i="11"/>
  <c r="JB4" i="11"/>
  <c r="JD6" i="11"/>
  <c r="JF6" i="11"/>
  <c r="JK6" i="11"/>
  <c r="JP6" i="11"/>
  <c r="JF4" i="11"/>
  <c r="JK4" i="11"/>
  <c r="JP4" i="11"/>
  <c r="JU6" i="11"/>
  <c r="JU4" i="11"/>
  <c r="JZ6" i="11"/>
  <c r="R59" i="10"/>
  <c r="JZ4" i="11"/>
  <c r="KE6" i="11"/>
  <c r="LL4" i="11"/>
  <c r="KL6" i="11"/>
  <c r="KQ6" i="11"/>
  <c r="KV6" i="11"/>
  <c r="LK6" i="11"/>
  <c r="MR4" i="11"/>
  <c r="LR6" i="11"/>
  <c r="LW6" i="11"/>
  <c r="MB6" i="11"/>
  <c r="MQ6" i="11"/>
  <c r="NX4" i="11"/>
  <c r="MX6" i="11"/>
  <c r="NC6" i="11"/>
  <c r="NH6" i="11"/>
  <c r="NW6" i="11"/>
  <c r="OQ6" i="11"/>
  <c r="IJ14" i="11"/>
  <c r="HX14" i="11"/>
  <c r="HZ14" i="11"/>
  <c r="IC14" i="11"/>
  <c r="IE14" i="11"/>
  <c r="IO14" i="11"/>
  <c r="IT14" i="11"/>
  <c r="IY14" i="11"/>
  <c r="H14" i="11"/>
  <c r="J14" i="11"/>
  <c r="M14" i="11"/>
  <c r="O14" i="11"/>
  <c r="R14" i="11"/>
  <c r="T14" i="11"/>
  <c r="Y14" i="11"/>
  <c r="AD14" i="11"/>
  <c r="AI14" i="11"/>
  <c r="AN14" i="11"/>
  <c r="AP14" i="11"/>
  <c r="AS14" i="11"/>
  <c r="AU14" i="11"/>
  <c r="AX14" i="11"/>
  <c r="AZ14" i="11"/>
  <c r="BE14" i="11"/>
  <c r="BJ14" i="11"/>
  <c r="BO14" i="11"/>
  <c r="BT14" i="11"/>
  <c r="BV14" i="11"/>
  <c r="BY14" i="11"/>
  <c r="CA14" i="11"/>
  <c r="CD14" i="11"/>
  <c r="CF14" i="11"/>
  <c r="CK14" i="11"/>
  <c r="CP14" i="11"/>
  <c r="CU14" i="11"/>
  <c r="CZ14" i="11"/>
  <c r="DB14" i="11"/>
  <c r="DE14" i="11"/>
  <c r="DG14" i="11"/>
  <c r="DL14" i="11"/>
  <c r="DQ14" i="11"/>
  <c r="DV14" i="11"/>
  <c r="EA14" i="11"/>
  <c r="EF14" i="11"/>
  <c r="EH14" i="11"/>
  <c r="EK14" i="11"/>
  <c r="EM14" i="11"/>
  <c r="EP14" i="11"/>
  <c r="ER14" i="11"/>
  <c r="EW14" i="11"/>
  <c r="FB14" i="11"/>
  <c r="FG14" i="11"/>
  <c r="FL14" i="11"/>
  <c r="FN14" i="11"/>
  <c r="FQ14" i="11"/>
  <c r="FS14" i="11"/>
  <c r="FX14" i="11"/>
  <c r="GC14" i="11"/>
  <c r="GH14" i="11"/>
  <c r="GM14" i="11"/>
  <c r="GR14" i="11"/>
  <c r="GT14" i="11"/>
  <c r="GW14" i="11"/>
  <c r="GY14" i="11"/>
  <c r="HD14" i="11"/>
  <c r="HI14" i="11"/>
  <c r="HN14" i="11"/>
  <c r="HS14" i="11"/>
  <c r="JD14" i="11"/>
  <c r="JF14" i="11"/>
  <c r="JK14" i="11"/>
  <c r="JP14" i="11"/>
  <c r="JU14" i="11"/>
  <c r="JZ14" i="11"/>
  <c r="KE14" i="11"/>
  <c r="KL14" i="11"/>
  <c r="KQ14" i="11"/>
  <c r="KV14" i="11"/>
  <c r="LK14" i="11"/>
  <c r="LR14" i="11"/>
  <c r="LW14" i="11"/>
  <c r="MB14" i="11"/>
  <c r="MQ14" i="11"/>
  <c r="MX14" i="11"/>
  <c r="NC14" i="11"/>
  <c r="NH14" i="11"/>
  <c r="NW14" i="11"/>
  <c r="OQ14" i="11"/>
  <c r="H28" i="11"/>
  <c r="J28" i="11"/>
  <c r="M28" i="11"/>
  <c r="O28" i="11"/>
  <c r="R28" i="11"/>
  <c r="T28" i="11"/>
  <c r="Y28" i="11"/>
  <c r="AD28" i="11"/>
  <c r="AI28" i="11"/>
  <c r="AN28" i="11"/>
  <c r="AP28" i="11"/>
  <c r="AS28" i="11"/>
  <c r="AU28" i="11"/>
  <c r="AX28" i="11"/>
  <c r="AZ28" i="11"/>
  <c r="BE28" i="11"/>
  <c r="BJ28" i="11"/>
  <c r="BO28" i="11"/>
  <c r="BT28" i="11"/>
  <c r="BV28" i="11"/>
  <c r="BY28" i="11"/>
  <c r="CA28" i="11"/>
  <c r="CD28" i="11"/>
  <c r="CF28" i="11"/>
  <c r="CK28" i="11"/>
  <c r="CP28" i="11"/>
  <c r="CU28" i="11"/>
  <c r="CZ28" i="11"/>
  <c r="DB28" i="11"/>
  <c r="DE28" i="11"/>
  <c r="DG28" i="11"/>
  <c r="DL28" i="11"/>
  <c r="DQ28" i="11"/>
  <c r="DV28" i="11"/>
  <c r="EA28" i="11"/>
  <c r="EF28" i="11"/>
  <c r="EH28" i="11"/>
  <c r="EK28" i="11"/>
  <c r="EM28" i="11"/>
  <c r="EP28" i="11"/>
  <c r="ER28" i="11"/>
  <c r="EW28" i="11"/>
  <c r="FB28" i="11"/>
  <c r="FG28" i="11"/>
  <c r="FL28" i="11"/>
  <c r="FN28" i="11"/>
  <c r="FQ28" i="11"/>
  <c r="FS28" i="11"/>
  <c r="FX28" i="11"/>
  <c r="GC28" i="11"/>
  <c r="GH28" i="11"/>
  <c r="GM28" i="11"/>
  <c r="GR28" i="11"/>
  <c r="GT28" i="11"/>
  <c r="GW28" i="11"/>
  <c r="GY28" i="11"/>
  <c r="HD28" i="11"/>
  <c r="HI28" i="11"/>
  <c r="HN28" i="11"/>
  <c r="HS28" i="11"/>
  <c r="HX28" i="11"/>
  <c r="HZ28" i="11"/>
  <c r="IC28" i="11"/>
  <c r="IE28" i="11"/>
  <c r="IJ28" i="11"/>
  <c r="IO28" i="11"/>
  <c r="IT28" i="11"/>
  <c r="IY28" i="11"/>
  <c r="JD28" i="11"/>
  <c r="JF28" i="11"/>
  <c r="JK28" i="11"/>
  <c r="JP28" i="11"/>
  <c r="JU28" i="11"/>
  <c r="JZ28" i="11"/>
  <c r="KE28" i="11"/>
  <c r="KL28" i="11"/>
  <c r="KQ28" i="11"/>
  <c r="KV28" i="11"/>
  <c r="LK28" i="11"/>
  <c r="LR28" i="11"/>
  <c r="LW28" i="11"/>
  <c r="MB28" i="11"/>
  <c r="MQ28" i="11"/>
  <c r="MX28" i="11"/>
  <c r="NC28" i="11"/>
  <c r="NH28" i="11"/>
  <c r="NW28" i="11"/>
  <c r="OQ28" i="11"/>
  <c r="H7" i="11"/>
  <c r="J7" i="11"/>
  <c r="M7" i="11"/>
  <c r="O7" i="11"/>
  <c r="R7" i="11"/>
  <c r="T7" i="11"/>
  <c r="Y7" i="11"/>
  <c r="AD7" i="11"/>
  <c r="AI7" i="11"/>
  <c r="AN7" i="11"/>
  <c r="AP7" i="11"/>
  <c r="AS7" i="11"/>
  <c r="AU7" i="11"/>
  <c r="AX7" i="11"/>
  <c r="AZ7" i="11"/>
  <c r="BE7" i="11"/>
  <c r="BJ7" i="11"/>
  <c r="BO7" i="11"/>
  <c r="BT7" i="11"/>
  <c r="BV7" i="11"/>
  <c r="BY7" i="11"/>
  <c r="CA7" i="11"/>
  <c r="CD7" i="11"/>
  <c r="CF7" i="11"/>
  <c r="CK7" i="11"/>
  <c r="CP7" i="11"/>
  <c r="CU7" i="11"/>
  <c r="CZ7" i="11"/>
  <c r="DB7" i="11"/>
  <c r="DE7" i="11"/>
  <c r="DG7" i="11"/>
  <c r="DL7" i="11"/>
  <c r="DQ7" i="11"/>
  <c r="DV7" i="11"/>
  <c r="EA7" i="11"/>
  <c r="EF7" i="11"/>
  <c r="EH7" i="11"/>
  <c r="EK7" i="11"/>
  <c r="EM7" i="11"/>
  <c r="EP7" i="11"/>
  <c r="ER7" i="11"/>
  <c r="EW7" i="11"/>
  <c r="FB7" i="11"/>
  <c r="FG7" i="11"/>
  <c r="FL7" i="11"/>
  <c r="FN7" i="11"/>
  <c r="FQ7" i="11"/>
  <c r="FS7" i="11"/>
  <c r="FX7" i="11"/>
  <c r="GC7" i="11"/>
  <c r="GH7" i="11"/>
  <c r="GM7" i="11"/>
  <c r="GR7" i="11"/>
  <c r="GT7" i="11"/>
  <c r="GW7" i="11"/>
  <c r="GY7" i="11"/>
  <c r="HD7" i="11"/>
  <c r="HI7" i="11"/>
  <c r="HN7" i="11"/>
  <c r="HS7" i="11"/>
  <c r="HX7" i="11"/>
  <c r="HZ7" i="11"/>
  <c r="IC7" i="11"/>
  <c r="IE7" i="11"/>
  <c r="IJ7" i="11"/>
  <c r="IO7" i="11"/>
  <c r="IT7" i="11"/>
  <c r="IY7" i="11"/>
  <c r="JD7" i="11"/>
  <c r="JF7" i="11"/>
  <c r="JK7" i="11"/>
  <c r="JP7" i="11"/>
  <c r="JU7" i="11"/>
  <c r="JZ7" i="11"/>
  <c r="KE7" i="11"/>
  <c r="KL7" i="11"/>
  <c r="KQ7" i="11"/>
  <c r="KV7" i="11"/>
  <c r="LK7" i="11"/>
  <c r="LR7" i="11"/>
  <c r="LW7" i="11"/>
  <c r="MB7" i="11"/>
  <c r="MQ7" i="11"/>
  <c r="MX7" i="11"/>
  <c r="NC7" i="11"/>
  <c r="NH7" i="11"/>
  <c r="NW7" i="11"/>
  <c r="OQ7" i="11"/>
  <c r="H8" i="11"/>
  <c r="J8" i="11"/>
  <c r="M8" i="11"/>
  <c r="O8" i="11"/>
  <c r="R8" i="11"/>
  <c r="T8" i="11"/>
  <c r="Y8" i="11"/>
  <c r="AD8" i="11"/>
  <c r="AI8" i="11"/>
  <c r="AN8" i="11"/>
  <c r="AP8" i="11"/>
  <c r="AS8" i="11"/>
  <c r="AU8" i="11"/>
  <c r="AX8" i="11"/>
  <c r="AZ8" i="11"/>
  <c r="BE8" i="11"/>
  <c r="BJ8" i="11"/>
  <c r="BO8" i="11"/>
  <c r="BT8" i="11"/>
  <c r="BV8" i="11"/>
  <c r="BY8" i="11"/>
  <c r="CA8" i="11"/>
  <c r="CD8" i="11"/>
  <c r="CF8" i="11"/>
  <c r="CK8" i="11"/>
  <c r="CP8" i="11"/>
  <c r="CU8" i="11"/>
  <c r="CZ8" i="11"/>
  <c r="DB8" i="11"/>
  <c r="DE8" i="11"/>
  <c r="DG8" i="11"/>
  <c r="DL8" i="11"/>
  <c r="DQ8" i="11"/>
  <c r="DV8" i="11"/>
  <c r="EA8" i="11"/>
  <c r="EF8" i="11"/>
  <c r="EH8" i="11"/>
  <c r="EK8" i="11"/>
  <c r="EM8" i="11"/>
  <c r="EP8" i="11"/>
  <c r="ER8" i="11"/>
  <c r="EW8" i="11"/>
  <c r="FB8" i="11"/>
  <c r="FG8" i="11"/>
  <c r="FL8" i="11"/>
  <c r="FN8" i="11"/>
  <c r="FQ8" i="11"/>
  <c r="FS8" i="11"/>
  <c r="FX8" i="11"/>
  <c r="GC8" i="11"/>
  <c r="GH8" i="11"/>
  <c r="GM8" i="11"/>
  <c r="GR8" i="11"/>
  <c r="GT8" i="11"/>
  <c r="GW8" i="11"/>
  <c r="GY8" i="11"/>
  <c r="HD8" i="11"/>
  <c r="HI8" i="11"/>
  <c r="HN8" i="11"/>
  <c r="HS8" i="11"/>
  <c r="HX8" i="11"/>
  <c r="HZ8" i="11"/>
  <c r="IC8" i="11"/>
  <c r="IE8" i="11"/>
  <c r="IJ8" i="11"/>
  <c r="IO8" i="11"/>
  <c r="IT8" i="11"/>
  <c r="IY8" i="11"/>
  <c r="JD8" i="11"/>
  <c r="JF8" i="11"/>
  <c r="JK8" i="11"/>
  <c r="JP8" i="11"/>
  <c r="JU8" i="11"/>
  <c r="JZ8" i="11"/>
  <c r="KE8" i="11"/>
  <c r="KL8" i="11"/>
  <c r="KQ8" i="11"/>
  <c r="KV8" i="11"/>
  <c r="LK8" i="11"/>
  <c r="LR8" i="11"/>
  <c r="LW8" i="11"/>
  <c r="MB8" i="11"/>
  <c r="MQ8" i="11"/>
  <c r="MX8" i="11"/>
  <c r="NC8" i="11"/>
  <c r="NH8" i="11"/>
  <c r="NW8" i="11"/>
  <c r="OQ8" i="11"/>
  <c r="H9" i="11"/>
  <c r="J9" i="11"/>
  <c r="M9" i="11"/>
  <c r="O9" i="11"/>
  <c r="R9" i="11"/>
  <c r="T9" i="11"/>
  <c r="Y9" i="11"/>
  <c r="AD9" i="11"/>
  <c r="AI9" i="11"/>
  <c r="AN9" i="11"/>
  <c r="AP9" i="11"/>
  <c r="AS9" i="11"/>
  <c r="AU9" i="11"/>
  <c r="AX9" i="11"/>
  <c r="AZ9" i="11"/>
  <c r="BE9" i="11"/>
  <c r="BJ9" i="11"/>
  <c r="BO9" i="11"/>
  <c r="BT9" i="11"/>
  <c r="BV9" i="11"/>
  <c r="BY9" i="11"/>
  <c r="CA9" i="11"/>
  <c r="CD9" i="11"/>
  <c r="CF9" i="11"/>
  <c r="CK9" i="11"/>
  <c r="CP9" i="11"/>
  <c r="CU9" i="11"/>
  <c r="CZ9" i="11"/>
  <c r="DB9" i="11"/>
  <c r="DE9" i="11"/>
  <c r="DG9" i="11"/>
  <c r="DL9" i="11"/>
  <c r="DQ9" i="11"/>
  <c r="DV9" i="11"/>
  <c r="EA9" i="11"/>
  <c r="EF9" i="11"/>
  <c r="EH9" i="11"/>
  <c r="EK9" i="11"/>
  <c r="EM9" i="11"/>
  <c r="EP9" i="11"/>
  <c r="ER9" i="11"/>
  <c r="EW9" i="11"/>
  <c r="FB9" i="11"/>
  <c r="FG9" i="11"/>
  <c r="FL9" i="11"/>
  <c r="FN9" i="11"/>
  <c r="FQ9" i="11"/>
  <c r="FS9" i="11"/>
  <c r="FX9" i="11"/>
  <c r="GC9" i="11"/>
  <c r="GH9" i="11"/>
  <c r="GM9" i="11"/>
  <c r="GR9" i="11"/>
  <c r="GT9" i="11"/>
  <c r="GW9" i="11"/>
  <c r="GY9" i="11"/>
  <c r="HD9" i="11"/>
  <c r="HI9" i="11"/>
  <c r="HN9" i="11"/>
  <c r="HS9" i="11"/>
  <c r="HX9" i="11"/>
  <c r="HZ9" i="11"/>
  <c r="IC9" i="11"/>
  <c r="IE9" i="11"/>
  <c r="IJ9" i="11"/>
  <c r="IO9" i="11"/>
  <c r="IT9" i="11"/>
  <c r="IY9" i="11"/>
  <c r="JD9" i="11"/>
  <c r="JF9" i="11"/>
  <c r="JK9" i="11"/>
  <c r="JP9" i="11"/>
  <c r="JU9" i="11"/>
  <c r="JZ9" i="11"/>
  <c r="KE9" i="11"/>
  <c r="KL9" i="11"/>
  <c r="KQ9" i="11"/>
  <c r="KV9" i="11"/>
  <c r="LK9" i="11"/>
  <c r="LR9" i="11"/>
  <c r="LW9" i="11"/>
  <c r="MB9" i="11"/>
  <c r="MQ9" i="11"/>
  <c r="MX9" i="11"/>
  <c r="NC9" i="11"/>
  <c r="NH9" i="11"/>
  <c r="NW9" i="11"/>
  <c r="OQ9" i="11"/>
  <c r="H10" i="11"/>
  <c r="J10" i="11"/>
  <c r="M10" i="11"/>
  <c r="O10" i="11"/>
  <c r="R10" i="11"/>
  <c r="T10" i="11"/>
  <c r="Y10" i="11"/>
  <c r="AD10" i="11"/>
  <c r="AI10" i="11"/>
  <c r="AN10" i="11"/>
  <c r="AP10" i="11"/>
  <c r="AS10" i="11"/>
  <c r="AU10" i="11"/>
  <c r="AX10" i="11"/>
  <c r="AZ10" i="11"/>
  <c r="BE10" i="11"/>
  <c r="BJ10" i="11"/>
  <c r="BO10" i="11"/>
  <c r="BT10" i="11"/>
  <c r="BV10" i="11"/>
  <c r="BY10" i="11"/>
  <c r="CA10" i="11"/>
  <c r="CD10" i="11"/>
  <c r="CF10" i="11"/>
  <c r="CK10" i="11"/>
  <c r="CP10" i="11"/>
  <c r="CU10" i="11"/>
  <c r="CZ10" i="11"/>
  <c r="DB10" i="11"/>
  <c r="DE10" i="11"/>
  <c r="DG10" i="11"/>
  <c r="DL10" i="11"/>
  <c r="DQ10" i="11"/>
  <c r="DV10" i="11"/>
  <c r="EA10" i="11"/>
  <c r="EF10" i="11"/>
  <c r="EH10" i="11"/>
  <c r="EK10" i="11"/>
  <c r="EM10" i="11"/>
  <c r="EP10" i="11"/>
  <c r="ER10" i="11"/>
  <c r="EW10" i="11"/>
  <c r="FB10" i="11"/>
  <c r="FG10" i="11"/>
  <c r="FL10" i="11"/>
  <c r="FN10" i="11"/>
  <c r="FQ10" i="11"/>
  <c r="FS10" i="11"/>
  <c r="FX10" i="11"/>
  <c r="GC10" i="11"/>
  <c r="GH10" i="11"/>
  <c r="GM10" i="11"/>
  <c r="GR10" i="11"/>
  <c r="GT10" i="11"/>
  <c r="GW10" i="11"/>
  <c r="GY10" i="11"/>
  <c r="HD10" i="11"/>
  <c r="HI10" i="11"/>
  <c r="HN10" i="11"/>
  <c r="HS10" i="11"/>
  <c r="HX10" i="11"/>
  <c r="HZ10" i="11"/>
  <c r="IC10" i="11"/>
  <c r="IE10" i="11"/>
  <c r="IJ10" i="11"/>
  <c r="IO10" i="11"/>
  <c r="IT10" i="11"/>
  <c r="IY10" i="11"/>
  <c r="JD10" i="11"/>
  <c r="JF10" i="11"/>
  <c r="JK10" i="11"/>
  <c r="JP10" i="11"/>
  <c r="JU10" i="11"/>
  <c r="JZ10" i="11"/>
  <c r="KE10" i="11"/>
  <c r="KL10" i="11"/>
  <c r="KQ10" i="11"/>
  <c r="KV10" i="11"/>
  <c r="LK10" i="11"/>
  <c r="LR10" i="11"/>
  <c r="LW10" i="11"/>
  <c r="MB10" i="11"/>
  <c r="MQ10" i="11"/>
  <c r="MX10" i="11"/>
  <c r="NC10" i="11"/>
  <c r="NH10" i="11"/>
  <c r="NW10" i="11"/>
  <c r="OQ10" i="11"/>
  <c r="H11" i="11"/>
  <c r="J11" i="11"/>
  <c r="M11" i="11"/>
  <c r="O11" i="11"/>
  <c r="R11" i="11"/>
  <c r="T11" i="11"/>
  <c r="Y11" i="11"/>
  <c r="AD11" i="11"/>
  <c r="AI11" i="11"/>
  <c r="AN11" i="11"/>
  <c r="AP11" i="11"/>
  <c r="AS11" i="11"/>
  <c r="AU11" i="11"/>
  <c r="AX11" i="11"/>
  <c r="AZ11" i="11"/>
  <c r="BE11" i="11"/>
  <c r="BJ11" i="11"/>
  <c r="BO11" i="11"/>
  <c r="BT11" i="11"/>
  <c r="BV11" i="11"/>
  <c r="BY11" i="11"/>
  <c r="CA11" i="11"/>
  <c r="CD11" i="11"/>
  <c r="CF11" i="11"/>
  <c r="CK11" i="11"/>
  <c r="CP11" i="11"/>
  <c r="CU11" i="11"/>
  <c r="CZ11" i="11"/>
  <c r="DB11" i="11"/>
  <c r="DE11" i="11"/>
  <c r="DG11" i="11"/>
  <c r="DL11" i="11"/>
  <c r="DQ11" i="11"/>
  <c r="DV11" i="11"/>
  <c r="EA11" i="11"/>
  <c r="EF11" i="11"/>
  <c r="EH11" i="11"/>
  <c r="EK11" i="11"/>
  <c r="EM11" i="11"/>
  <c r="EP11" i="11"/>
  <c r="ER11" i="11"/>
  <c r="EW11" i="11"/>
  <c r="FB11" i="11"/>
  <c r="FG11" i="11"/>
  <c r="FL11" i="11"/>
  <c r="FN11" i="11"/>
  <c r="FQ11" i="11"/>
  <c r="FS11" i="11"/>
  <c r="FX11" i="11"/>
  <c r="GC11" i="11"/>
  <c r="GH11" i="11"/>
  <c r="GM11" i="11"/>
  <c r="GR11" i="11"/>
  <c r="GT11" i="11"/>
  <c r="GW11" i="11"/>
  <c r="GY11" i="11"/>
  <c r="HD11" i="11"/>
  <c r="HI11" i="11"/>
  <c r="HN11" i="11"/>
  <c r="HS11" i="11"/>
  <c r="HX11" i="11"/>
  <c r="HZ11" i="11"/>
  <c r="IC11" i="11"/>
  <c r="IE11" i="11"/>
  <c r="IJ11" i="11"/>
  <c r="IO11" i="11"/>
  <c r="IT11" i="11"/>
  <c r="IY11" i="11"/>
  <c r="JD11" i="11"/>
  <c r="JF11" i="11"/>
  <c r="JK11" i="11"/>
  <c r="JP11" i="11"/>
  <c r="JU11" i="11"/>
  <c r="JZ11" i="11"/>
  <c r="KE11" i="11"/>
  <c r="KL11" i="11"/>
  <c r="KQ11" i="11"/>
  <c r="KV11" i="11"/>
  <c r="LK11" i="11"/>
  <c r="LR11" i="11"/>
  <c r="LW11" i="11"/>
  <c r="MB11" i="11"/>
  <c r="MQ11" i="11"/>
  <c r="MX11" i="11"/>
  <c r="NC11" i="11"/>
  <c r="NH11" i="11"/>
  <c r="NW11" i="11"/>
  <c r="OQ11" i="11"/>
  <c r="H12" i="11"/>
  <c r="J12" i="11"/>
  <c r="M12" i="11"/>
  <c r="O12" i="11"/>
  <c r="R12" i="11"/>
  <c r="T12" i="11"/>
  <c r="Y12" i="11"/>
  <c r="AD12" i="11"/>
  <c r="AI12" i="11"/>
  <c r="AN12" i="11"/>
  <c r="AP12" i="11"/>
  <c r="AS12" i="11"/>
  <c r="AU12" i="11"/>
  <c r="AX12" i="11"/>
  <c r="AZ12" i="11"/>
  <c r="BE12" i="11"/>
  <c r="BJ12" i="11"/>
  <c r="BO12" i="11"/>
  <c r="BT12" i="11"/>
  <c r="BV12" i="11"/>
  <c r="BY12" i="11"/>
  <c r="CA12" i="11"/>
  <c r="CD12" i="11"/>
  <c r="CF12" i="11"/>
  <c r="CK12" i="11"/>
  <c r="CP12" i="11"/>
  <c r="CU12" i="11"/>
  <c r="CZ12" i="11"/>
  <c r="DB12" i="11"/>
  <c r="DE12" i="11"/>
  <c r="DG12" i="11"/>
  <c r="DL12" i="11"/>
  <c r="DQ12" i="11"/>
  <c r="DV12" i="11"/>
  <c r="EA12" i="11"/>
  <c r="EF12" i="11"/>
  <c r="EH12" i="11"/>
  <c r="EK12" i="11"/>
  <c r="EM12" i="11"/>
  <c r="EP12" i="11"/>
  <c r="ER12" i="11"/>
  <c r="EW12" i="11"/>
  <c r="FB12" i="11"/>
  <c r="FG12" i="11"/>
  <c r="FL12" i="11"/>
  <c r="FN12" i="11"/>
  <c r="FQ12" i="11"/>
  <c r="FS12" i="11"/>
  <c r="FX12" i="11"/>
  <c r="GC12" i="11"/>
  <c r="GH12" i="11"/>
  <c r="GM12" i="11"/>
  <c r="GR12" i="11"/>
  <c r="GT12" i="11"/>
  <c r="GW12" i="11"/>
  <c r="GY12" i="11"/>
  <c r="HD12" i="11"/>
  <c r="HI12" i="11"/>
  <c r="HN12" i="11"/>
  <c r="HS12" i="11"/>
  <c r="HX12" i="11"/>
  <c r="HZ12" i="11"/>
  <c r="IC12" i="11"/>
  <c r="IE12" i="11"/>
  <c r="IJ12" i="11"/>
  <c r="IO12" i="11"/>
  <c r="IT12" i="11"/>
  <c r="IY12" i="11"/>
  <c r="JD12" i="11"/>
  <c r="JF12" i="11"/>
  <c r="JK12" i="11"/>
  <c r="JP12" i="11"/>
  <c r="JU12" i="11"/>
  <c r="JZ12" i="11"/>
  <c r="KE12" i="11"/>
  <c r="KL12" i="11"/>
  <c r="KQ12" i="11"/>
  <c r="KV12" i="11"/>
  <c r="LK12" i="11"/>
  <c r="LR12" i="11"/>
  <c r="LW12" i="11"/>
  <c r="MB12" i="11"/>
  <c r="MQ12" i="11"/>
  <c r="MX12" i="11"/>
  <c r="NC12" i="11"/>
  <c r="NH12" i="11"/>
  <c r="NW12" i="11"/>
  <c r="OQ12" i="11"/>
  <c r="H13" i="11"/>
  <c r="J13" i="11"/>
  <c r="M13" i="11"/>
  <c r="O13" i="11"/>
  <c r="R13" i="11"/>
  <c r="T13" i="11"/>
  <c r="Y13" i="11"/>
  <c r="AD13" i="11"/>
  <c r="AI13" i="11"/>
  <c r="AN13" i="11"/>
  <c r="AP13" i="11"/>
  <c r="AS13" i="11"/>
  <c r="AU13" i="11"/>
  <c r="AX13" i="11"/>
  <c r="AZ13" i="11"/>
  <c r="BE13" i="11"/>
  <c r="BJ13" i="11"/>
  <c r="BO13" i="11"/>
  <c r="BT13" i="11"/>
  <c r="BV13" i="11"/>
  <c r="BY13" i="11"/>
  <c r="CA13" i="11"/>
  <c r="CD13" i="11"/>
  <c r="CF13" i="11"/>
  <c r="CK13" i="11"/>
  <c r="CP13" i="11"/>
  <c r="CU13" i="11"/>
  <c r="CZ13" i="11"/>
  <c r="DB13" i="11"/>
  <c r="DE13" i="11"/>
  <c r="DG13" i="11"/>
  <c r="DL13" i="11"/>
  <c r="DQ13" i="11"/>
  <c r="DV13" i="11"/>
  <c r="EA13" i="11"/>
  <c r="EF13" i="11"/>
  <c r="EH13" i="11"/>
  <c r="EK13" i="11"/>
  <c r="EM13" i="11"/>
  <c r="EP13" i="11"/>
  <c r="ER13" i="11"/>
  <c r="EW13" i="11"/>
  <c r="FB13" i="11"/>
  <c r="FG13" i="11"/>
  <c r="FL13" i="11"/>
  <c r="FN13" i="11"/>
  <c r="FQ13" i="11"/>
  <c r="FS13" i="11"/>
  <c r="FX13" i="11"/>
  <c r="GC13" i="11"/>
  <c r="GH13" i="11"/>
  <c r="GM13" i="11"/>
  <c r="GR13" i="11"/>
  <c r="GT13" i="11"/>
  <c r="GW13" i="11"/>
  <c r="GY13" i="11"/>
  <c r="HD13" i="11"/>
  <c r="HI13" i="11"/>
  <c r="HN13" i="11"/>
  <c r="HS13" i="11"/>
  <c r="HX13" i="11"/>
  <c r="HZ13" i="11"/>
  <c r="IC13" i="11"/>
  <c r="IE13" i="11"/>
  <c r="IJ13" i="11"/>
  <c r="IO13" i="11"/>
  <c r="IT13" i="11"/>
  <c r="IY13" i="11"/>
  <c r="JD13" i="11"/>
  <c r="JF13" i="11"/>
  <c r="JK13" i="11"/>
  <c r="JP13" i="11"/>
  <c r="JU13" i="11"/>
  <c r="JZ13" i="11"/>
  <c r="KE13" i="11"/>
  <c r="KL13" i="11"/>
  <c r="KQ13" i="11"/>
  <c r="KV13" i="11"/>
  <c r="LK13" i="11"/>
  <c r="LR13" i="11"/>
  <c r="LW13" i="11"/>
  <c r="MB13" i="11"/>
  <c r="MQ13" i="11"/>
  <c r="MX13" i="11"/>
  <c r="NC13" i="11"/>
  <c r="NH13" i="11"/>
  <c r="NW13" i="11"/>
  <c r="OQ13" i="11"/>
  <c r="H15" i="11"/>
  <c r="J15" i="11"/>
  <c r="M15" i="11"/>
  <c r="O15" i="11"/>
  <c r="R15" i="11"/>
  <c r="T15" i="11"/>
  <c r="Y15" i="11"/>
  <c r="AD15" i="11"/>
  <c r="AI15" i="11"/>
  <c r="AN15" i="11"/>
  <c r="AP15" i="11"/>
  <c r="AS15" i="11"/>
  <c r="AU15" i="11"/>
  <c r="AX15" i="11"/>
  <c r="AZ15" i="11"/>
  <c r="BE15" i="11"/>
  <c r="BJ15" i="11"/>
  <c r="BO15" i="11"/>
  <c r="BT15" i="11"/>
  <c r="BV15" i="11"/>
  <c r="BY15" i="11"/>
  <c r="CA15" i="11"/>
  <c r="CD15" i="11"/>
  <c r="CF15" i="11"/>
  <c r="CK15" i="11"/>
  <c r="CP15" i="11"/>
  <c r="CU15" i="11"/>
  <c r="CZ15" i="11"/>
  <c r="DB15" i="11"/>
  <c r="DE15" i="11"/>
  <c r="DG15" i="11"/>
  <c r="DL15" i="11"/>
  <c r="DQ15" i="11"/>
  <c r="DV15" i="11"/>
  <c r="EA15" i="11"/>
  <c r="EF15" i="11"/>
  <c r="EH15" i="11"/>
  <c r="EK15" i="11"/>
  <c r="EM15" i="11"/>
  <c r="EP15" i="11"/>
  <c r="ER15" i="11"/>
  <c r="EW15" i="11"/>
  <c r="FB15" i="11"/>
  <c r="FG15" i="11"/>
  <c r="FL15" i="11"/>
  <c r="FN15" i="11"/>
  <c r="FQ15" i="11"/>
  <c r="FS15" i="11"/>
  <c r="FX15" i="11"/>
  <c r="GC15" i="11"/>
  <c r="GH15" i="11"/>
  <c r="GM15" i="11"/>
  <c r="GR15" i="11"/>
  <c r="GT15" i="11"/>
  <c r="GW15" i="11"/>
  <c r="GY15" i="11"/>
  <c r="HD15" i="11"/>
  <c r="HI15" i="11"/>
  <c r="HN15" i="11"/>
  <c r="HS15" i="11"/>
  <c r="HX15" i="11"/>
  <c r="HZ15" i="11"/>
  <c r="IC15" i="11"/>
  <c r="IE15" i="11"/>
  <c r="IJ15" i="11"/>
  <c r="IO15" i="11"/>
  <c r="IT15" i="11"/>
  <c r="IY15" i="11"/>
  <c r="JD15" i="11"/>
  <c r="JF15" i="11"/>
  <c r="JK15" i="11"/>
  <c r="JP15" i="11"/>
  <c r="JU15" i="11"/>
  <c r="JZ15" i="11"/>
  <c r="KE15" i="11"/>
  <c r="KL15" i="11"/>
  <c r="KQ15" i="11"/>
  <c r="KV15" i="11"/>
  <c r="LK15" i="11"/>
  <c r="LR15" i="11"/>
  <c r="LW15" i="11"/>
  <c r="MB15" i="11"/>
  <c r="MQ15" i="11"/>
  <c r="MX15" i="11"/>
  <c r="NC15" i="11"/>
  <c r="NH15" i="11"/>
  <c r="NW15" i="11"/>
  <c r="OQ15" i="11"/>
  <c r="H16" i="11"/>
  <c r="J16" i="11"/>
  <c r="M16" i="11"/>
  <c r="O16" i="11"/>
  <c r="R16" i="11"/>
  <c r="T16" i="11"/>
  <c r="Y16" i="11"/>
  <c r="AD16" i="11"/>
  <c r="AI16" i="11"/>
  <c r="AN16" i="11"/>
  <c r="AP16" i="11"/>
  <c r="AS16" i="11"/>
  <c r="AU16" i="11"/>
  <c r="AX16" i="11"/>
  <c r="AZ16" i="11"/>
  <c r="BE16" i="11"/>
  <c r="BJ16" i="11"/>
  <c r="BO16" i="11"/>
  <c r="BT16" i="11"/>
  <c r="BV16" i="11"/>
  <c r="BY16" i="11"/>
  <c r="CA16" i="11"/>
  <c r="CD16" i="11"/>
  <c r="CF16" i="11"/>
  <c r="CK16" i="11"/>
  <c r="CP16" i="11"/>
  <c r="CU16" i="11"/>
  <c r="CZ16" i="11"/>
  <c r="DB16" i="11"/>
  <c r="DE16" i="11"/>
  <c r="DG16" i="11"/>
  <c r="DL16" i="11"/>
  <c r="DQ16" i="11"/>
  <c r="DV16" i="11"/>
  <c r="EA16" i="11"/>
  <c r="EF16" i="11"/>
  <c r="EH16" i="11"/>
  <c r="EK16" i="11"/>
  <c r="EM16" i="11"/>
  <c r="EP16" i="11"/>
  <c r="ER16" i="11"/>
  <c r="EW16" i="11"/>
  <c r="FB16" i="11"/>
  <c r="FG16" i="11"/>
  <c r="FL16" i="11"/>
  <c r="FN16" i="11"/>
  <c r="FQ16" i="11"/>
  <c r="FS16" i="11"/>
  <c r="FX16" i="11"/>
  <c r="GC16" i="11"/>
  <c r="GH16" i="11"/>
  <c r="GM16" i="11"/>
  <c r="GR16" i="11"/>
  <c r="GT16" i="11"/>
  <c r="GW16" i="11"/>
  <c r="GY16" i="11"/>
  <c r="HD16" i="11"/>
  <c r="HI16" i="11"/>
  <c r="HN16" i="11"/>
  <c r="HS16" i="11"/>
  <c r="HX16" i="11"/>
  <c r="HZ16" i="11"/>
  <c r="IC16" i="11"/>
  <c r="IE16" i="11"/>
  <c r="IJ16" i="11"/>
  <c r="IO16" i="11"/>
  <c r="IT16" i="11"/>
  <c r="IY16" i="11"/>
  <c r="JD16" i="11"/>
  <c r="JF16" i="11"/>
  <c r="JK16" i="11"/>
  <c r="JP16" i="11"/>
  <c r="JU16" i="11"/>
  <c r="JZ16" i="11"/>
  <c r="KE16" i="11"/>
  <c r="KL16" i="11"/>
  <c r="KQ16" i="11"/>
  <c r="KV16" i="11"/>
  <c r="LK16" i="11"/>
  <c r="LR16" i="11"/>
  <c r="LW16" i="11"/>
  <c r="MB16" i="11"/>
  <c r="MQ16" i="11"/>
  <c r="MX16" i="11"/>
  <c r="NC16" i="11"/>
  <c r="NH16" i="11"/>
  <c r="NW16" i="11"/>
  <c r="OQ16" i="11"/>
  <c r="H17" i="11"/>
  <c r="J17" i="11"/>
  <c r="M17" i="11"/>
  <c r="O17" i="11"/>
  <c r="R17" i="11"/>
  <c r="T17" i="11"/>
  <c r="Y17" i="11"/>
  <c r="AD17" i="11"/>
  <c r="AI17" i="11"/>
  <c r="AN17" i="11"/>
  <c r="AP17" i="11"/>
  <c r="AS17" i="11"/>
  <c r="AU17" i="11"/>
  <c r="AX17" i="11"/>
  <c r="AZ17" i="11"/>
  <c r="BE17" i="11"/>
  <c r="BJ17" i="11"/>
  <c r="BO17" i="11"/>
  <c r="BT17" i="11"/>
  <c r="BV17" i="11"/>
  <c r="BY17" i="11"/>
  <c r="CA17" i="11"/>
  <c r="CD17" i="11"/>
  <c r="CF17" i="11"/>
  <c r="CK17" i="11"/>
  <c r="CP17" i="11"/>
  <c r="CU17" i="11"/>
  <c r="CZ17" i="11"/>
  <c r="DB17" i="11"/>
  <c r="DE17" i="11"/>
  <c r="DG17" i="11"/>
  <c r="DL17" i="11"/>
  <c r="DQ17" i="11"/>
  <c r="DV17" i="11"/>
  <c r="EA17" i="11"/>
  <c r="EF17" i="11"/>
  <c r="EH17" i="11"/>
  <c r="EK17" i="11"/>
  <c r="EM17" i="11"/>
  <c r="EP17" i="11"/>
  <c r="ER17" i="11"/>
  <c r="EW17" i="11"/>
  <c r="FB17" i="11"/>
  <c r="FG17" i="11"/>
  <c r="FL17" i="11"/>
  <c r="FN17" i="11"/>
  <c r="FQ17" i="11"/>
  <c r="FS17" i="11"/>
  <c r="FX17" i="11"/>
  <c r="GC17" i="11"/>
  <c r="GH17" i="11"/>
  <c r="GM17" i="11"/>
  <c r="GR17" i="11"/>
  <c r="GT17" i="11"/>
  <c r="GW17" i="11"/>
  <c r="GY17" i="11"/>
  <c r="HD17" i="11"/>
  <c r="HI17" i="11"/>
  <c r="HN17" i="11"/>
  <c r="HS17" i="11"/>
  <c r="HX17" i="11"/>
  <c r="HZ17" i="11"/>
  <c r="IC17" i="11"/>
  <c r="IE17" i="11"/>
  <c r="IJ17" i="11"/>
  <c r="IO17" i="11"/>
  <c r="IT17" i="11"/>
  <c r="IY17" i="11"/>
  <c r="JD17" i="11"/>
  <c r="JF17" i="11"/>
  <c r="JK17" i="11"/>
  <c r="JP17" i="11"/>
  <c r="JU17" i="11"/>
  <c r="JZ17" i="11"/>
  <c r="KE17" i="11"/>
  <c r="KL17" i="11"/>
  <c r="KQ17" i="11"/>
  <c r="KV17" i="11"/>
  <c r="LK17" i="11"/>
  <c r="LR17" i="11"/>
  <c r="LW17" i="11"/>
  <c r="MB17" i="11"/>
  <c r="MQ17" i="11"/>
  <c r="MX17" i="11"/>
  <c r="NC17" i="11"/>
  <c r="NH17" i="11"/>
  <c r="NW17" i="11"/>
  <c r="OQ17" i="11"/>
  <c r="H18" i="11"/>
  <c r="J18" i="11"/>
  <c r="M18" i="11"/>
  <c r="O18" i="11"/>
  <c r="R18" i="11"/>
  <c r="T18" i="11"/>
  <c r="Y18" i="11"/>
  <c r="AD18" i="11"/>
  <c r="AI18" i="11"/>
  <c r="AN18" i="11"/>
  <c r="AP18" i="11"/>
  <c r="AS18" i="11"/>
  <c r="AU18" i="11"/>
  <c r="AX18" i="11"/>
  <c r="AZ18" i="11"/>
  <c r="BE18" i="11"/>
  <c r="BJ18" i="11"/>
  <c r="BO18" i="11"/>
  <c r="BT18" i="11"/>
  <c r="BV18" i="11"/>
  <c r="BY18" i="11"/>
  <c r="CA18" i="11"/>
  <c r="CD18" i="11"/>
  <c r="CF18" i="11"/>
  <c r="CK18" i="11"/>
  <c r="CP18" i="11"/>
  <c r="CU18" i="11"/>
  <c r="CZ18" i="11"/>
  <c r="DB18" i="11"/>
  <c r="DE18" i="11"/>
  <c r="DG18" i="11"/>
  <c r="DL18" i="11"/>
  <c r="DQ18" i="11"/>
  <c r="DV18" i="11"/>
  <c r="EA18" i="11"/>
  <c r="EF18" i="11"/>
  <c r="EH18" i="11"/>
  <c r="EK18" i="11"/>
  <c r="EM18" i="11"/>
  <c r="EP18" i="11"/>
  <c r="ER18" i="11"/>
  <c r="EW18" i="11"/>
  <c r="FB18" i="11"/>
  <c r="FG18" i="11"/>
  <c r="FL18" i="11"/>
  <c r="FN18" i="11"/>
  <c r="FQ18" i="11"/>
  <c r="FS18" i="11"/>
  <c r="FX18" i="11"/>
  <c r="GC18" i="11"/>
  <c r="GH18" i="11"/>
  <c r="GM18" i="11"/>
  <c r="GR18" i="11"/>
  <c r="GT18" i="11"/>
  <c r="GW18" i="11"/>
  <c r="GY18" i="11"/>
  <c r="HD18" i="11"/>
  <c r="HI18" i="11"/>
  <c r="HN18" i="11"/>
  <c r="HS18" i="11"/>
  <c r="HX18" i="11"/>
  <c r="HZ18" i="11"/>
  <c r="IC18" i="11"/>
  <c r="IE18" i="11"/>
  <c r="IJ18" i="11"/>
  <c r="IO18" i="11"/>
  <c r="IT18" i="11"/>
  <c r="IY18" i="11"/>
  <c r="JD18" i="11"/>
  <c r="JF18" i="11"/>
  <c r="JK18" i="11"/>
  <c r="JP18" i="11"/>
  <c r="JU18" i="11"/>
  <c r="JZ18" i="11"/>
  <c r="KE18" i="11"/>
  <c r="KL18" i="11"/>
  <c r="KQ18" i="11"/>
  <c r="KV18" i="11"/>
  <c r="LK18" i="11"/>
  <c r="LR18" i="11"/>
  <c r="LW18" i="11"/>
  <c r="MB18" i="11"/>
  <c r="MQ18" i="11"/>
  <c r="MX18" i="11"/>
  <c r="NC18" i="11"/>
  <c r="NH18" i="11"/>
  <c r="NW18" i="11"/>
  <c r="OQ18" i="11"/>
  <c r="H19" i="11"/>
  <c r="J19" i="11"/>
  <c r="M19" i="11"/>
  <c r="O19" i="11"/>
  <c r="R19" i="11"/>
  <c r="T19" i="11"/>
  <c r="Y19" i="11"/>
  <c r="AD19" i="11"/>
  <c r="AI19" i="11"/>
  <c r="AN19" i="11"/>
  <c r="AP19" i="11"/>
  <c r="AS19" i="11"/>
  <c r="AU19" i="11"/>
  <c r="AX19" i="11"/>
  <c r="AZ19" i="11"/>
  <c r="BE19" i="11"/>
  <c r="BJ19" i="11"/>
  <c r="BO19" i="11"/>
  <c r="BT19" i="11"/>
  <c r="BV19" i="11"/>
  <c r="BY19" i="11"/>
  <c r="CA19" i="11"/>
  <c r="CD19" i="11"/>
  <c r="CF19" i="11"/>
  <c r="CK19" i="11"/>
  <c r="CP19" i="11"/>
  <c r="CU19" i="11"/>
  <c r="CZ19" i="11"/>
  <c r="DB19" i="11"/>
  <c r="DE19" i="11"/>
  <c r="DG19" i="11"/>
  <c r="DL19" i="11"/>
  <c r="DQ19" i="11"/>
  <c r="DV19" i="11"/>
  <c r="EA19" i="11"/>
  <c r="EF19" i="11"/>
  <c r="EH19" i="11"/>
  <c r="EK19" i="11"/>
  <c r="EM19" i="11"/>
  <c r="EP19" i="11"/>
  <c r="ER19" i="11"/>
  <c r="EW19" i="11"/>
  <c r="FB19" i="11"/>
  <c r="FG19" i="11"/>
  <c r="FL19" i="11"/>
  <c r="FN19" i="11"/>
  <c r="FQ19" i="11"/>
  <c r="FS19" i="11"/>
  <c r="FX19" i="11"/>
  <c r="GC19" i="11"/>
  <c r="GH19" i="11"/>
  <c r="GM19" i="11"/>
  <c r="GR19" i="11"/>
  <c r="GT19" i="11"/>
  <c r="GW19" i="11"/>
  <c r="GY19" i="11"/>
  <c r="HD19" i="11"/>
  <c r="HI19" i="11"/>
  <c r="HN19" i="11"/>
  <c r="HS19" i="11"/>
  <c r="HX19" i="11"/>
  <c r="HZ19" i="11"/>
  <c r="IC19" i="11"/>
  <c r="IE19" i="11"/>
  <c r="IJ19" i="11"/>
  <c r="IO19" i="11"/>
  <c r="IT19" i="11"/>
  <c r="IY19" i="11"/>
  <c r="JD19" i="11"/>
  <c r="JF19" i="11"/>
  <c r="JK19" i="11"/>
  <c r="JP19" i="11"/>
  <c r="JU19" i="11"/>
  <c r="JZ19" i="11"/>
  <c r="KE19" i="11"/>
  <c r="KL19" i="11"/>
  <c r="KQ19" i="11"/>
  <c r="KV19" i="11"/>
  <c r="LK19" i="11"/>
  <c r="LR19" i="11"/>
  <c r="LW19" i="11"/>
  <c r="MB19" i="11"/>
  <c r="MQ19" i="11"/>
  <c r="MX19" i="11"/>
  <c r="NC19" i="11"/>
  <c r="NH19" i="11"/>
  <c r="NW19" i="11"/>
  <c r="OQ19" i="11"/>
  <c r="H20" i="11"/>
  <c r="J20" i="11"/>
  <c r="M20" i="11"/>
  <c r="O20" i="11"/>
  <c r="R20" i="11"/>
  <c r="T20" i="11"/>
  <c r="Y20" i="11"/>
  <c r="AD20" i="11"/>
  <c r="AI20" i="11"/>
  <c r="AN20" i="11"/>
  <c r="AP20" i="11"/>
  <c r="AS20" i="11"/>
  <c r="AU20" i="11"/>
  <c r="AX20" i="11"/>
  <c r="AZ20" i="11"/>
  <c r="BE20" i="11"/>
  <c r="BJ20" i="11"/>
  <c r="BO20" i="11"/>
  <c r="BT20" i="11"/>
  <c r="BV20" i="11"/>
  <c r="BY20" i="11"/>
  <c r="CA20" i="11"/>
  <c r="CD20" i="11"/>
  <c r="CF20" i="11"/>
  <c r="CK20" i="11"/>
  <c r="CP20" i="11"/>
  <c r="CU20" i="11"/>
  <c r="CZ20" i="11"/>
  <c r="DB20" i="11"/>
  <c r="DE20" i="11"/>
  <c r="DG20" i="11"/>
  <c r="DL20" i="11"/>
  <c r="DQ20" i="11"/>
  <c r="DV20" i="11"/>
  <c r="EA20" i="11"/>
  <c r="EF20" i="11"/>
  <c r="EH20" i="11"/>
  <c r="EK20" i="11"/>
  <c r="EM20" i="11"/>
  <c r="EP20" i="11"/>
  <c r="ER20" i="11"/>
  <c r="EW20" i="11"/>
  <c r="FB20" i="11"/>
  <c r="FG20" i="11"/>
  <c r="FL20" i="11"/>
  <c r="FN20" i="11"/>
  <c r="FQ20" i="11"/>
  <c r="FS20" i="11"/>
  <c r="FX20" i="11"/>
  <c r="GC20" i="11"/>
  <c r="GH20" i="11"/>
  <c r="GM20" i="11"/>
  <c r="GR20" i="11"/>
  <c r="GT20" i="11"/>
  <c r="GW20" i="11"/>
  <c r="GY20" i="11"/>
  <c r="HD20" i="11"/>
  <c r="HI20" i="11"/>
  <c r="HN20" i="11"/>
  <c r="HS20" i="11"/>
  <c r="HX20" i="11"/>
  <c r="HZ20" i="11"/>
  <c r="IC20" i="11"/>
  <c r="IE20" i="11"/>
  <c r="IJ20" i="11"/>
  <c r="IO20" i="11"/>
  <c r="IT20" i="11"/>
  <c r="IY20" i="11"/>
  <c r="JD20" i="11"/>
  <c r="JF20" i="11"/>
  <c r="JK20" i="11"/>
  <c r="JP20" i="11"/>
  <c r="JU20" i="11"/>
  <c r="JZ20" i="11"/>
  <c r="KE20" i="11"/>
  <c r="KL20" i="11"/>
  <c r="KQ20" i="11"/>
  <c r="KV20" i="11"/>
  <c r="LK20" i="11"/>
  <c r="LR20" i="11"/>
  <c r="LW20" i="11"/>
  <c r="MB20" i="11"/>
  <c r="MQ20" i="11"/>
  <c r="MX20" i="11"/>
  <c r="NC20" i="11"/>
  <c r="NH20" i="11"/>
  <c r="NW20" i="11"/>
  <c r="OQ20" i="11"/>
  <c r="H21" i="11"/>
  <c r="J21" i="11"/>
  <c r="M21" i="11"/>
  <c r="O21" i="11"/>
  <c r="R21" i="11"/>
  <c r="T21" i="11"/>
  <c r="Y21" i="11"/>
  <c r="AD21" i="11"/>
  <c r="AI21" i="11"/>
  <c r="AN21" i="11"/>
  <c r="AP21" i="11"/>
  <c r="AS21" i="11"/>
  <c r="AU21" i="11"/>
  <c r="AX21" i="11"/>
  <c r="AZ21" i="11"/>
  <c r="BE21" i="11"/>
  <c r="BJ21" i="11"/>
  <c r="BO21" i="11"/>
  <c r="BT21" i="11"/>
  <c r="BV21" i="11"/>
  <c r="BY21" i="11"/>
  <c r="CA21" i="11"/>
  <c r="CD21" i="11"/>
  <c r="CF21" i="11"/>
  <c r="CK21" i="11"/>
  <c r="CP21" i="11"/>
  <c r="CU21" i="11"/>
  <c r="CZ21" i="11"/>
  <c r="DB21" i="11"/>
  <c r="DE21" i="11"/>
  <c r="DG21" i="11"/>
  <c r="DL21" i="11"/>
  <c r="DQ21" i="11"/>
  <c r="DV21" i="11"/>
  <c r="EA21" i="11"/>
  <c r="EF21" i="11"/>
  <c r="EH21" i="11"/>
  <c r="EK21" i="11"/>
  <c r="EM21" i="11"/>
  <c r="EP21" i="11"/>
  <c r="ER21" i="11"/>
  <c r="EW21" i="11"/>
  <c r="FB21" i="11"/>
  <c r="FG21" i="11"/>
  <c r="FL21" i="11"/>
  <c r="FN21" i="11"/>
  <c r="FQ21" i="11"/>
  <c r="FS21" i="11"/>
  <c r="FX21" i="11"/>
  <c r="GC21" i="11"/>
  <c r="GH21" i="11"/>
  <c r="GM21" i="11"/>
  <c r="GR21" i="11"/>
  <c r="GT21" i="11"/>
  <c r="GW21" i="11"/>
  <c r="GY21" i="11"/>
  <c r="HD21" i="11"/>
  <c r="HI21" i="11"/>
  <c r="HN21" i="11"/>
  <c r="HS21" i="11"/>
  <c r="HX21" i="11"/>
  <c r="HZ21" i="11"/>
  <c r="IC21" i="11"/>
  <c r="IE21" i="11"/>
  <c r="IJ21" i="11"/>
  <c r="IO21" i="11"/>
  <c r="IT21" i="11"/>
  <c r="IY21" i="11"/>
  <c r="JD21" i="11"/>
  <c r="JF21" i="11"/>
  <c r="JK21" i="11"/>
  <c r="JP21" i="11"/>
  <c r="JU21" i="11"/>
  <c r="JZ21" i="11"/>
  <c r="KE21" i="11"/>
  <c r="KL21" i="11"/>
  <c r="KQ21" i="11"/>
  <c r="KV21" i="11"/>
  <c r="LK21" i="11"/>
  <c r="LR21" i="11"/>
  <c r="LW21" i="11"/>
  <c r="MB21" i="11"/>
  <c r="MQ21" i="11"/>
  <c r="MX21" i="11"/>
  <c r="NC21" i="11"/>
  <c r="NH21" i="11"/>
  <c r="NW21" i="11"/>
  <c r="OQ21" i="11"/>
  <c r="H22" i="11"/>
  <c r="J22" i="11"/>
  <c r="M22" i="11"/>
  <c r="O22" i="11"/>
  <c r="R22" i="11"/>
  <c r="T22" i="11"/>
  <c r="Y22" i="11"/>
  <c r="AD22" i="11"/>
  <c r="AI22" i="11"/>
  <c r="AN22" i="11"/>
  <c r="AP22" i="11"/>
  <c r="AS22" i="11"/>
  <c r="AU22" i="11"/>
  <c r="AX22" i="11"/>
  <c r="AZ22" i="11"/>
  <c r="BE22" i="11"/>
  <c r="BJ22" i="11"/>
  <c r="BO22" i="11"/>
  <c r="BT22" i="11"/>
  <c r="BV22" i="11"/>
  <c r="BY22" i="11"/>
  <c r="CA22" i="11"/>
  <c r="CD22" i="11"/>
  <c r="CF22" i="11"/>
  <c r="CK22" i="11"/>
  <c r="CP22" i="11"/>
  <c r="CU22" i="11"/>
  <c r="CZ22" i="11"/>
  <c r="DB22" i="11"/>
  <c r="DE22" i="11"/>
  <c r="DG22" i="11"/>
  <c r="DL22" i="11"/>
  <c r="DQ22" i="11"/>
  <c r="DV22" i="11"/>
  <c r="EA22" i="11"/>
  <c r="EF22" i="11"/>
  <c r="EH22" i="11"/>
  <c r="EK22" i="11"/>
  <c r="EM22" i="11"/>
  <c r="EP22" i="11"/>
  <c r="ER22" i="11"/>
  <c r="EW22" i="11"/>
  <c r="FB22" i="11"/>
  <c r="FG22" i="11"/>
  <c r="FL22" i="11"/>
  <c r="FN22" i="11"/>
  <c r="FQ22" i="11"/>
  <c r="FS22" i="11"/>
  <c r="FX22" i="11"/>
  <c r="GC22" i="11"/>
  <c r="GH22" i="11"/>
  <c r="GM22" i="11"/>
  <c r="GR22" i="11"/>
  <c r="GT22" i="11"/>
  <c r="GW22" i="11"/>
  <c r="GY22" i="11"/>
  <c r="HD22" i="11"/>
  <c r="HI22" i="11"/>
  <c r="HN22" i="11"/>
  <c r="HS22" i="11"/>
  <c r="HX22" i="11"/>
  <c r="HZ22" i="11"/>
  <c r="IC22" i="11"/>
  <c r="IE22" i="11"/>
  <c r="IJ22" i="11"/>
  <c r="IO22" i="11"/>
  <c r="IT22" i="11"/>
  <c r="IY22" i="11"/>
  <c r="JD22" i="11"/>
  <c r="JF22" i="11"/>
  <c r="JK22" i="11"/>
  <c r="JP22" i="11"/>
  <c r="JU22" i="11"/>
  <c r="JZ22" i="11"/>
  <c r="KE22" i="11"/>
  <c r="KL22" i="11"/>
  <c r="KQ22" i="11"/>
  <c r="KV22" i="11"/>
  <c r="LK22" i="11"/>
  <c r="LR22" i="11"/>
  <c r="LW22" i="11"/>
  <c r="MB22" i="11"/>
  <c r="MQ22" i="11"/>
  <c r="MX22" i="11"/>
  <c r="NC22" i="11"/>
  <c r="NH22" i="11"/>
  <c r="NW22" i="11"/>
  <c r="OQ22" i="11"/>
  <c r="H23" i="11"/>
  <c r="J23" i="11"/>
  <c r="M23" i="11"/>
  <c r="O23" i="11"/>
  <c r="R23" i="11"/>
  <c r="T23" i="11"/>
  <c r="Y23" i="11"/>
  <c r="AD23" i="11"/>
  <c r="AI23" i="11"/>
  <c r="AN23" i="11"/>
  <c r="AP23" i="11"/>
  <c r="AS23" i="11"/>
  <c r="AU23" i="11"/>
  <c r="AX23" i="11"/>
  <c r="AZ23" i="11"/>
  <c r="BE23" i="11"/>
  <c r="BJ23" i="11"/>
  <c r="BO23" i="11"/>
  <c r="BT23" i="11"/>
  <c r="BV23" i="11"/>
  <c r="BY23" i="11"/>
  <c r="CA23" i="11"/>
  <c r="CD23" i="11"/>
  <c r="CF23" i="11"/>
  <c r="CK23" i="11"/>
  <c r="CP23" i="11"/>
  <c r="CU23" i="11"/>
  <c r="CZ23" i="11"/>
  <c r="DB23" i="11"/>
  <c r="DE23" i="11"/>
  <c r="DG23" i="11"/>
  <c r="DL23" i="11"/>
  <c r="DQ23" i="11"/>
  <c r="DV23" i="11"/>
  <c r="EA23" i="11"/>
  <c r="EF23" i="11"/>
  <c r="EH23" i="11"/>
  <c r="EK23" i="11"/>
  <c r="EM23" i="11"/>
  <c r="EP23" i="11"/>
  <c r="ER23" i="11"/>
  <c r="EW23" i="11"/>
  <c r="FB23" i="11"/>
  <c r="FG23" i="11"/>
  <c r="FL23" i="11"/>
  <c r="FN23" i="11"/>
  <c r="FQ23" i="11"/>
  <c r="FS23" i="11"/>
  <c r="FX23" i="11"/>
  <c r="GC23" i="11"/>
  <c r="GH23" i="11"/>
  <c r="GM23" i="11"/>
  <c r="GR23" i="11"/>
  <c r="GT23" i="11"/>
  <c r="GW23" i="11"/>
  <c r="GY23" i="11"/>
  <c r="HD23" i="11"/>
  <c r="HI23" i="11"/>
  <c r="HN23" i="11"/>
  <c r="HS23" i="11"/>
  <c r="HX23" i="11"/>
  <c r="HZ23" i="11"/>
  <c r="IC23" i="11"/>
  <c r="IE23" i="11"/>
  <c r="IJ23" i="11"/>
  <c r="IO23" i="11"/>
  <c r="IT23" i="11"/>
  <c r="IY23" i="11"/>
  <c r="JD23" i="11"/>
  <c r="JF23" i="11"/>
  <c r="JK23" i="11"/>
  <c r="JP23" i="11"/>
  <c r="JU23" i="11"/>
  <c r="JZ23" i="11"/>
  <c r="KE23" i="11"/>
  <c r="KL23" i="11"/>
  <c r="KQ23" i="11"/>
  <c r="KV23" i="11"/>
  <c r="LK23" i="11"/>
  <c r="LR23" i="11"/>
  <c r="LW23" i="11"/>
  <c r="MB23" i="11"/>
  <c r="MQ23" i="11"/>
  <c r="MX23" i="11"/>
  <c r="NC23" i="11"/>
  <c r="NH23" i="11"/>
  <c r="NW23" i="11"/>
  <c r="OQ23" i="11"/>
  <c r="H24" i="11"/>
  <c r="J24" i="11"/>
  <c r="M24" i="11"/>
  <c r="O24" i="11"/>
  <c r="R24" i="11"/>
  <c r="T24" i="11"/>
  <c r="Y24" i="11"/>
  <c r="AD24" i="11"/>
  <c r="AI24" i="11"/>
  <c r="AN24" i="11"/>
  <c r="AP24" i="11"/>
  <c r="AS24" i="11"/>
  <c r="AU24" i="11"/>
  <c r="AX24" i="11"/>
  <c r="AZ24" i="11"/>
  <c r="BE24" i="11"/>
  <c r="BJ24" i="11"/>
  <c r="BO24" i="11"/>
  <c r="BT24" i="11"/>
  <c r="BV24" i="11"/>
  <c r="BY24" i="11"/>
  <c r="CA24" i="11"/>
  <c r="CD24" i="11"/>
  <c r="CF24" i="11"/>
  <c r="CK24" i="11"/>
  <c r="CP24" i="11"/>
  <c r="CU24" i="11"/>
  <c r="CZ24" i="11"/>
  <c r="DB24" i="11"/>
  <c r="DE24" i="11"/>
  <c r="DG24" i="11"/>
  <c r="DL24" i="11"/>
  <c r="DQ24" i="11"/>
  <c r="DV24" i="11"/>
  <c r="EA24" i="11"/>
  <c r="EF24" i="11"/>
  <c r="EH24" i="11"/>
  <c r="EK24" i="11"/>
  <c r="EM24" i="11"/>
  <c r="EP24" i="11"/>
  <c r="ER24" i="11"/>
  <c r="EW24" i="11"/>
  <c r="FB24" i="11"/>
  <c r="FG24" i="11"/>
  <c r="FL24" i="11"/>
  <c r="FN24" i="11"/>
  <c r="FQ24" i="11"/>
  <c r="FS24" i="11"/>
  <c r="FX24" i="11"/>
  <c r="GC24" i="11"/>
  <c r="GH24" i="11"/>
  <c r="GM24" i="11"/>
  <c r="GR24" i="11"/>
  <c r="GT24" i="11"/>
  <c r="GW24" i="11"/>
  <c r="GY24" i="11"/>
  <c r="HD24" i="11"/>
  <c r="HI24" i="11"/>
  <c r="HN24" i="11"/>
  <c r="HS24" i="11"/>
  <c r="HX24" i="11"/>
  <c r="HZ24" i="11"/>
  <c r="IC24" i="11"/>
  <c r="IE24" i="11"/>
  <c r="IJ24" i="11"/>
  <c r="IO24" i="11"/>
  <c r="IT24" i="11"/>
  <c r="IY24" i="11"/>
  <c r="JD24" i="11"/>
  <c r="JF24" i="11"/>
  <c r="JK24" i="11"/>
  <c r="JP24" i="11"/>
  <c r="JU24" i="11"/>
  <c r="JZ24" i="11"/>
  <c r="KE24" i="11"/>
  <c r="KL24" i="11"/>
  <c r="KQ24" i="11"/>
  <c r="KV24" i="11"/>
  <c r="LK24" i="11"/>
  <c r="LR24" i="11"/>
  <c r="LW24" i="11"/>
  <c r="MB24" i="11"/>
  <c r="MQ24" i="11"/>
  <c r="MX24" i="11"/>
  <c r="NC24" i="11"/>
  <c r="NH24" i="11"/>
  <c r="NW24" i="11"/>
  <c r="OQ24" i="11"/>
  <c r="H25" i="11"/>
  <c r="J25" i="11"/>
  <c r="M25" i="11"/>
  <c r="O25" i="11"/>
  <c r="R25" i="11"/>
  <c r="T25" i="11"/>
  <c r="Y25" i="11"/>
  <c r="AD25" i="11"/>
  <c r="AI25" i="11"/>
  <c r="AN25" i="11"/>
  <c r="AP25" i="11"/>
  <c r="AS25" i="11"/>
  <c r="AU25" i="11"/>
  <c r="AX25" i="11"/>
  <c r="AZ25" i="11"/>
  <c r="BE25" i="11"/>
  <c r="BJ25" i="11"/>
  <c r="BO25" i="11"/>
  <c r="BT25" i="11"/>
  <c r="BV25" i="11"/>
  <c r="BY25" i="11"/>
  <c r="CA25" i="11"/>
  <c r="CD25" i="11"/>
  <c r="CF25" i="11"/>
  <c r="CK25" i="11"/>
  <c r="CP25" i="11"/>
  <c r="CU25" i="11"/>
  <c r="CZ25" i="11"/>
  <c r="DB25" i="11"/>
  <c r="DE25" i="11"/>
  <c r="DG25" i="11"/>
  <c r="DL25" i="11"/>
  <c r="DQ25" i="11"/>
  <c r="DV25" i="11"/>
  <c r="EA25" i="11"/>
  <c r="EF25" i="11"/>
  <c r="EH25" i="11"/>
  <c r="EK25" i="11"/>
  <c r="EM25" i="11"/>
  <c r="EP25" i="11"/>
  <c r="ER25" i="11"/>
  <c r="EW25" i="11"/>
  <c r="FB25" i="11"/>
  <c r="FG25" i="11"/>
  <c r="FL25" i="11"/>
  <c r="FN25" i="11"/>
  <c r="FQ25" i="11"/>
  <c r="FS25" i="11"/>
  <c r="FX25" i="11"/>
  <c r="GC25" i="11"/>
  <c r="GH25" i="11"/>
  <c r="GM25" i="11"/>
  <c r="GR25" i="11"/>
  <c r="GT25" i="11"/>
  <c r="GW25" i="11"/>
  <c r="GY25" i="11"/>
  <c r="HD25" i="11"/>
  <c r="HI25" i="11"/>
  <c r="HN25" i="11"/>
  <c r="HS25" i="11"/>
  <c r="HX25" i="11"/>
  <c r="HZ25" i="11"/>
  <c r="IC25" i="11"/>
  <c r="IE25" i="11"/>
  <c r="IJ25" i="11"/>
  <c r="IO25" i="11"/>
  <c r="IT25" i="11"/>
  <c r="IY25" i="11"/>
  <c r="JD25" i="11"/>
  <c r="JF25" i="11"/>
  <c r="JK25" i="11"/>
  <c r="JP25" i="11"/>
  <c r="JU25" i="11"/>
  <c r="JZ25" i="11"/>
  <c r="KE25" i="11"/>
  <c r="KL25" i="11"/>
  <c r="KQ25" i="11"/>
  <c r="KV25" i="11"/>
  <c r="LK25" i="11"/>
  <c r="LR25" i="11"/>
  <c r="LW25" i="11"/>
  <c r="MB25" i="11"/>
  <c r="MQ25" i="11"/>
  <c r="MX25" i="11"/>
  <c r="NC25" i="11"/>
  <c r="NH25" i="11"/>
  <c r="NW25" i="11"/>
  <c r="OQ25" i="11"/>
  <c r="H26" i="11"/>
  <c r="J26" i="11"/>
  <c r="M26" i="11"/>
  <c r="O26" i="11"/>
  <c r="R26" i="11"/>
  <c r="T26" i="11"/>
  <c r="Y26" i="11"/>
  <c r="AD26" i="11"/>
  <c r="AI26" i="11"/>
  <c r="AN26" i="11"/>
  <c r="AP26" i="11"/>
  <c r="AS26" i="11"/>
  <c r="AU26" i="11"/>
  <c r="AX26" i="11"/>
  <c r="AZ26" i="11"/>
  <c r="BE26" i="11"/>
  <c r="BJ26" i="11"/>
  <c r="BO26" i="11"/>
  <c r="BT26" i="11"/>
  <c r="BV26" i="11"/>
  <c r="BY26" i="11"/>
  <c r="CA26" i="11"/>
  <c r="CD26" i="11"/>
  <c r="CF26" i="11"/>
  <c r="CK26" i="11"/>
  <c r="CP26" i="11"/>
  <c r="CU26" i="11"/>
  <c r="CZ26" i="11"/>
  <c r="DB26" i="11"/>
  <c r="DE26" i="11"/>
  <c r="DG26" i="11"/>
  <c r="DL26" i="11"/>
  <c r="DQ26" i="11"/>
  <c r="DV26" i="11"/>
  <c r="EA26" i="11"/>
  <c r="EF26" i="11"/>
  <c r="EH26" i="11"/>
  <c r="EK26" i="11"/>
  <c r="EM26" i="11"/>
  <c r="EP26" i="11"/>
  <c r="ER26" i="11"/>
  <c r="EW26" i="11"/>
  <c r="FB26" i="11"/>
  <c r="FG26" i="11"/>
  <c r="FL26" i="11"/>
  <c r="FN26" i="11"/>
  <c r="FQ26" i="11"/>
  <c r="FS26" i="11"/>
  <c r="FX26" i="11"/>
  <c r="GC26" i="11"/>
  <c r="GH26" i="11"/>
  <c r="GM26" i="11"/>
  <c r="GR26" i="11"/>
  <c r="GT26" i="11"/>
  <c r="GW26" i="11"/>
  <c r="GY26" i="11"/>
  <c r="HD26" i="11"/>
  <c r="HI26" i="11"/>
  <c r="HN26" i="11"/>
  <c r="HS26" i="11"/>
  <c r="HX26" i="11"/>
  <c r="HZ26" i="11"/>
  <c r="IC26" i="11"/>
  <c r="IE26" i="11"/>
  <c r="IJ26" i="11"/>
  <c r="IO26" i="11"/>
  <c r="IT26" i="11"/>
  <c r="IY26" i="11"/>
  <c r="JD26" i="11"/>
  <c r="JF26" i="11"/>
  <c r="JK26" i="11"/>
  <c r="JP26" i="11"/>
  <c r="JU26" i="11"/>
  <c r="JZ26" i="11"/>
  <c r="KE26" i="11"/>
  <c r="KL26" i="11"/>
  <c r="KQ26" i="11"/>
  <c r="KV26" i="11"/>
  <c r="LK26" i="11"/>
  <c r="LR26" i="11"/>
  <c r="LW26" i="11"/>
  <c r="MB26" i="11"/>
  <c r="MQ26" i="11"/>
  <c r="MX26" i="11"/>
  <c r="NC26" i="11"/>
  <c r="NH26" i="11"/>
  <c r="NW26" i="11"/>
  <c r="OQ26" i="11"/>
  <c r="H27" i="11"/>
  <c r="J27" i="11"/>
  <c r="M27" i="11"/>
  <c r="O27" i="11"/>
  <c r="R27" i="11"/>
  <c r="T27" i="11"/>
  <c r="Y27" i="11"/>
  <c r="AD27" i="11"/>
  <c r="AI27" i="11"/>
  <c r="AN27" i="11"/>
  <c r="AP27" i="11"/>
  <c r="AS27" i="11"/>
  <c r="AU27" i="11"/>
  <c r="AX27" i="11"/>
  <c r="AZ27" i="11"/>
  <c r="BE27" i="11"/>
  <c r="BJ27" i="11"/>
  <c r="BO27" i="11"/>
  <c r="BT27" i="11"/>
  <c r="BV27" i="11"/>
  <c r="BY27" i="11"/>
  <c r="CA27" i="11"/>
  <c r="CD27" i="11"/>
  <c r="CF27" i="11"/>
  <c r="CK27" i="11"/>
  <c r="CP27" i="11"/>
  <c r="CU27" i="11"/>
  <c r="CZ27" i="11"/>
  <c r="DB27" i="11"/>
  <c r="DE27" i="11"/>
  <c r="DG27" i="11"/>
  <c r="DL27" i="11"/>
  <c r="DQ27" i="11"/>
  <c r="DV27" i="11"/>
  <c r="EA27" i="11"/>
  <c r="EF27" i="11"/>
  <c r="EH27" i="11"/>
  <c r="EK27" i="11"/>
  <c r="EM27" i="11"/>
  <c r="EP27" i="11"/>
  <c r="ER27" i="11"/>
  <c r="EW27" i="11"/>
  <c r="FB27" i="11"/>
  <c r="FG27" i="11"/>
  <c r="FL27" i="11"/>
  <c r="FN27" i="11"/>
  <c r="FQ27" i="11"/>
  <c r="FS27" i="11"/>
  <c r="FX27" i="11"/>
  <c r="GC27" i="11"/>
  <c r="GH27" i="11"/>
  <c r="GM27" i="11"/>
  <c r="GR27" i="11"/>
  <c r="GT27" i="11"/>
  <c r="GW27" i="11"/>
  <c r="GY27" i="11"/>
  <c r="HD27" i="11"/>
  <c r="HI27" i="11"/>
  <c r="HN27" i="11"/>
  <c r="HS27" i="11"/>
  <c r="HX27" i="11"/>
  <c r="HZ27" i="11"/>
  <c r="IC27" i="11"/>
  <c r="IE27" i="11"/>
  <c r="IJ27" i="11"/>
  <c r="IO27" i="11"/>
  <c r="IT27" i="11"/>
  <c r="IY27" i="11"/>
  <c r="JD27" i="11"/>
  <c r="JF27" i="11"/>
  <c r="JK27" i="11"/>
  <c r="JP27" i="11"/>
  <c r="JU27" i="11"/>
  <c r="JZ27" i="11"/>
  <c r="KE27" i="11"/>
  <c r="KL27" i="11"/>
  <c r="KQ27" i="11"/>
  <c r="KV27" i="11"/>
  <c r="LK27" i="11"/>
  <c r="LR27" i="11"/>
  <c r="LW27" i="11"/>
  <c r="MB27" i="11"/>
  <c r="MQ27" i="11"/>
  <c r="MX27" i="11"/>
  <c r="NC27" i="11"/>
  <c r="NH27" i="11"/>
  <c r="NW27" i="11"/>
  <c r="OQ27" i="11"/>
  <c r="H29" i="11"/>
  <c r="J29" i="11"/>
  <c r="M29" i="11"/>
  <c r="O29" i="11"/>
  <c r="R29" i="11"/>
  <c r="T29" i="11"/>
  <c r="Y29" i="11"/>
  <c r="AD29" i="11"/>
  <c r="AI29" i="11"/>
  <c r="AN29" i="11"/>
  <c r="AP29" i="11"/>
  <c r="AS29" i="11"/>
  <c r="AU29" i="11"/>
  <c r="AX29" i="11"/>
  <c r="AZ29" i="11"/>
  <c r="BE29" i="11"/>
  <c r="BJ29" i="11"/>
  <c r="BO29" i="11"/>
  <c r="BT29" i="11"/>
  <c r="BV29" i="11"/>
  <c r="BY29" i="11"/>
  <c r="CA29" i="11"/>
  <c r="CD29" i="11"/>
  <c r="CF29" i="11"/>
  <c r="CK29" i="11"/>
  <c r="CP29" i="11"/>
  <c r="CU29" i="11"/>
  <c r="CZ29" i="11"/>
  <c r="DB29" i="11"/>
  <c r="DE29" i="11"/>
  <c r="DG29" i="11"/>
  <c r="DL29" i="11"/>
  <c r="DQ29" i="11"/>
  <c r="DV29" i="11"/>
  <c r="EA29" i="11"/>
  <c r="EF29" i="11"/>
  <c r="EH29" i="11"/>
  <c r="EK29" i="11"/>
  <c r="EM29" i="11"/>
  <c r="EP29" i="11"/>
  <c r="ER29" i="11"/>
  <c r="EW29" i="11"/>
  <c r="FB29" i="11"/>
  <c r="FG29" i="11"/>
  <c r="FL29" i="11"/>
  <c r="FN29" i="11"/>
  <c r="FQ29" i="11"/>
  <c r="FS29" i="11"/>
  <c r="FX29" i="11"/>
  <c r="GC29" i="11"/>
  <c r="GH29" i="11"/>
  <c r="GM29" i="11"/>
  <c r="GR29" i="11"/>
  <c r="GT29" i="11"/>
  <c r="GW29" i="11"/>
  <c r="GY29" i="11"/>
  <c r="HD29" i="11"/>
  <c r="HI29" i="11"/>
  <c r="HN29" i="11"/>
  <c r="HS29" i="11"/>
  <c r="HX29" i="11"/>
  <c r="HZ29" i="11"/>
  <c r="IC29" i="11"/>
  <c r="IE29" i="11"/>
  <c r="IJ29" i="11"/>
  <c r="IO29" i="11"/>
  <c r="IT29" i="11"/>
  <c r="IY29" i="11"/>
  <c r="JD29" i="11"/>
  <c r="JF29" i="11"/>
  <c r="JK29" i="11"/>
  <c r="JP29" i="11"/>
  <c r="JU29" i="11"/>
  <c r="JZ29" i="11"/>
  <c r="KE29" i="11"/>
  <c r="KL29" i="11"/>
  <c r="KQ29" i="11"/>
  <c r="KV29" i="11"/>
  <c r="LK29" i="11"/>
  <c r="LR29" i="11"/>
  <c r="LW29" i="11"/>
  <c r="MB29" i="11"/>
  <c r="MQ29" i="11"/>
  <c r="MX29" i="11"/>
  <c r="NC29" i="11"/>
  <c r="NH29" i="11"/>
  <c r="NW29" i="11"/>
  <c r="OQ29" i="11"/>
  <c r="H30" i="11"/>
  <c r="J30" i="11"/>
  <c r="M30" i="11"/>
  <c r="O30" i="11"/>
  <c r="R30" i="11"/>
  <c r="T30" i="11"/>
  <c r="Y30" i="11"/>
  <c r="AD30" i="11"/>
  <c r="AI30" i="11"/>
  <c r="AN30" i="11"/>
  <c r="AP30" i="11"/>
  <c r="AS30" i="11"/>
  <c r="AU30" i="11"/>
  <c r="AX30" i="11"/>
  <c r="AZ30" i="11"/>
  <c r="BE30" i="11"/>
  <c r="BJ30" i="11"/>
  <c r="BO30" i="11"/>
  <c r="BT30" i="11"/>
  <c r="BV30" i="11"/>
  <c r="BY30" i="11"/>
  <c r="CA30" i="11"/>
  <c r="CD30" i="11"/>
  <c r="CF30" i="11"/>
  <c r="CK30" i="11"/>
  <c r="CP30" i="11"/>
  <c r="CU30" i="11"/>
  <c r="CZ30" i="11"/>
  <c r="DB30" i="11"/>
  <c r="DE30" i="11"/>
  <c r="DG30" i="11"/>
  <c r="DL30" i="11"/>
  <c r="DQ30" i="11"/>
  <c r="DV30" i="11"/>
  <c r="EA30" i="11"/>
  <c r="EF30" i="11"/>
  <c r="EH30" i="11"/>
  <c r="EK30" i="11"/>
  <c r="EM30" i="11"/>
  <c r="EP30" i="11"/>
  <c r="ER30" i="11"/>
  <c r="EW30" i="11"/>
  <c r="FB30" i="11"/>
  <c r="FG30" i="11"/>
  <c r="FL30" i="11"/>
  <c r="FN30" i="11"/>
  <c r="FQ30" i="11"/>
  <c r="FS30" i="11"/>
  <c r="FX30" i="11"/>
  <c r="GC30" i="11"/>
  <c r="GH30" i="11"/>
  <c r="GM30" i="11"/>
  <c r="GR30" i="11"/>
  <c r="GT30" i="11"/>
  <c r="GW30" i="11"/>
  <c r="GY30" i="11"/>
  <c r="HD30" i="11"/>
  <c r="HI30" i="11"/>
  <c r="HN30" i="11"/>
  <c r="HS30" i="11"/>
  <c r="HX30" i="11"/>
  <c r="HZ30" i="11"/>
  <c r="IC30" i="11"/>
  <c r="IE30" i="11"/>
  <c r="IJ30" i="11"/>
  <c r="IO30" i="11"/>
  <c r="IT30" i="11"/>
  <c r="IY30" i="11"/>
  <c r="JD30" i="11"/>
  <c r="JF30" i="11"/>
  <c r="JK30" i="11"/>
  <c r="JP30" i="11"/>
  <c r="JU30" i="11"/>
  <c r="JZ30" i="11"/>
  <c r="KE30" i="11"/>
  <c r="KL30" i="11"/>
  <c r="KQ30" i="11"/>
  <c r="KV30" i="11"/>
  <c r="LK30" i="11"/>
  <c r="LR30" i="11"/>
  <c r="LW30" i="11"/>
  <c r="MB30" i="11"/>
  <c r="MQ30" i="11"/>
  <c r="MX30" i="11"/>
  <c r="NC30" i="11"/>
  <c r="NH30" i="11"/>
  <c r="NW30" i="11"/>
  <c r="OQ30" i="11"/>
  <c r="H31" i="11"/>
  <c r="J31" i="11"/>
  <c r="M31" i="11"/>
  <c r="O31" i="11"/>
  <c r="R31" i="11"/>
  <c r="T31" i="11"/>
  <c r="Y31" i="11"/>
  <c r="AD31" i="11"/>
  <c r="AI31" i="11"/>
  <c r="AN31" i="11"/>
  <c r="AP31" i="11"/>
  <c r="AS31" i="11"/>
  <c r="AU31" i="11"/>
  <c r="AX31" i="11"/>
  <c r="AZ31" i="11"/>
  <c r="BE31" i="11"/>
  <c r="BJ31" i="11"/>
  <c r="BO31" i="11"/>
  <c r="BT31" i="11"/>
  <c r="BV31" i="11"/>
  <c r="BY31" i="11"/>
  <c r="CA31" i="11"/>
  <c r="CD31" i="11"/>
  <c r="CF31" i="11"/>
  <c r="CK31" i="11"/>
  <c r="CP31" i="11"/>
  <c r="CU31" i="11"/>
  <c r="CZ31" i="11"/>
  <c r="DB31" i="11"/>
  <c r="DE31" i="11"/>
  <c r="DG31" i="11"/>
  <c r="DL31" i="11"/>
  <c r="DQ31" i="11"/>
  <c r="DV31" i="11"/>
  <c r="EA31" i="11"/>
  <c r="EF31" i="11"/>
  <c r="EH31" i="11"/>
  <c r="EK31" i="11"/>
  <c r="EM31" i="11"/>
  <c r="EP31" i="11"/>
  <c r="ER31" i="11"/>
  <c r="EW31" i="11"/>
  <c r="FB31" i="11"/>
  <c r="FG31" i="11"/>
  <c r="FL31" i="11"/>
  <c r="FN31" i="11"/>
  <c r="FQ31" i="11"/>
  <c r="FS31" i="11"/>
  <c r="FX31" i="11"/>
  <c r="GC31" i="11"/>
  <c r="GH31" i="11"/>
  <c r="GM31" i="11"/>
  <c r="GR31" i="11"/>
  <c r="GT31" i="11"/>
  <c r="GW31" i="11"/>
  <c r="GY31" i="11"/>
  <c r="HD31" i="11"/>
  <c r="HI31" i="11"/>
  <c r="HN31" i="11"/>
  <c r="HS31" i="11"/>
  <c r="HX31" i="11"/>
  <c r="HZ31" i="11"/>
  <c r="IC31" i="11"/>
  <c r="IE31" i="11"/>
  <c r="IJ31" i="11"/>
  <c r="IO31" i="11"/>
  <c r="IT31" i="11"/>
  <c r="IY31" i="11"/>
  <c r="JD31" i="11"/>
  <c r="JF31" i="11"/>
  <c r="JK31" i="11"/>
  <c r="JP31" i="11"/>
  <c r="JU31" i="11"/>
  <c r="JZ31" i="11"/>
  <c r="KE31" i="11"/>
  <c r="KL31" i="11"/>
  <c r="KQ31" i="11"/>
  <c r="KV31" i="11"/>
  <c r="LK31" i="11"/>
  <c r="LR31" i="11"/>
  <c r="LW31" i="11"/>
  <c r="MB31" i="11"/>
  <c r="MQ31" i="11"/>
  <c r="MX31" i="11"/>
  <c r="NC31" i="11"/>
  <c r="NH31" i="11"/>
  <c r="NW31" i="11"/>
  <c r="OQ31" i="11"/>
  <c r="H32" i="11"/>
  <c r="J32" i="11"/>
  <c r="M32" i="11"/>
  <c r="O32" i="11"/>
  <c r="R32" i="11"/>
  <c r="T32" i="11"/>
  <c r="Y32" i="11"/>
  <c r="AD32" i="11"/>
  <c r="AI32" i="11"/>
  <c r="AN32" i="11"/>
  <c r="AP32" i="11"/>
  <c r="AS32" i="11"/>
  <c r="AU32" i="11"/>
  <c r="AX32" i="11"/>
  <c r="AZ32" i="11"/>
  <c r="BE32" i="11"/>
  <c r="BJ32" i="11"/>
  <c r="BO32" i="11"/>
  <c r="BT32" i="11"/>
  <c r="BV32" i="11"/>
  <c r="BY32" i="11"/>
  <c r="CA32" i="11"/>
  <c r="CD32" i="11"/>
  <c r="CF32" i="11"/>
  <c r="CK32" i="11"/>
  <c r="CP32" i="11"/>
  <c r="CU32" i="11"/>
  <c r="CZ32" i="11"/>
  <c r="DB32" i="11"/>
  <c r="DE32" i="11"/>
  <c r="DG32" i="11"/>
  <c r="DL32" i="11"/>
  <c r="DQ32" i="11"/>
  <c r="DV32" i="11"/>
  <c r="EA32" i="11"/>
  <c r="EF32" i="11"/>
  <c r="EH32" i="11"/>
  <c r="EK32" i="11"/>
  <c r="EM32" i="11"/>
  <c r="EP32" i="11"/>
  <c r="ER32" i="11"/>
  <c r="EW32" i="11"/>
  <c r="FB32" i="11"/>
  <c r="FG32" i="11"/>
  <c r="FL32" i="11"/>
  <c r="FN32" i="11"/>
  <c r="FQ32" i="11"/>
  <c r="FS32" i="11"/>
  <c r="FX32" i="11"/>
  <c r="GC32" i="11"/>
  <c r="GH32" i="11"/>
  <c r="GM32" i="11"/>
  <c r="GR32" i="11"/>
  <c r="GT32" i="11"/>
  <c r="GW32" i="11"/>
  <c r="GY32" i="11"/>
  <c r="HD32" i="11"/>
  <c r="HI32" i="11"/>
  <c r="HN32" i="11"/>
  <c r="HS32" i="11"/>
  <c r="HX32" i="11"/>
  <c r="HZ32" i="11"/>
  <c r="IC32" i="11"/>
  <c r="IE32" i="11"/>
  <c r="IJ32" i="11"/>
  <c r="IO32" i="11"/>
  <c r="IT32" i="11"/>
  <c r="IY32" i="11"/>
  <c r="JD32" i="11"/>
  <c r="JF32" i="11"/>
  <c r="JK32" i="11"/>
  <c r="JP32" i="11"/>
  <c r="JU32" i="11"/>
  <c r="JZ32" i="11"/>
  <c r="KE32" i="11"/>
  <c r="KL32" i="11"/>
  <c r="KQ32" i="11"/>
  <c r="KV32" i="11"/>
  <c r="LK32" i="11"/>
  <c r="LR32" i="11"/>
  <c r="LW32" i="11"/>
  <c r="MB32" i="11"/>
  <c r="MQ32" i="11"/>
  <c r="MX32" i="11"/>
  <c r="NC32" i="11"/>
  <c r="NH32" i="11"/>
  <c r="NW32" i="11"/>
  <c r="OQ32" i="11"/>
  <c r="H33" i="11"/>
  <c r="J33" i="11"/>
  <c r="M33" i="11"/>
  <c r="O33" i="11"/>
  <c r="R33" i="11"/>
  <c r="T33" i="11"/>
  <c r="Y33" i="11"/>
  <c r="AD33" i="11"/>
  <c r="AI33" i="11"/>
  <c r="AN33" i="11"/>
  <c r="AP33" i="11"/>
  <c r="AS33" i="11"/>
  <c r="AU33" i="11"/>
  <c r="AX33" i="11"/>
  <c r="AZ33" i="11"/>
  <c r="BE33" i="11"/>
  <c r="BJ33" i="11"/>
  <c r="BO33" i="11"/>
  <c r="BT33" i="11"/>
  <c r="BV33" i="11"/>
  <c r="BY33" i="11"/>
  <c r="CA33" i="11"/>
  <c r="CD33" i="11"/>
  <c r="CF33" i="11"/>
  <c r="CK33" i="11"/>
  <c r="CP33" i="11"/>
  <c r="CU33" i="11"/>
  <c r="CZ33" i="11"/>
  <c r="DB33" i="11"/>
  <c r="DE33" i="11"/>
  <c r="DG33" i="11"/>
  <c r="DL33" i="11"/>
  <c r="DQ33" i="11"/>
  <c r="DV33" i="11"/>
  <c r="EA33" i="11"/>
  <c r="EF33" i="11"/>
  <c r="EH33" i="11"/>
  <c r="EK33" i="11"/>
  <c r="EM33" i="11"/>
  <c r="EP33" i="11"/>
  <c r="ER33" i="11"/>
  <c r="EW33" i="11"/>
  <c r="FB33" i="11"/>
  <c r="FG33" i="11"/>
  <c r="FL33" i="11"/>
  <c r="FN33" i="11"/>
  <c r="FQ33" i="11"/>
  <c r="FS33" i="11"/>
  <c r="FX33" i="11"/>
  <c r="GC33" i="11"/>
  <c r="GH33" i="11"/>
  <c r="GM33" i="11"/>
  <c r="GR33" i="11"/>
  <c r="GT33" i="11"/>
  <c r="GW33" i="11"/>
  <c r="GY33" i="11"/>
  <c r="HD33" i="11"/>
  <c r="HI33" i="11"/>
  <c r="HN33" i="11"/>
  <c r="HS33" i="11"/>
  <c r="HX33" i="11"/>
  <c r="HZ33" i="11"/>
  <c r="IC33" i="11"/>
  <c r="IE33" i="11"/>
  <c r="IJ33" i="11"/>
  <c r="IO33" i="11"/>
  <c r="IT33" i="11"/>
  <c r="IY33" i="11"/>
  <c r="JD33" i="11"/>
  <c r="JF33" i="11"/>
  <c r="JK33" i="11"/>
  <c r="JP33" i="11"/>
  <c r="JU33" i="11"/>
  <c r="JZ33" i="11"/>
  <c r="KE33" i="11"/>
  <c r="KL33" i="11"/>
  <c r="KQ33" i="11"/>
  <c r="KV33" i="11"/>
  <c r="LK33" i="11"/>
  <c r="LR33" i="11"/>
  <c r="LW33" i="11"/>
  <c r="MB33" i="11"/>
  <c r="MQ33" i="11"/>
  <c r="MX33" i="11"/>
  <c r="NC33" i="11"/>
  <c r="NH33" i="11"/>
  <c r="NW33" i="11"/>
  <c r="OQ33" i="11"/>
  <c r="H34" i="11"/>
  <c r="J34" i="11"/>
  <c r="M34" i="11"/>
  <c r="O34" i="11"/>
  <c r="R34" i="11"/>
  <c r="T34" i="11"/>
  <c r="Y34" i="11"/>
  <c r="AD34" i="11"/>
  <c r="AI34" i="11"/>
  <c r="AN34" i="11"/>
  <c r="AP34" i="11"/>
  <c r="AS34" i="11"/>
  <c r="AU34" i="11"/>
  <c r="AX34" i="11"/>
  <c r="AZ34" i="11"/>
  <c r="BE34" i="11"/>
  <c r="BJ34" i="11"/>
  <c r="BO34" i="11"/>
  <c r="BT34" i="11"/>
  <c r="BV34" i="11"/>
  <c r="BY34" i="11"/>
  <c r="CA34" i="11"/>
  <c r="CD34" i="11"/>
  <c r="CF34" i="11"/>
  <c r="CK34" i="11"/>
  <c r="CP34" i="11"/>
  <c r="CU34" i="11"/>
  <c r="CZ34" i="11"/>
  <c r="DB34" i="11"/>
  <c r="DE34" i="11"/>
  <c r="DG34" i="11"/>
  <c r="DL34" i="11"/>
  <c r="DQ34" i="11"/>
  <c r="DV34" i="11"/>
  <c r="EA34" i="11"/>
  <c r="EF34" i="11"/>
  <c r="EH34" i="11"/>
  <c r="EK34" i="11"/>
  <c r="EM34" i="11"/>
  <c r="EP34" i="11"/>
  <c r="ER34" i="11"/>
  <c r="EW34" i="11"/>
  <c r="FB34" i="11"/>
  <c r="FG34" i="11"/>
  <c r="FL34" i="11"/>
  <c r="FN34" i="11"/>
  <c r="FQ34" i="11"/>
  <c r="FS34" i="11"/>
  <c r="FX34" i="11"/>
  <c r="GC34" i="11"/>
  <c r="GH34" i="11"/>
  <c r="GM34" i="11"/>
  <c r="GR34" i="11"/>
  <c r="GT34" i="11"/>
  <c r="GW34" i="11"/>
  <c r="GY34" i="11"/>
  <c r="HD34" i="11"/>
  <c r="HI34" i="11"/>
  <c r="HN34" i="11"/>
  <c r="HS34" i="11"/>
  <c r="HX34" i="11"/>
  <c r="HZ34" i="11"/>
  <c r="IC34" i="11"/>
  <c r="IE34" i="11"/>
  <c r="IJ34" i="11"/>
  <c r="IO34" i="11"/>
  <c r="IT34" i="11"/>
  <c r="IY34" i="11"/>
  <c r="JD34" i="11"/>
  <c r="JF34" i="11"/>
  <c r="JK34" i="11"/>
  <c r="JP34" i="11"/>
  <c r="JU34" i="11"/>
  <c r="JZ34" i="11"/>
  <c r="KE34" i="11"/>
  <c r="KL34" i="11"/>
  <c r="KQ34" i="11"/>
  <c r="KV34" i="11"/>
  <c r="LK34" i="11"/>
  <c r="LR34" i="11"/>
  <c r="LW34" i="11"/>
  <c r="MB34" i="11"/>
  <c r="MQ34" i="11"/>
  <c r="MX34" i="11"/>
  <c r="NC34" i="11"/>
  <c r="NH34" i="11"/>
  <c r="NW34" i="11"/>
  <c r="OQ34" i="11"/>
  <c r="H35" i="11"/>
  <c r="J35" i="11"/>
  <c r="M35" i="11"/>
  <c r="O35" i="11"/>
  <c r="R35" i="11"/>
  <c r="T35" i="11"/>
  <c r="Y35" i="11"/>
  <c r="AD35" i="11"/>
  <c r="AI35" i="11"/>
  <c r="AN35" i="11"/>
  <c r="AP35" i="11"/>
  <c r="AS35" i="11"/>
  <c r="AU35" i="11"/>
  <c r="AX35" i="11"/>
  <c r="AZ35" i="11"/>
  <c r="BE35" i="11"/>
  <c r="BJ35" i="11"/>
  <c r="BO35" i="11"/>
  <c r="BT35" i="11"/>
  <c r="BV35" i="11"/>
  <c r="BY35" i="11"/>
  <c r="CA35" i="11"/>
  <c r="CD35" i="11"/>
  <c r="CF35" i="11"/>
  <c r="CK35" i="11"/>
  <c r="CP35" i="11"/>
  <c r="CU35" i="11"/>
  <c r="CZ35" i="11"/>
  <c r="DB35" i="11"/>
  <c r="DE35" i="11"/>
  <c r="DG35" i="11"/>
  <c r="DL35" i="11"/>
  <c r="DQ35" i="11"/>
  <c r="DV35" i="11"/>
  <c r="EA35" i="11"/>
  <c r="EF35" i="11"/>
  <c r="EH35" i="11"/>
  <c r="EK35" i="11"/>
  <c r="EM35" i="11"/>
  <c r="EP35" i="11"/>
  <c r="ER35" i="11"/>
  <c r="EW35" i="11"/>
  <c r="FB35" i="11"/>
  <c r="FG35" i="11"/>
  <c r="FL35" i="11"/>
  <c r="FN35" i="11"/>
  <c r="FQ35" i="11"/>
  <c r="FS35" i="11"/>
  <c r="FX35" i="11"/>
  <c r="GC35" i="11"/>
  <c r="GH35" i="11"/>
  <c r="GM35" i="11"/>
  <c r="GR35" i="11"/>
  <c r="GT35" i="11"/>
  <c r="GW35" i="11"/>
  <c r="GY35" i="11"/>
  <c r="HD35" i="11"/>
  <c r="HI35" i="11"/>
  <c r="HN35" i="11"/>
  <c r="HS35" i="11"/>
  <c r="HX35" i="11"/>
  <c r="HZ35" i="11"/>
  <c r="IC35" i="11"/>
  <c r="IE35" i="11"/>
  <c r="IJ35" i="11"/>
  <c r="IO35" i="11"/>
  <c r="IT35" i="11"/>
  <c r="IY35" i="11"/>
  <c r="JD35" i="11"/>
  <c r="JF35" i="11"/>
  <c r="JK35" i="11"/>
  <c r="JP35" i="11"/>
  <c r="JU35" i="11"/>
  <c r="JZ35" i="11"/>
  <c r="KE35" i="11"/>
  <c r="KL35" i="11"/>
  <c r="KQ35" i="11"/>
  <c r="KV35" i="11"/>
  <c r="LK35" i="11"/>
  <c r="LR35" i="11"/>
  <c r="LW35" i="11"/>
  <c r="MB35" i="11"/>
  <c r="MQ35" i="11"/>
  <c r="MX35" i="11"/>
  <c r="NC35" i="11"/>
  <c r="NH35" i="11"/>
  <c r="NW35" i="11"/>
  <c r="OQ35" i="11"/>
  <c r="H36" i="11"/>
  <c r="J36" i="11"/>
  <c r="M36" i="11"/>
  <c r="O36" i="11"/>
  <c r="R36" i="11"/>
  <c r="T36" i="11"/>
  <c r="Y36" i="11"/>
  <c r="AD36" i="11"/>
  <c r="AI36" i="11"/>
  <c r="AN36" i="11"/>
  <c r="AP36" i="11"/>
  <c r="AS36" i="11"/>
  <c r="AU36" i="11"/>
  <c r="AX36" i="11"/>
  <c r="AZ36" i="11"/>
  <c r="BE36" i="11"/>
  <c r="BJ36" i="11"/>
  <c r="BO36" i="11"/>
  <c r="BT36" i="11"/>
  <c r="BV36" i="11"/>
  <c r="BY36" i="11"/>
  <c r="CA36" i="11"/>
  <c r="CD36" i="11"/>
  <c r="CF36" i="11"/>
  <c r="CK36" i="11"/>
  <c r="CP36" i="11"/>
  <c r="CU36" i="11"/>
  <c r="CZ36" i="11"/>
  <c r="DB36" i="11"/>
  <c r="DE36" i="11"/>
  <c r="DG36" i="11"/>
  <c r="DL36" i="11"/>
  <c r="DQ36" i="11"/>
  <c r="DV36" i="11"/>
  <c r="EA36" i="11"/>
  <c r="EF36" i="11"/>
  <c r="EH36" i="11"/>
  <c r="EK36" i="11"/>
  <c r="EM36" i="11"/>
  <c r="EP36" i="11"/>
  <c r="ER36" i="11"/>
  <c r="EW36" i="11"/>
  <c r="FB36" i="11"/>
  <c r="FG36" i="11"/>
  <c r="FL36" i="11"/>
  <c r="FN36" i="11"/>
  <c r="FQ36" i="11"/>
  <c r="FS36" i="11"/>
  <c r="FX36" i="11"/>
  <c r="GC36" i="11"/>
  <c r="GH36" i="11"/>
  <c r="GM36" i="11"/>
  <c r="GR36" i="11"/>
  <c r="GT36" i="11"/>
  <c r="GW36" i="11"/>
  <c r="GY36" i="11"/>
  <c r="HD36" i="11"/>
  <c r="HI36" i="11"/>
  <c r="HN36" i="11"/>
  <c r="HS36" i="11"/>
  <c r="HX36" i="11"/>
  <c r="HZ36" i="11"/>
  <c r="IC36" i="11"/>
  <c r="IE36" i="11"/>
  <c r="IJ36" i="11"/>
  <c r="IO36" i="11"/>
  <c r="IT36" i="11"/>
  <c r="IY36" i="11"/>
  <c r="JD36" i="11"/>
  <c r="JF36" i="11"/>
  <c r="JK36" i="11"/>
  <c r="JP36" i="11"/>
  <c r="JU36" i="11"/>
  <c r="JZ36" i="11"/>
  <c r="KE36" i="11"/>
  <c r="KL36" i="11"/>
  <c r="KQ36" i="11"/>
  <c r="KV36" i="11"/>
  <c r="LK36" i="11"/>
  <c r="LR36" i="11"/>
  <c r="LW36" i="11"/>
  <c r="MB36" i="11"/>
  <c r="MQ36" i="11"/>
  <c r="MX36" i="11"/>
  <c r="NC36" i="11"/>
  <c r="NH36" i="11"/>
  <c r="NW36" i="11"/>
  <c r="OQ36" i="11"/>
  <c r="H37" i="11"/>
  <c r="J37" i="11"/>
  <c r="M37" i="11"/>
  <c r="O37" i="11"/>
  <c r="R37" i="11"/>
  <c r="T37" i="11"/>
  <c r="Y37" i="11"/>
  <c r="AD37" i="11"/>
  <c r="AI37" i="11"/>
  <c r="AN37" i="11"/>
  <c r="AP37" i="11"/>
  <c r="AS37" i="11"/>
  <c r="AU37" i="11"/>
  <c r="AX37" i="11"/>
  <c r="AZ37" i="11"/>
  <c r="BE37" i="11"/>
  <c r="BJ37" i="11"/>
  <c r="BO37" i="11"/>
  <c r="BT37" i="11"/>
  <c r="BV37" i="11"/>
  <c r="BY37" i="11"/>
  <c r="CA37" i="11"/>
  <c r="CD37" i="11"/>
  <c r="CF37" i="11"/>
  <c r="CK37" i="11"/>
  <c r="CP37" i="11"/>
  <c r="CU37" i="11"/>
  <c r="CZ37" i="11"/>
  <c r="DB37" i="11"/>
  <c r="DE37" i="11"/>
  <c r="DG37" i="11"/>
  <c r="DL37" i="11"/>
  <c r="DQ37" i="11"/>
  <c r="DV37" i="11"/>
  <c r="EA37" i="11"/>
  <c r="EF37" i="11"/>
  <c r="EH37" i="11"/>
  <c r="EK37" i="11"/>
  <c r="EM37" i="11"/>
  <c r="EP37" i="11"/>
  <c r="ER37" i="11"/>
  <c r="EW37" i="11"/>
  <c r="FB37" i="11"/>
  <c r="FG37" i="11"/>
  <c r="FL37" i="11"/>
  <c r="FN37" i="11"/>
  <c r="FQ37" i="11"/>
  <c r="FS37" i="11"/>
  <c r="FX37" i="11"/>
  <c r="GC37" i="11"/>
  <c r="GH37" i="11"/>
  <c r="GM37" i="11"/>
  <c r="GR37" i="11"/>
  <c r="GT37" i="11"/>
  <c r="GW37" i="11"/>
  <c r="GY37" i="11"/>
  <c r="HD37" i="11"/>
  <c r="HI37" i="11"/>
  <c r="HN37" i="11"/>
  <c r="HS37" i="11"/>
  <c r="HX37" i="11"/>
  <c r="HZ37" i="11"/>
  <c r="IC37" i="11"/>
  <c r="IE37" i="11"/>
  <c r="IJ37" i="11"/>
  <c r="IO37" i="11"/>
  <c r="IT37" i="11"/>
  <c r="IY37" i="11"/>
  <c r="JD37" i="11"/>
  <c r="JF37" i="11"/>
  <c r="JK37" i="11"/>
  <c r="JP37" i="11"/>
  <c r="JU37" i="11"/>
  <c r="JZ37" i="11"/>
  <c r="KE37" i="11"/>
  <c r="KL37" i="11"/>
  <c r="KQ37" i="11"/>
  <c r="KV37" i="11"/>
  <c r="LK37" i="11"/>
  <c r="LR37" i="11"/>
  <c r="LW37" i="11"/>
  <c r="MB37" i="11"/>
  <c r="MQ37" i="11"/>
  <c r="MX37" i="11"/>
  <c r="NC37" i="11"/>
  <c r="NH37" i="11"/>
  <c r="NW37" i="11"/>
  <c r="OQ37" i="11"/>
  <c r="H38" i="11"/>
  <c r="J38" i="11"/>
  <c r="M38" i="11"/>
  <c r="O38" i="11"/>
  <c r="R38" i="11"/>
  <c r="T38" i="11"/>
  <c r="Y38" i="11"/>
  <c r="AD38" i="11"/>
  <c r="AI38" i="11"/>
  <c r="AN38" i="11"/>
  <c r="AP38" i="11"/>
  <c r="AS38" i="11"/>
  <c r="AU38" i="11"/>
  <c r="AX38" i="11"/>
  <c r="AZ38" i="11"/>
  <c r="BE38" i="11"/>
  <c r="BJ38" i="11"/>
  <c r="BO38" i="11"/>
  <c r="BT38" i="11"/>
  <c r="BV38" i="11"/>
  <c r="BY38" i="11"/>
  <c r="CA38" i="11"/>
  <c r="CD38" i="11"/>
  <c r="CF38" i="11"/>
  <c r="CK38" i="11"/>
  <c r="CP38" i="11"/>
  <c r="CU38" i="11"/>
  <c r="CZ38" i="11"/>
  <c r="DB38" i="11"/>
  <c r="DE38" i="11"/>
  <c r="DG38" i="11"/>
  <c r="DL38" i="11"/>
  <c r="DQ38" i="11"/>
  <c r="DV38" i="11"/>
  <c r="EA38" i="11"/>
  <c r="EF38" i="11"/>
  <c r="EH38" i="11"/>
  <c r="EK38" i="11"/>
  <c r="EM38" i="11"/>
  <c r="EP38" i="11"/>
  <c r="ER38" i="11"/>
  <c r="EW38" i="11"/>
  <c r="FB38" i="11"/>
  <c r="FG38" i="11"/>
  <c r="FL38" i="11"/>
  <c r="FN38" i="11"/>
  <c r="FQ38" i="11"/>
  <c r="FS38" i="11"/>
  <c r="FX38" i="11"/>
  <c r="GC38" i="11"/>
  <c r="GH38" i="11"/>
  <c r="GM38" i="11"/>
  <c r="GR38" i="11"/>
  <c r="GT38" i="11"/>
  <c r="GW38" i="11"/>
  <c r="GY38" i="11"/>
  <c r="HD38" i="11"/>
  <c r="HI38" i="11"/>
  <c r="HN38" i="11"/>
  <c r="HS38" i="11"/>
  <c r="HX38" i="11"/>
  <c r="HZ38" i="11"/>
  <c r="IC38" i="11"/>
  <c r="IE38" i="11"/>
  <c r="IJ38" i="11"/>
  <c r="IO38" i="11"/>
  <c r="IT38" i="11"/>
  <c r="IY38" i="11"/>
  <c r="JD38" i="11"/>
  <c r="JF38" i="11"/>
  <c r="JK38" i="11"/>
  <c r="JP38" i="11"/>
  <c r="JU38" i="11"/>
  <c r="JZ38" i="11"/>
  <c r="KE38" i="11"/>
  <c r="KL38" i="11"/>
  <c r="KQ38" i="11"/>
  <c r="KV38" i="11"/>
  <c r="LK38" i="11"/>
  <c r="LR38" i="11"/>
  <c r="LW38" i="11"/>
  <c r="MB38" i="11"/>
  <c r="MQ38" i="11"/>
  <c r="MX38" i="11"/>
  <c r="NC38" i="11"/>
  <c r="NH38" i="11"/>
  <c r="NW38" i="11"/>
  <c r="OQ38" i="11"/>
  <c r="H39" i="11"/>
  <c r="J39" i="11"/>
  <c r="M39" i="11"/>
  <c r="O39" i="11"/>
  <c r="R39" i="11"/>
  <c r="T39" i="11"/>
  <c r="Y39" i="11"/>
  <c r="AD39" i="11"/>
  <c r="AI39" i="11"/>
  <c r="AN39" i="11"/>
  <c r="AP39" i="11"/>
  <c r="AS39" i="11"/>
  <c r="AU39" i="11"/>
  <c r="AX39" i="11"/>
  <c r="AZ39" i="11"/>
  <c r="BE39" i="11"/>
  <c r="BJ39" i="11"/>
  <c r="BO39" i="11"/>
  <c r="BT39" i="11"/>
  <c r="BV39" i="11"/>
  <c r="BY39" i="11"/>
  <c r="CA39" i="11"/>
  <c r="CD39" i="11"/>
  <c r="CF39" i="11"/>
  <c r="CK39" i="11"/>
  <c r="CP39" i="11"/>
  <c r="CU39" i="11"/>
  <c r="CZ39" i="11"/>
  <c r="DB39" i="11"/>
  <c r="DE39" i="11"/>
  <c r="DG39" i="11"/>
  <c r="DL39" i="11"/>
  <c r="DQ39" i="11"/>
  <c r="DV39" i="11"/>
  <c r="EA39" i="11"/>
  <c r="EF39" i="11"/>
  <c r="EH39" i="11"/>
  <c r="EK39" i="11"/>
  <c r="EM39" i="11"/>
  <c r="EP39" i="11"/>
  <c r="ER39" i="11"/>
  <c r="EW39" i="11"/>
  <c r="FB39" i="11"/>
  <c r="FG39" i="11"/>
  <c r="FL39" i="11"/>
  <c r="FN39" i="11"/>
  <c r="FQ39" i="11"/>
  <c r="FS39" i="11"/>
  <c r="FX39" i="11"/>
  <c r="GC39" i="11"/>
  <c r="GH39" i="11"/>
  <c r="GM39" i="11"/>
  <c r="GR39" i="11"/>
  <c r="GT39" i="11"/>
  <c r="GW39" i="11"/>
  <c r="GY39" i="11"/>
  <c r="HD39" i="11"/>
  <c r="HI39" i="11"/>
  <c r="HN39" i="11"/>
  <c r="HS39" i="11"/>
  <c r="HX39" i="11"/>
  <c r="HZ39" i="11"/>
  <c r="IC39" i="11"/>
  <c r="IE39" i="11"/>
  <c r="IJ39" i="11"/>
  <c r="IO39" i="11"/>
  <c r="IT39" i="11"/>
  <c r="IY39" i="11"/>
  <c r="JD39" i="11"/>
  <c r="JF39" i="11"/>
  <c r="JK39" i="11"/>
  <c r="JP39" i="11"/>
  <c r="JU39" i="11"/>
  <c r="JZ39" i="11"/>
  <c r="KE39" i="11"/>
  <c r="KL39" i="11"/>
  <c r="KQ39" i="11"/>
  <c r="KV39" i="11"/>
  <c r="LK39" i="11"/>
  <c r="LR39" i="11"/>
  <c r="LW39" i="11"/>
  <c r="MB39" i="11"/>
  <c r="MQ39" i="11"/>
  <c r="MX39" i="11"/>
  <c r="NC39" i="11"/>
  <c r="NH39" i="11"/>
  <c r="NW39" i="11"/>
  <c r="OQ39" i="11"/>
  <c r="H40" i="11"/>
  <c r="J40" i="11"/>
  <c r="M40" i="11"/>
  <c r="O40" i="11"/>
  <c r="R40" i="11"/>
  <c r="T40" i="11"/>
  <c r="Y40" i="11"/>
  <c r="AD40" i="11"/>
  <c r="AI40" i="11"/>
  <c r="AN40" i="11"/>
  <c r="AP40" i="11"/>
  <c r="AS40" i="11"/>
  <c r="AU40" i="11"/>
  <c r="AX40" i="11"/>
  <c r="AZ40" i="11"/>
  <c r="BE40" i="11"/>
  <c r="BJ40" i="11"/>
  <c r="BO40" i="11"/>
  <c r="BT40" i="11"/>
  <c r="BV40" i="11"/>
  <c r="BY40" i="11"/>
  <c r="CA40" i="11"/>
  <c r="CD40" i="11"/>
  <c r="CF40" i="11"/>
  <c r="CK40" i="11"/>
  <c r="CP40" i="11"/>
  <c r="CU40" i="11"/>
  <c r="CZ40" i="11"/>
  <c r="DB40" i="11"/>
  <c r="DE40" i="11"/>
  <c r="DG40" i="11"/>
  <c r="DL40" i="11"/>
  <c r="DQ40" i="11"/>
  <c r="DV40" i="11"/>
  <c r="EA40" i="11"/>
  <c r="EF40" i="11"/>
  <c r="EH40" i="11"/>
  <c r="EK40" i="11"/>
  <c r="EM40" i="11"/>
  <c r="EP40" i="11"/>
  <c r="ER40" i="11"/>
  <c r="EW40" i="11"/>
  <c r="FB40" i="11"/>
  <c r="FG40" i="11"/>
  <c r="FL40" i="11"/>
  <c r="FN40" i="11"/>
  <c r="FQ40" i="11"/>
  <c r="FS40" i="11"/>
  <c r="FX40" i="11"/>
  <c r="GC40" i="11"/>
  <c r="GH40" i="11"/>
  <c r="GM40" i="11"/>
  <c r="GR40" i="11"/>
  <c r="GT40" i="11"/>
  <c r="GW40" i="11"/>
  <c r="GY40" i="11"/>
  <c r="HD40" i="11"/>
  <c r="HI40" i="11"/>
  <c r="HN40" i="11"/>
  <c r="HS40" i="11"/>
  <c r="HX40" i="11"/>
  <c r="HZ40" i="11"/>
  <c r="IC40" i="11"/>
  <c r="IE40" i="11"/>
  <c r="IJ40" i="11"/>
  <c r="IO40" i="11"/>
  <c r="IT40" i="11"/>
  <c r="IY40" i="11"/>
  <c r="JD40" i="11"/>
  <c r="JF40" i="11"/>
  <c r="JK40" i="11"/>
  <c r="JP40" i="11"/>
  <c r="JU40" i="11"/>
  <c r="JZ40" i="11"/>
  <c r="KE40" i="11"/>
  <c r="KL40" i="11"/>
  <c r="KQ40" i="11"/>
  <c r="KV40" i="11"/>
  <c r="LK40" i="11"/>
  <c r="LR40" i="11"/>
  <c r="LW40" i="11"/>
  <c r="MB40" i="11"/>
  <c r="MQ40" i="11"/>
  <c r="MX40" i="11"/>
  <c r="NC40" i="11"/>
  <c r="NH40" i="11"/>
  <c r="NW40" i="11"/>
  <c r="OQ40" i="11"/>
  <c r="H41" i="11"/>
  <c r="J41" i="11"/>
  <c r="M41" i="11"/>
  <c r="O41" i="11"/>
  <c r="R41" i="11"/>
  <c r="T41" i="11"/>
  <c r="Y41" i="11"/>
  <c r="AD41" i="11"/>
  <c r="AI41" i="11"/>
  <c r="AN41" i="11"/>
  <c r="AP41" i="11"/>
  <c r="AS41" i="11"/>
  <c r="AU41" i="11"/>
  <c r="AX41" i="11"/>
  <c r="AZ41" i="11"/>
  <c r="BE41" i="11"/>
  <c r="BJ41" i="11"/>
  <c r="BO41" i="11"/>
  <c r="BT41" i="11"/>
  <c r="BV41" i="11"/>
  <c r="BY41" i="11"/>
  <c r="CA41" i="11"/>
  <c r="CD41" i="11"/>
  <c r="CF41" i="11"/>
  <c r="CK41" i="11"/>
  <c r="CP41" i="11"/>
  <c r="CU41" i="11"/>
  <c r="CZ41" i="11"/>
  <c r="DB41" i="11"/>
  <c r="DE41" i="11"/>
  <c r="DG41" i="11"/>
  <c r="DL41" i="11"/>
  <c r="DQ41" i="11"/>
  <c r="DV41" i="11"/>
  <c r="EA41" i="11"/>
  <c r="EF41" i="11"/>
  <c r="EH41" i="11"/>
  <c r="EK41" i="11"/>
  <c r="EM41" i="11"/>
  <c r="EP41" i="11"/>
  <c r="ER41" i="11"/>
  <c r="EW41" i="11"/>
  <c r="FB41" i="11"/>
  <c r="FG41" i="11"/>
  <c r="FL41" i="11"/>
  <c r="FN41" i="11"/>
  <c r="FQ41" i="11"/>
  <c r="FS41" i="11"/>
  <c r="FX41" i="11"/>
  <c r="GC41" i="11"/>
  <c r="GH41" i="11"/>
  <c r="GM41" i="11"/>
  <c r="GR41" i="11"/>
  <c r="GT41" i="11"/>
  <c r="GW41" i="11"/>
  <c r="GY41" i="11"/>
  <c r="HD41" i="11"/>
  <c r="HI41" i="11"/>
  <c r="HN41" i="11"/>
  <c r="HS41" i="11"/>
  <c r="HX41" i="11"/>
  <c r="HZ41" i="11"/>
  <c r="IC41" i="11"/>
  <c r="IE41" i="11"/>
  <c r="IJ41" i="11"/>
  <c r="IO41" i="11"/>
  <c r="IT41" i="11"/>
  <c r="IY41" i="11"/>
  <c r="JD41" i="11"/>
  <c r="JF41" i="11"/>
  <c r="JK41" i="11"/>
  <c r="JP41" i="11"/>
  <c r="JU41" i="11"/>
  <c r="JZ41" i="11"/>
  <c r="KE41" i="11"/>
  <c r="KL41" i="11"/>
  <c r="KQ41" i="11"/>
  <c r="KV41" i="11"/>
  <c r="LK41" i="11"/>
  <c r="LR41" i="11"/>
  <c r="LW41" i="11"/>
  <c r="MB41" i="11"/>
  <c r="MQ41" i="11"/>
  <c r="MX41" i="11"/>
  <c r="NC41" i="11"/>
  <c r="NH41" i="11"/>
  <c r="NW41" i="11"/>
  <c r="OQ41" i="11"/>
  <c r="H42" i="11"/>
  <c r="J42" i="11"/>
  <c r="M42" i="11"/>
  <c r="O42" i="11"/>
  <c r="R42" i="11"/>
  <c r="T42" i="11"/>
  <c r="Y42" i="11"/>
  <c r="AD42" i="11"/>
  <c r="AI42" i="11"/>
  <c r="AN42" i="11"/>
  <c r="AP42" i="11"/>
  <c r="AS42" i="11"/>
  <c r="AU42" i="11"/>
  <c r="AX42" i="11"/>
  <c r="AZ42" i="11"/>
  <c r="BE42" i="11"/>
  <c r="BJ42" i="11"/>
  <c r="BO42" i="11"/>
  <c r="BT42" i="11"/>
  <c r="BV42" i="11"/>
  <c r="BY42" i="11"/>
  <c r="CA42" i="11"/>
  <c r="CD42" i="11"/>
  <c r="CF42" i="11"/>
  <c r="CK42" i="11"/>
  <c r="CP42" i="11"/>
  <c r="CU42" i="11"/>
  <c r="CZ42" i="11"/>
  <c r="DB42" i="11"/>
  <c r="DE42" i="11"/>
  <c r="DG42" i="11"/>
  <c r="DL42" i="11"/>
  <c r="DQ42" i="11"/>
  <c r="DV42" i="11"/>
  <c r="EA42" i="11"/>
  <c r="EF42" i="11"/>
  <c r="EH42" i="11"/>
  <c r="EK42" i="11"/>
  <c r="EM42" i="11"/>
  <c r="EP42" i="11"/>
  <c r="ER42" i="11"/>
  <c r="EW42" i="11"/>
  <c r="FB42" i="11"/>
  <c r="FG42" i="11"/>
  <c r="FL42" i="11"/>
  <c r="FN42" i="11"/>
  <c r="FQ42" i="11"/>
  <c r="FS42" i="11"/>
  <c r="FX42" i="11"/>
  <c r="GC42" i="11"/>
  <c r="GH42" i="11"/>
  <c r="GM42" i="11"/>
  <c r="GR42" i="11"/>
  <c r="GT42" i="11"/>
  <c r="GW42" i="11"/>
  <c r="GY42" i="11"/>
  <c r="HD42" i="11"/>
  <c r="HI42" i="11"/>
  <c r="HN42" i="11"/>
  <c r="HS42" i="11"/>
  <c r="HX42" i="11"/>
  <c r="HZ42" i="11"/>
  <c r="IC42" i="11"/>
  <c r="IE42" i="11"/>
  <c r="IJ42" i="11"/>
  <c r="IO42" i="11"/>
  <c r="IT42" i="11"/>
  <c r="IY42" i="11"/>
  <c r="JD42" i="11"/>
  <c r="JF42" i="11"/>
  <c r="JK42" i="11"/>
  <c r="JP42" i="11"/>
  <c r="JU42" i="11"/>
  <c r="JZ42" i="11"/>
  <c r="KE42" i="11"/>
  <c r="KL42" i="11"/>
  <c r="KQ42" i="11"/>
  <c r="KV42" i="11"/>
  <c r="LK42" i="11"/>
  <c r="LR42" i="11"/>
  <c r="LW42" i="11"/>
  <c r="MB42" i="11"/>
  <c r="MQ42" i="11"/>
  <c r="MX42" i="11"/>
  <c r="NC42" i="11"/>
  <c r="NH42" i="11"/>
  <c r="NW42" i="11"/>
  <c r="OQ42" i="11"/>
  <c r="H43" i="11"/>
  <c r="J43" i="11"/>
  <c r="M43" i="11"/>
  <c r="O43" i="11"/>
  <c r="R43" i="11"/>
  <c r="T43" i="11"/>
  <c r="Y43" i="11"/>
  <c r="AD43" i="11"/>
  <c r="AI43" i="11"/>
  <c r="AN43" i="11"/>
  <c r="AP43" i="11"/>
  <c r="AS43" i="11"/>
  <c r="AU43" i="11"/>
  <c r="AX43" i="11"/>
  <c r="AZ43" i="11"/>
  <c r="BE43" i="11"/>
  <c r="BJ43" i="11"/>
  <c r="BO43" i="11"/>
  <c r="BT43" i="11"/>
  <c r="BV43" i="11"/>
  <c r="BY43" i="11"/>
  <c r="CA43" i="11"/>
  <c r="CD43" i="11"/>
  <c r="CF43" i="11"/>
  <c r="CK43" i="11"/>
  <c r="CP43" i="11"/>
  <c r="CU43" i="11"/>
  <c r="CZ43" i="11"/>
  <c r="DB43" i="11"/>
  <c r="DE43" i="11"/>
  <c r="DG43" i="11"/>
  <c r="DL43" i="11"/>
  <c r="DQ43" i="11"/>
  <c r="DV43" i="11"/>
  <c r="EA43" i="11"/>
  <c r="EF43" i="11"/>
  <c r="EH43" i="11"/>
  <c r="EK43" i="11"/>
  <c r="EM43" i="11"/>
  <c r="EP43" i="11"/>
  <c r="ER43" i="11"/>
  <c r="EW43" i="11"/>
  <c r="FB43" i="11"/>
  <c r="FG43" i="11"/>
  <c r="FL43" i="11"/>
  <c r="FN43" i="11"/>
  <c r="FQ43" i="11"/>
  <c r="FS43" i="11"/>
  <c r="FX43" i="11"/>
  <c r="GC43" i="11"/>
  <c r="GH43" i="11"/>
  <c r="GM43" i="11"/>
  <c r="GR43" i="11"/>
  <c r="GT43" i="11"/>
  <c r="GW43" i="11"/>
  <c r="GY43" i="11"/>
  <c r="HD43" i="11"/>
  <c r="HI43" i="11"/>
  <c r="HN43" i="11"/>
  <c r="HS43" i="11"/>
  <c r="HX43" i="11"/>
  <c r="HZ43" i="11"/>
  <c r="IC43" i="11"/>
  <c r="IE43" i="11"/>
  <c r="IJ43" i="11"/>
  <c r="IO43" i="11"/>
  <c r="IT43" i="11"/>
  <c r="IY43" i="11"/>
  <c r="JD43" i="11"/>
  <c r="JF43" i="11"/>
  <c r="JK43" i="11"/>
  <c r="JP43" i="11"/>
  <c r="JU43" i="11"/>
  <c r="JZ43" i="11"/>
  <c r="KE43" i="11"/>
  <c r="KL43" i="11"/>
  <c r="KQ43" i="11"/>
  <c r="KV43" i="11"/>
  <c r="LK43" i="11"/>
  <c r="LR43" i="11"/>
  <c r="LW43" i="11"/>
  <c r="MB43" i="11"/>
  <c r="MQ43" i="11"/>
  <c r="MX43" i="11"/>
  <c r="NC43" i="11"/>
  <c r="NH43" i="11"/>
  <c r="NW43" i="11"/>
  <c r="OQ43" i="11"/>
  <c r="H44" i="11"/>
  <c r="J44" i="11"/>
  <c r="M44" i="11"/>
  <c r="O44" i="11"/>
  <c r="R44" i="11"/>
  <c r="T44" i="11"/>
  <c r="Y44" i="11"/>
  <c r="AD44" i="11"/>
  <c r="AI44" i="11"/>
  <c r="AN44" i="11"/>
  <c r="AP44" i="11"/>
  <c r="AS44" i="11"/>
  <c r="AU44" i="11"/>
  <c r="AX44" i="11"/>
  <c r="AZ44" i="11"/>
  <c r="BE44" i="11"/>
  <c r="BJ44" i="11"/>
  <c r="BO44" i="11"/>
  <c r="BT44" i="11"/>
  <c r="BV44" i="11"/>
  <c r="BY44" i="11"/>
  <c r="CA44" i="11"/>
  <c r="CD44" i="11"/>
  <c r="CF44" i="11"/>
  <c r="CK44" i="11"/>
  <c r="CP44" i="11"/>
  <c r="CU44" i="11"/>
  <c r="CZ44" i="11"/>
  <c r="DB44" i="11"/>
  <c r="DE44" i="11"/>
  <c r="DG44" i="11"/>
  <c r="DL44" i="11"/>
  <c r="DQ44" i="11"/>
  <c r="DV44" i="11"/>
  <c r="EA44" i="11"/>
  <c r="EF44" i="11"/>
  <c r="EH44" i="11"/>
  <c r="EK44" i="11"/>
  <c r="EM44" i="11"/>
  <c r="EP44" i="11"/>
  <c r="ER44" i="11"/>
  <c r="EW44" i="11"/>
  <c r="FB44" i="11"/>
  <c r="FG44" i="11"/>
  <c r="FL44" i="11"/>
  <c r="FN44" i="11"/>
  <c r="FQ44" i="11"/>
  <c r="FS44" i="11"/>
  <c r="FX44" i="11"/>
  <c r="GC44" i="11"/>
  <c r="GH44" i="11"/>
  <c r="GM44" i="11"/>
  <c r="GR44" i="11"/>
  <c r="GT44" i="11"/>
  <c r="GW44" i="11"/>
  <c r="GY44" i="11"/>
  <c r="HD44" i="11"/>
  <c r="HI44" i="11"/>
  <c r="HN44" i="11"/>
  <c r="HS44" i="11"/>
  <c r="HX44" i="11"/>
  <c r="HZ44" i="11"/>
  <c r="IC44" i="11"/>
  <c r="IE44" i="11"/>
  <c r="IJ44" i="11"/>
  <c r="IO44" i="11"/>
  <c r="IT44" i="11"/>
  <c r="IY44" i="11"/>
  <c r="JD44" i="11"/>
  <c r="JF44" i="11"/>
  <c r="JK44" i="11"/>
  <c r="JP44" i="11"/>
  <c r="JU44" i="11"/>
  <c r="JZ44" i="11"/>
  <c r="KE44" i="11"/>
  <c r="KL44" i="11"/>
  <c r="KQ44" i="11"/>
  <c r="KV44" i="11"/>
  <c r="LK44" i="11"/>
  <c r="LR44" i="11"/>
  <c r="LW44" i="11"/>
  <c r="MB44" i="11"/>
  <c r="MQ44" i="11"/>
  <c r="MX44" i="11"/>
  <c r="NC44" i="11"/>
  <c r="NH44" i="11"/>
  <c r="NW44" i="11"/>
  <c r="OQ44" i="11"/>
  <c r="H45" i="11"/>
  <c r="J45" i="11"/>
  <c r="M45" i="11"/>
  <c r="O45" i="11"/>
  <c r="R45" i="11"/>
  <c r="T45" i="11"/>
  <c r="Y45" i="11"/>
  <c r="AD45" i="11"/>
  <c r="AI45" i="11"/>
  <c r="AN45" i="11"/>
  <c r="AP45" i="11"/>
  <c r="AS45" i="11"/>
  <c r="AU45" i="11"/>
  <c r="AX45" i="11"/>
  <c r="AZ45" i="11"/>
  <c r="BE45" i="11"/>
  <c r="BJ45" i="11"/>
  <c r="BO45" i="11"/>
  <c r="BT45" i="11"/>
  <c r="BV45" i="11"/>
  <c r="BY45" i="11"/>
  <c r="CA45" i="11"/>
  <c r="CD45" i="11"/>
  <c r="CF45" i="11"/>
  <c r="CK45" i="11"/>
  <c r="CP45" i="11"/>
  <c r="CU45" i="11"/>
  <c r="CZ45" i="11"/>
  <c r="DB45" i="11"/>
  <c r="DE45" i="11"/>
  <c r="DG45" i="11"/>
  <c r="DL45" i="11"/>
  <c r="DQ45" i="11"/>
  <c r="DV45" i="11"/>
  <c r="EA45" i="11"/>
  <c r="EF45" i="11"/>
  <c r="EH45" i="11"/>
  <c r="EK45" i="11"/>
  <c r="EM45" i="11"/>
  <c r="EP45" i="11"/>
  <c r="ER45" i="11"/>
  <c r="EW45" i="11"/>
  <c r="FB45" i="11"/>
  <c r="FG45" i="11"/>
  <c r="FL45" i="11"/>
  <c r="FN45" i="11"/>
  <c r="FQ45" i="11"/>
  <c r="FS45" i="11"/>
  <c r="FX45" i="11"/>
  <c r="GC45" i="11"/>
  <c r="GH45" i="11"/>
  <c r="GM45" i="11"/>
  <c r="GR45" i="11"/>
  <c r="GT45" i="11"/>
  <c r="GW45" i="11"/>
  <c r="GY45" i="11"/>
  <c r="HD45" i="11"/>
  <c r="HI45" i="11"/>
  <c r="HN45" i="11"/>
  <c r="HS45" i="11"/>
  <c r="HX45" i="11"/>
  <c r="HZ45" i="11"/>
  <c r="IC45" i="11"/>
  <c r="IE45" i="11"/>
  <c r="IJ45" i="11"/>
  <c r="IO45" i="11"/>
  <c r="IT45" i="11"/>
  <c r="IY45" i="11"/>
  <c r="JD45" i="11"/>
  <c r="JF45" i="11"/>
  <c r="JK45" i="11"/>
  <c r="JP45" i="11"/>
  <c r="JU45" i="11"/>
  <c r="JZ45" i="11"/>
  <c r="KE45" i="11"/>
  <c r="KL45" i="11"/>
  <c r="KQ45" i="11"/>
  <c r="KV45" i="11"/>
  <c r="LK45" i="11"/>
  <c r="LR45" i="11"/>
  <c r="LW45" i="11"/>
  <c r="MB45" i="11"/>
  <c r="MQ45" i="11"/>
  <c r="MX45" i="11"/>
  <c r="NC45" i="11"/>
  <c r="NH45" i="11"/>
  <c r="NW45" i="11"/>
  <c r="OQ45" i="11"/>
  <c r="H46" i="11"/>
  <c r="J46" i="11"/>
  <c r="M46" i="11"/>
  <c r="O46" i="11"/>
  <c r="R46" i="11"/>
  <c r="T46" i="11"/>
  <c r="Y46" i="11"/>
  <c r="AD46" i="11"/>
  <c r="AI46" i="11"/>
  <c r="AN46" i="11"/>
  <c r="AP46" i="11"/>
  <c r="AS46" i="11"/>
  <c r="AU46" i="11"/>
  <c r="AX46" i="11"/>
  <c r="AZ46" i="11"/>
  <c r="BE46" i="11"/>
  <c r="BJ46" i="11"/>
  <c r="BO46" i="11"/>
  <c r="BT46" i="11"/>
  <c r="BV46" i="11"/>
  <c r="BY46" i="11"/>
  <c r="CA46" i="11"/>
  <c r="CD46" i="11"/>
  <c r="CF46" i="11"/>
  <c r="CK46" i="11"/>
  <c r="CP46" i="11"/>
  <c r="CU46" i="11"/>
  <c r="CZ46" i="11"/>
  <c r="DB46" i="11"/>
  <c r="DE46" i="11"/>
  <c r="DG46" i="11"/>
  <c r="DL46" i="11"/>
  <c r="DQ46" i="11"/>
  <c r="DV46" i="11"/>
  <c r="EA46" i="11"/>
  <c r="EF46" i="11"/>
  <c r="EH46" i="11"/>
  <c r="EK46" i="11"/>
  <c r="EM46" i="11"/>
  <c r="EP46" i="11"/>
  <c r="ER46" i="11"/>
  <c r="EW46" i="11"/>
  <c r="FB46" i="11"/>
  <c r="FG46" i="11"/>
  <c r="FL46" i="11"/>
  <c r="FN46" i="11"/>
  <c r="FQ46" i="11"/>
  <c r="FS46" i="11"/>
  <c r="FX46" i="11"/>
  <c r="GC46" i="11"/>
  <c r="GH46" i="11"/>
  <c r="GM46" i="11"/>
  <c r="GR46" i="11"/>
  <c r="GT46" i="11"/>
  <c r="GW46" i="11"/>
  <c r="GY46" i="11"/>
  <c r="HD46" i="11"/>
  <c r="HI46" i="11"/>
  <c r="HN46" i="11"/>
  <c r="HS46" i="11"/>
  <c r="HX46" i="11"/>
  <c r="HZ46" i="11"/>
  <c r="IC46" i="11"/>
  <c r="IE46" i="11"/>
  <c r="IJ46" i="11"/>
  <c r="IO46" i="11"/>
  <c r="IT46" i="11"/>
  <c r="IY46" i="11"/>
  <c r="JD46" i="11"/>
  <c r="JF46" i="11"/>
  <c r="JK46" i="11"/>
  <c r="JP46" i="11"/>
  <c r="JU46" i="11"/>
  <c r="JZ46" i="11"/>
  <c r="KE46" i="11"/>
  <c r="KL46" i="11"/>
  <c r="KQ46" i="11"/>
  <c r="KV46" i="11"/>
  <c r="LK46" i="11"/>
  <c r="LR46" i="11"/>
  <c r="LW46" i="11"/>
  <c r="MB46" i="11"/>
  <c r="MQ46" i="11"/>
  <c r="MX46" i="11"/>
  <c r="NC46" i="11"/>
  <c r="NH46" i="11"/>
  <c r="NW46" i="11"/>
  <c r="OQ46" i="11"/>
  <c r="H47" i="11"/>
  <c r="J47" i="11"/>
  <c r="M47" i="11"/>
  <c r="O47" i="11"/>
  <c r="R47" i="11"/>
  <c r="T47" i="11"/>
  <c r="Y47" i="11"/>
  <c r="AD47" i="11"/>
  <c r="AI47" i="11"/>
  <c r="AN47" i="11"/>
  <c r="AP47" i="11"/>
  <c r="AS47" i="11"/>
  <c r="AU47" i="11"/>
  <c r="AX47" i="11"/>
  <c r="AZ47" i="11"/>
  <c r="BE47" i="11"/>
  <c r="BJ47" i="11"/>
  <c r="BO47" i="11"/>
  <c r="BT47" i="11"/>
  <c r="BV47" i="11"/>
  <c r="BY47" i="11"/>
  <c r="CA47" i="11"/>
  <c r="CD47" i="11"/>
  <c r="CF47" i="11"/>
  <c r="CK47" i="11"/>
  <c r="CP47" i="11"/>
  <c r="CU47" i="11"/>
  <c r="CZ47" i="11"/>
  <c r="DB47" i="11"/>
  <c r="DE47" i="11"/>
  <c r="DG47" i="11"/>
  <c r="DL47" i="11"/>
  <c r="DQ47" i="11"/>
  <c r="DV47" i="11"/>
  <c r="EA47" i="11"/>
  <c r="EF47" i="11"/>
  <c r="EH47" i="11"/>
  <c r="EK47" i="11"/>
  <c r="EM47" i="11"/>
  <c r="EP47" i="11"/>
  <c r="ER47" i="11"/>
  <c r="EW47" i="11"/>
  <c r="FB47" i="11"/>
  <c r="FG47" i="11"/>
  <c r="FL47" i="11"/>
  <c r="FN47" i="11"/>
  <c r="FQ47" i="11"/>
  <c r="FS47" i="11"/>
  <c r="FX47" i="11"/>
  <c r="GC47" i="11"/>
  <c r="GH47" i="11"/>
  <c r="GM47" i="11"/>
  <c r="GR47" i="11"/>
  <c r="GT47" i="11"/>
  <c r="GW47" i="11"/>
  <c r="GY47" i="11"/>
  <c r="HD47" i="11"/>
  <c r="HI47" i="11"/>
  <c r="HN47" i="11"/>
  <c r="HS47" i="11"/>
  <c r="HX47" i="11"/>
  <c r="HZ47" i="11"/>
  <c r="IC47" i="11"/>
  <c r="IE47" i="11"/>
  <c r="IJ47" i="11"/>
  <c r="IO47" i="11"/>
  <c r="IT47" i="11"/>
  <c r="IY47" i="11"/>
  <c r="JD47" i="11"/>
  <c r="JF47" i="11"/>
  <c r="JK47" i="11"/>
  <c r="JP47" i="11"/>
  <c r="JU47" i="11"/>
  <c r="JZ47" i="11"/>
  <c r="KE47" i="11"/>
  <c r="KL47" i="11"/>
  <c r="KQ47" i="11"/>
  <c r="KV47" i="11"/>
  <c r="LK47" i="11"/>
  <c r="LR47" i="11"/>
  <c r="LW47" i="11"/>
  <c r="MB47" i="11"/>
  <c r="MQ47" i="11"/>
  <c r="MX47" i="11"/>
  <c r="NC47" i="11"/>
  <c r="NH47" i="11"/>
  <c r="NW47" i="11"/>
  <c r="OQ47" i="11"/>
  <c r="H48" i="11"/>
  <c r="J48" i="11"/>
  <c r="M48" i="11"/>
  <c r="O48" i="11"/>
  <c r="R48" i="11"/>
  <c r="T48" i="11"/>
  <c r="Y48" i="11"/>
  <c r="AD48" i="11"/>
  <c r="AI48" i="11"/>
  <c r="AN48" i="11"/>
  <c r="AP48" i="11"/>
  <c r="AS48" i="11"/>
  <c r="AU48" i="11"/>
  <c r="AX48" i="11"/>
  <c r="AZ48" i="11"/>
  <c r="BE48" i="11"/>
  <c r="BJ48" i="11"/>
  <c r="BO48" i="11"/>
  <c r="BT48" i="11"/>
  <c r="BV48" i="11"/>
  <c r="BY48" i="11"/>
  <c r="CA48" i="11"/>
  <c r="CD48" i="11"/>
  <c r="CF48" i="11"/>
  <c r="CK48" i="11"/>
  <c r="CP48" i="11"/>
  <c r="CU48" i="11"/>
  <c r="CZ48" i="11"/>
  <c r="DB48" i="11"/>
  <c r="DE48" i="11"/>
  <c r="DG48" i="11"/>
  <c r="DL48" i="11"/>
  <c r="DQ48" i="11"/>
  <c r="DV48" i="11"/>
  <c r="EA48" i="11"/>
  <c r="EF48" i="11"/>
  <c r="EH48" i="11"/>
  <c r="EK48" i="11"/>
  <c r="EM48" i="11"/>
  <c r="EP48" i="11"/>
  <c r="ER48" i="11"/>
  <c r="EW48" i="11"/>
  <c r="FB48" i="11"/>
  <c r="FG48" i="11"/>
  <c r="FL48" i="11"/>
  <c r="FN48" i="11"/>
  <c r="FQ48" i="11"/>
  <c r="FS48" i="11"/>
  <c r="FX48" i="11"/>
  <c r="GC48" i="11"/>
  <c r="GH48" i="11"/>
  <c r="GM48" i="11"/>
  <c r="GR48" i="11"/>
  <c r="GT48" i="11"/>
  <c r="GW48" i="11"/>
  <c r="GY48" i="11"/>
  <c r="HD48" i="11"/>
  <c r="HI48" i="11"/>
  <c r="HN48" i="11"/>
  <c r="HS48" i="11"/>
  <c r="HX48" i="11"/>
  <c r="HZ48" i="11"/>
  <c r="IC48" i="11"/>
  <c r="IE48" i="11"/>
  <c r="IJ48" i="11"/>
  <c r="IO48" i="11"/>
  <c r="IT48" i="11"/>
  <c r="IY48" i="11"/>
  <c r="JD48" i="11"/>
  <c r="JF48" i="11"/>
  <c r="JK48" i="11"/>
  <c r="JP48" i="11"/>
  <c r="JU48" i="11"/>
  <c r="JZ48" i="11"/>
  <c r="KE48" i="11"/>
  <c r="KL48" i="11"/>
  <c r="KQ48" i="11"/>
  <c r="KV48" i="11"/>
  <c r="LK48" i="11"/>
  <c r="LR48" i="11"/>
  <c r="LW48" i="11"/>
  <c r="MB48" i="11"/>
  <c r="MQ48" i="11"/>
  <c r="MX48" i="11"/>
  <c r="NC48" i="11"/>
  <c r="NH48" i="11"/>
  <c r="NW48" i="11"/>
  <c r="OQ48" i="11"/>
  <c r="H49" i="11"/>
  <c r="J49" i="11"/>
  <c r="M49" i="11"/>
  <c r="O49" i="11"/>
  <c r="R49" i="11"/>
  <c r="T49" i="11"/>
  <c r="Y49" i="11"/>
  <c r="AD49" i="11"/>
  <c r="AI49" i="11"/>
  <c r="AN49" i="11"/>
  <c r="AP49" i="11"/>
  <c r="AS49" i="11"/>
  <c r="AU49" i="11"/>
  <c r="AX49" i="11"/>
  <c r="AZ49" i="11"/>
  <c r="BE49" i="11"/>
  <c r="BJ49" i="11"/>
  <c r="BO49" i="11"/>
  <c r="BT49" i="11"/>
  <c r="BV49" i="11"/>
  <c r="BY49" i="11"/>
  <c r="CA49" i="11"/>
  <c r="CD49" i="11"/>
  <c r="CF49" i="11"/>
  <c r="CK49" i="11"/>
  <c r="CP49" i="11"/>
  <c r="CU49" i="11"/>
  <c r="CZ49" i="11"/>
  <c r="DB49" i="11"/>
  <c r="DE49" i="11"/>
  <c r="DG49" i="11"/>
  <c r="DL49" i="11"/>
  <c r="DQ49" i="11"/>
  <c r="DV49" i="11"/>
  <c r="EA49" i="11"/>
  <c r="EF49" i="11"/>
  <c r="EH49" i="11"/>
  <c r="EK49" i="11"/>
  <c r="EM49" i="11"/>
  <c r="EP49" i="11"/>
  <c r="ER49" i="11"/>
  <c r="EW49" i="11"/>
  <c r="FB49" i="11"/>
  <c r="FG49" i="11"/>
  <c r="FL49" i="11"/>
  <c r="FN49" i="11"/>
  <c r="FQ49" i="11"/>
  <c r="FS49" i="11"/>
  <c r="FX49" i="11"/>
  <c r="GC49" i="11"/>
  <c r="GH49" i="11"/>
  <c r="GM49" i="11"/>
  <c r="GR49" i="11"/>
  <c r="GT49" i="11"/>
  <c r="GW49" i="11"/>
  <c r="GY49" i="11"/>
  <c r="HD49" i="11"/>
  <c r="HI49" i="11"/>
  <c r="HN49" i="11"/>
  <c r="HS49" i="11"/>
  <c r="HX49" i="11"/>
  <c r="HZ49" i="11"/>
  <c r="IC49" i="11"/>
  <c r="IE49" i="11"/>
  <c r="IJ49" i="11"/>
  <c r="IO49" i="11"/>
  <c r="IT49" i="11"/>
  <c r="IY49" i="11"/>
  <c r="JD49" i="11"/>
  <c r="JF49" i="11"/>
  <c r="JK49" i="11"/>
  <c r="JP49" i="11"/>
  <c r="JU49" i="11"/>
  <c r="JZ49" i="11"/>
  <c r="KE49" i="11"/>
  <c r="KL49" i="11"/>
  <c r="KQ49" i="11"/>
  <c r="KV49" i="11"/>
  <c r="LK49" i="11"/>
  <c r="LR49" i="11"/>
  <c r="LW49" i="11"/>
  <c r="MB49" i="11"/>
  <c r="MQ49" i="11"/>
  <c r="MX49" i="11"/>
  <c r="NC49" i="11"/>
  <c r="NH49" i="11"/>
  <c r="NW49" i="11"/>
  <c r="OQ49" i="11"/>
  <c r="H50" i="11"/>
  <c r="J50" i="11"/>
  <c r="M50" i="11"/>
  <c r="O50" i="11"/>
  <c r="R50" i="11"/>
  <c r="T50" i="11"/>
  <c r="Y50" i="11"/>
  <c r="AD50" i="11"/>
  <c r="AI50" i="11"/>
  <c r="AN50" i="11"/>
  <c r="AP50" i="11"/>
  <c r="AS50" i="11"/>
  <c r="AU50" i="11"/>
  <c r="AX50" i="11"/>
  <c r="AZ50" i="11"/>
  <c r="BE50" i="11"/>
  <c r="BJ50" i="11"/>
  <c r="BO50" i="11"/>
  <c r="BT50" i="11"/>
  <c r="BV50" i="11"/>
  <c r="BY50" i="11"/>
  <c r="CA50" i="11"/>
  <c r="CD50" i="11"/>
  <c r="CF50" i="11"/>
  <c r="CK50" i="11"/>
  <c r="CP50" i="11"/>
  <c r="CU50" i="11"/>
  <c r="CZ50" i="11"/>
  <c r="DB50" i="11"/>
  <c r="DE50" i="11"/>
  <c r="DG50" i="11"/>
  <c r="DL50" i="11"/>
  <c r="DQ50" i="11"/>
  <c r="DV50" i="11"/>
  <c r="EA50" i="11"/>
  <c r="EF50" i="11"/>
  <c r="EH50" i="11"/>
  <c r="EK50" i="11"/>
  <c r="EM50" i="11"/>
  <c r="EP50" i="11"/>
  <c r="ER50" i="11"/>
  <c r="EW50" i="11"/>
  <c r="FB50" i="11"/>
  <c r="FG50" i="11"/>
  <c r="FL50" i="11"/>
  <c r="FN50" i="11"/>
  <c r="FQ50" i="11"/>
  <c r="FS50" i="11"/>
  <c r="FX50" i="11"/>
  <c r="GC50" i="11"/>
  <c r="GH50" i="11"/>
  <c r="GM50" i="11"/>
  <c r="GR50" i="11"/>
  <c r="GT50" i="11"/>
  <c r="GW50" i="11"/>
  <c r="GY50" i="11"/>
  <c r="HD50" i="11"/>
  <c r="HI50" i="11"/>
  <c r="HN50" i="11"/>
  <c r="HS50" i="11"/>
  <c r="HX50" i="11"/>
  <c r="HZ50" i="11"/>
  <c r="IC50" i="11"/>
  <c r="IE50" i="11"/>
  <c r="IJ50" i="11"/>
  <c r="IO50" i="11"/>
  <c r="IT50" i="11"/>
  <c r="IY50" i="11"/>
  <c r="JD50" i="11"/>
  <c r="JF50" i="11"/>
  <c r="JK50" i="11"/>
  <c r="JP50" i="11"/>
  <c r="JU50" i="11"/>
  <c r="JZ50" i="11"/>
  <c r="KE50" i="11"/>
  <c r="KL50" i="11"/>
  <c r="KQ50" i="11"/>
  <c r="KV50" i="11"/>
  <c r="LK50" i="11"/>
  <c r="LR50" i="11"/>
  <c r="LW50" i="11"/>
  <c r="MB50" i="11"/>
  <c r="MQ50" i="11"/>
  <c r="MX50" i="11"/>
  <c r="NC50" i="11"/>
  <c r="NH50" i="11"/>
  <c r="NW50" i="11"/>
  <c r="OQ50" i="11"/>
  <c r="H51" i="11"/>
  <c r="J51" i="11"/>
  <c r="M51" i="11"/>
  <c r="O51" i="11"/>
  <c r="R51" i="11"/>
  <c r="T51" i="11"/>
  <c r="Y51" i="11"/>
  <c r="AI51" i="11"/>
  <c r="AN51" i="11"/>
  <c r="AP51" i="11"/>
  <c r="AS51" i="11"/>
  <c r="AU51" i="11"/>
  <c r="AX51" i="11"/>
  <c r="AZ51" i="11"/>
  <c r="BE51" i="11"/>
  <c r="BJ51" i="11"/>
  <c r="BO51" i="11"/>
  <c r="BT51" i="11"/>
  <c r="BV51" i="11"/>
  <c r="BY51" i="11"/>
  <c r="CA51" i="11"/>
  <c r="CD51" i="11"/>
  <c r="CF51" i="11"/>
  <c r="CK51" i="11"/>
  <c r="CP51" i="11"/>
  <c r="CU51" i="11"/>
  <c r="CZ51" i="11"/>
  <c r="DB51" i="11"/>
  <c r="DE51" i="11"/>
  <c r="DG51" i="11"/>
  <c r="DL51" i="11"/>
  <c r="DQ51" i="11"/>
  <c r="DV51" i="11"/>
  <c r="EA51" i="11"/>
  <c r="EF51" i="11"/>
  <c r="EH51" i="11"/>
  <c r="EK51" i="11"/>
  <c r="EM51" i="11"/>
  <c r="EP51" i="11"/>
  <c r="ER51" i="11"/>
  <c r="EW51" i="11"/>
  <c r="FB51" i="11"/>
  <c r="FG51" i="11"/>
  <c r="FL51" i="11"/>
  <c r="FN51" i="11"/>
  <c r="FQ51" i="11"/>
  <c r="FS51" i="11"/>
  <c r="FX51" i="11"/>
  <c r="GC51" i="11"/>
  <c r="GH51" i="11"/>
  <c r="GM51" i="11"/>
  <c r="GR51" i="11"/>
  <c r="GT51" i="11"/>
  <c r="GW51" i="11"/>
  <c r="GY51" i="11"/>
  <c r="HD51" i="11"/>
  <c r="HI51" i="11"/>
  <c r="HN51" i="11"/>
  <c r="HS51" i="11"/>
  <c r="HX51" i="11"/>
  <c r="HZ51" i="11"/>
  <c r="IC51" i="11"/>
  <c r="IE51" i="11"/>
  <c r="IJ51" i="11"/>
  <c r="IO51" i="11"/>
  <c r="IT51" i="11"/>
  <c r="IY51" i="11"/>
  <c r="JD51" i="11"/>
  <c r="JF51" i="11"/>
  <c r="JK51" i="11"/>
  <c r="JP51" i="11"/>
  <c r="JU51" i="11"/>
  <c r="JZ51" i="11"/>
  <c r="KE51" i="11"/>
  <c r="KL51" i="11"/>
  <c r="KQ51" i="11"/>
  <c r="KV51" i="11"/>
  <c r="LK51" i="11"/>
  <c r="LR51" i="11"/>
  <c r="LW51" i="11"/>
  <c r="MB51" i="11"/>
  <c r="MQ51" i="11"/>
  <c r="MX51" i="11"/>
  <c r="NC51" i="11"/>
  <c r="NH51" i="11"/>
  <c r="NW51" i="11"/>
  <c r="OQ51" i="11"/>
  <c r="H52" i="11"/>
  <c r="J52" i="11"/>
  <c r="M52" i="11"/>
  <c r="O52" i="11"/>
  <c r="R52" i="11"/>
  <c r="T52" i="11"/>
  <c r="Y52" i="11"/>
  <c r="AI52" i="11"/>
  <c r="AN52" i="11"/>
  <c r="AP52" i="11"/>
  <c r="AS52" i="11"/>
  <c r="AU52" i="11"/>
  <c r="AX52" i="11"/>
  <c r="AZ52" i="11"/>
  <c r="BO52" i="11"/>
  <c r="BT52" i="11"/>
  <c r="BV52" i="11"/>
  <c r="BY52" i="11"/>
  <c r="CA52" i="11"/>
  <c r="CD52" i="11"/>
  <c r="CF52" i="11"/>
  <c r="CK52" i="11"/>
  <c r="CP52" i="11"/>
  <c r="CU52" i="11"/>
  <c r="CZ52" i="11"/>
  <c r="DB52" i="11"/>
  <c r="DE52" i="11"/>
  <c r="DG52" i="11"/>
  <c r="EA52" i="11"/>
  <c r="EF52" i="11"/>
  <c r="EH52" i="11"/>
  <c r="EK52" i="11"/>
  <c r="EM52" i="11"/>
  <c r="EP52" i="11"/>
  <c r="ER52" i="11"/>
  <c r="EW52" i="11"/>
  <c r="FB52" i="11"/>
  <c r="FG52" i="11"/>
  <c r="FL52" i="11"/>
  <c r="FN52" i="11"/>
  <c r="FQ52" i="11"/>
  <c r="FS52" i="11"/>
  <c r="FX52" i="11"/>
  <c r="GM52" i="11"/>
  <c r="GR52" i="11"/>
  <c r="GT52" i="11"/>
  <c r="GW52" i="11"/>
  <c r="GY52" i="11"/>
  <c r="HD52" i="11"/>
  <c r="HI52" i="11"/>
  <c r="HN52" i="11"/>
  <c r="HS52" i="11"/>
  <c r="HX52" i="11"/>
  <c r="HZ52" i="11"/>
  <c r="IC52" i="11"/>
  <c r="IE52" i="11"/>
  <c r="IY52" i="11"/>
  <c r="JD52" i="11"/>
  <c r="JF52" i="11"/>
  <c r="KE52" i="11"/>
  <c r="KL52" i="11"/>
  <c r="KQ52" i="11"/>
  <c r="KV52" i="11"/>
  <c r="LK52" i="11"/>
  <c r="OQ52" i="11"/>
  <c r="H53" i="11"/>
  <c r="J53" i="11"/>
  <c r="M53" i="11"/>
  <c r="O53" i="11"/>
  <c r="R53" i="11"/>
  <c r="T53" i="11"/>
  <c r="Y53" i="11"/>
  <c r="AI53" i="11"/>
  <c r="AN53" i="11"/>
  <c r="AP53" i="11"/>
  <c r="AS53" i="11"/>
  <c r="AU53" i="11"/>
  <c r="AX53" i="11"/>
  <c r="AZ53" i="11"/>
  <c r="BO53" i="11"/>
  <c r="BT53" i="11"/>
  <c r="BV53" i="11"/>
  <c r="BY53" i="11"/>
  <c r="CA53" i="11"/>
  <c r="CD53" i="11"/>
  <c r="CF53" i="11"/>
  <c r="CK53" i="11"/>
  <c r="CP53" i="11"/>
  <c r="CU53" i="11"/>
  <c r="CZ53" i="11"/>
  <c r="DB53" i="11"/>
  <c r="DE53" i="11"/>
  <c r="DG53" i="11"/>
  <c r="EA53" i="11"/>
  <c r="EF53" i="11"/>
  <c r="EH53" i="11"/>
  <c r="EK53" i="11"/>
  <c r="EM53" i="11"/>
  <c r="EP53" i="11"/>
  <c r="ER53" i="11"/>
  <c r="EW53" i="11"/>
  <c r="FB53" i="11"/>
  <c r="FG53" i="11"/>
  <c r="FL53" i="11"/>
  <c r="FN53" i="11"/>
  <c r="FQ53" i="11"/>
  <c r="FS53" i="11"/>
  <c r="FX53" i="11"/>
  <c r="GM53" i="11"/>
  <c r="GR53" i="11"/>
  <c r="GT53" i="11"/>
  <c r="GW53" i="11"/>
  <c r="GY53" i="11"/>
  <c r="HD53" i="11"/>
  <c r="HI53" i="11"/>
  <c r="HN53" i="11"/>
  <c r="HS53" i="11"/>
  <c r="HX53" i="11"/>
  <c r="HZ53" i="11"/>
  <c r="IC53" i="11"/>
  <c r="IE53" i="11"/>
  <c r="IY53" i="11"/>
  <c r="JD53" i="11"/>
  <c r="JF53" i="11"/>
  <c r="KE53" i="11"/>
  <c r="KL53" i="11"/>
  <c r="KQ53" i="11"/>
  <c r="KV53" i="11"/>
  <c r="LK53" i="11"/>
  <c r="OQ53" i="11"/>
  <c r="OQ54" i="11"/>
  <c r="OU28" i="11"/>
  <c r="KC52" i="11"/>
  <c r="KF52" i="11"/>
  <c r="KC53" i="11"/>
  <c r="KF53" i="11"/>
  <c r="KG52" i="11"/>
  <c r="KG53" i="11"/>
  <c r="KB52" i="11"/>
  <c r="KB53" i="11"/>
  <c r="KA52" i="11"/>
  <c r="KA53" i="11"/>
  <c r="AF83" i="5"/>
  <c r="OO83" i="5"/>
  <c r="AE83" i="5"/>
  <c r="ON83" i="5"/>
  <c r="AF82" i="5"/>
  <c r="OO82" i="5"/>
  <c r="AE82" i="5"/>
  <c r="ON82" i="5"/>
  <c r="AF81" i="5"/>
  <c r="OO81" i="5"/>
  <c r="AE81" i="5"/>
  <c r="ON81" i="5"/>
  <c r="AF80" i="5"/>
  <c r="OO80" i="5"/>
  <c r="AE80" i="5"/>
  <c r="ON80" i="5"/>
  <c r="AF79" i="5"/>
  <c r="OO79" i="5"/>
  <c r="AE79" i="5"/>
  <c r="ON79" i="5"/>
  <c r="AF78" i="5"/>
  <c r="OO78" i="5"/>
  <c r="AE78" i="5"/>
  <c r="ON78" i="5"/>
  <c r="AF77" i="5"/>
  <c r="OO77" i="5"/>
  <c r="AE77" i="5"/>
  <c r="ON77" i="5"/>
  <c r="AF76" i="5"/>
  <c r="OO76" i="5"/>
  <c r="AE76" i="5"/>
  <c r="ON76" i="5"/>
  <c r="AF75" i="5"/>
  <c r="OO75" i="5"/>
  <c r="AE75" i="5"/>
  <c r="ON75" i="5"/>
  <c r="AF74" i="5"/>
  <c r="OO74" i="5"/>
  <c r="AE74" i="5"/>
  <c r="ON74" i="5"/>
  <c r="AF73" i="5"/>
  <c r="OO73" i="5"/>
  <c r="AE73" i="5"/>
  <c r="ON73" i="5"/>
  <c r="AF72" i="5"/>
  <c r="OO72" i="5"/>
  <c r="AE72" i="5"/>
  <c r="ON72" i="5"/>
  <c r="AF71" i="5"/>
  <c r="OO71" i="5"/>
  <c r="AE71" i="5"/>
  <c r="ON71" i="5"/>
  <c r="AF70" i="5"/>
  <c r="OO70" i="5"/>
  <c r="AE70" i="5"/>
  <c r="ON70" i="5"/>
  <c r="AF69" i="5"/>
  <c r="OO69" i="5"/>
  <c r="AE69" i="5"/>
  <c r="ON69" i="5"/>
  <c r="AF68" i="5"/>
  <c r="OO68" i="5"/>
  <c r="AE68" i="5"/>
  <c r="ON68" i="5"/>
  <c r="AF67" i="5"/>
  <c r="OO67" i="5"/>
  <c r="AE67" i="5"/>
  <c r="ON67" i="5"/>
  <c r="AF66" i="5"/>
  <c r="OO66" i="5"/>
  <c r="AE66" i="5"/>
  <c r="ON66" i="5"/>
  <c r="AF65" i="5"/>
  <c r="OO65" i="5"/>
  <c r="AE65" i="5"/>
  <c r="ON65" i="5"/>
  <c r="AF64" i="5"/>
  <c r="OO64" i="5"/>
  <c r="AE64" i="5"/>
  <c r="ON64" i="5"/>
  <c r="AF63" i="5"/>
  <c r="OO63" i="5"/>
  <c r="AE63" i="5"/>
  <c r="ON63" i="5"/>
  <c r="AF62" i="5"/>
  <c r="OO62" i="5"/>
  <c r="AE62" i="5"/>
  <c r="ON62" i="5"/>
  <c r="AF61" i="5"/>
  <c r="OO61" i="5"/>
  <c r="AE61" i="5"/>
  <c r="ON61" i="5"/>
  <c r="AF60" i="5"/>
  <c r="OO60" i="5"/>
  <c r="AE60" i="5"/>
  <c r="ON60" i="5"/>
  <c r="AF59" i="5"/>
  <c r="OO59" i="5"/>
  <c r="AE59" i="5"/>
  <c r="ON59" i="5"/>
  <c r="AF58" i="5"/>
  <c r="OO58" i="5"/>
  <c r="AE58" i="5"/>
  <c r="ON58" i="5"/>
  <c r="AF57" i="5"/>
  <c r="OO57" i="5"/>
  <c r="AE57" i="5"/>
  <c r="ON57" i="5"/>
  <c r="AF56" i="5"/>
  <c r="OO56" i="5"/>
  <c r="AE56" i="5"/>
  <c r="ON56" i="5"/>
  <c r="O55" i="5"/>
  <c r="AI55" i="5"/>
  <c r="OQ55" i="5"/>
  <c r="OU55" i="5"/>
  <c r="AG55" i="5"/>
  <c r="OP55" i="5"/>
  <c r="AF55" i="5"/>
  <c r="OO55" i="5"/>
  <c r="AE55" i="5"/>
  <c r="ON55" i="5"/>
  <c r="O54" i="5"/>
  <c r="AI54" i="5"/>
  <c r="OQ54" i="5"/>
  <c r="OU54" i="5"/>
  <c r="AG54" i="5"/>
  <c r="OP54" i="5"/>
  <c r="AF54" i="5"/>
  <c r="OO54" i="5"/>
  <c r="AE54" i="5"/>
  <c r="ON54" i="5"/>
  <c r="J53" i="5"/>
  <c r="O53" i="5"/>
  <c r="AI53" i="5"/>
  <c r="OQ53" i="5"/>
  <c r="OU53" i="5"/>
  <c r="AF53" i="5"/>
  <c r="OO53" i="5"/>
  <c r="AE53" i="5"/>
  <c r="ON53" i="5"/>
  <c r="J52" i="5"/>
  <c r="O52" i="5"/>
  <c r="AI52" i="5"/>
  <c r="OQ52" i="5"/>
  <c r="OS52" i="5"/>
  <c r="AF52" i="5"/>
  <c r="OO52" i="5"/>
  <c r="AE52" i="5"/>
  <c r="ON52" i="5"/>
  <c r="AF51" i="5"/>
  <c r="OO51" i="5"/>
  <c r="AE51" i="5"/>
  <c r="ON51" i="5"/>
  <c r="AF50" i="5"/>
  <c r="OO50" i="5"/>
  <c r="AE50" i="5"/>
  <c r="ON50" i="5"/>
  <c r="AF49" i="5"/>
  <c r="OO49" i="5"/>
  <c r="AE49" i="5"/>
  <c r="ON49" i="5"/>
  <c r="AF48" i="5"/>
  <c r="OO48" i="5"/>
  <c r="AE48" i="5"/>
  <c r="ON48" i="5"/>
  <c r="AF47" i="5"/>
  <c r="OO47" i="5"/>
  <c r="AE47" i="5"/>
  <c r="ON47" i="5"/>
  <c r="AF46" i="5"/>
  <c r="OO46" i="5"/>
  <c r="AE46" i="5"/>
  <c r="ON46" i="5"/>
  <c r="AF45" i="5"/>
  <c r="OO45" i="5"/>
  <c r="AE45" i="5"/>
  <c r="ON45" i="5"/>
  <c r="AF44" i="5"/>
  <c r="OO44" i="5"/>
  <c r="AE44" i="5"/>
  <c r="ON44" i="5"/>
  <c r="AF43" i="5"/>
  <c r="OO43" i="5"/>
  <c r="AE43" i="5"/>
  <c r="ON43" i="5"/>
  <c r="AF42" i="5"/>
  <c r="OO42" i="5"/>
  <c r="AE42" i="5"/>
  <c r="ON42" i="5"/>
  <c r="AF41" i="5"/>
  <c r="OO41" i="5"/>
  <c r="AE41" i="5"/>
  <c r="ON41" i="5"/>
  <c r="AF40" i="5"/>
  <c r="OO40" i="5"/>
  <c r="AE40" i="5"/>
  <c r="ON40" i="5"/>
  <c r="AF39" i="5"/>
  <c r="OO39" i="5"/>
  <c r="AE39" i="5"/>
  <c r="ON39" i="5"/>
  <c r="AF38" i="5"/>
  <c r="OO38" i="5"/>
  <c r="AE38" i="5"/>
  <c r="ON38" i="5"/>
  <c r="AF37" i="5"/>
  <c r="OO37" i="5"/>
  <c r="AE37" i="5"/>
  <c r="ON37" i="5"/>
  <c r="AF36" i="5"/>
  <c r="OO36" i="5"/>
  <c r="AE36" i="5"/>
  <c r="ON36" i="5"/>
  <c r="AF35" i="5"/>
  <c r="OO35" i="5"/>
  <c r="AE35" i="5"/>
  <c r="ON35" i="5"/>
  <c r="AF34" i="5"/>
  <c r="OO34" i="5"/>
  <c r="AE34" i="5"/>
  <c r="ON34" i="5"/>
  <c r="AF33" i="5"/>
  <c r="OO33" i="5"/>
  <c r="AE33" i="5"/>
  <c r="ON33" i="5"/>
  <c r="AF32" i="5"/>
  <c r="OO32" i="5"/>
  <c r="AE32" i="5"/>
  <c r="ON32" i="5"/>
  <c r="AF31" i="5"/>
  <c r="OO31" i="5"/>
  <c r="AE31" i="5"/>
  <c r="ON31" i="5"/>
  <c r="AF30" i="5"/>
  <c r="OO30" i="5"/>
  <c r="AE30" i="5"/>
  <c r="ON30" i="5"/>
  <c r="OU52" i="5"/>
  <c r="OS55" i="5"/>
  <c r="OS54" i="5"/>
  <c r="OS53" i="5"/>
  <c r="J55" i="6"/>
  <c r="J49" i="6"/>
  <c r="J50" i="6"/>
  <c r="J51" i="6"/>
  <c r="J52" i="6"/>
  <c r="J53" i="6"/>
  <c r="HZ54" i="5"/>
  <c r="IY54" i="5"/>
  <c r="IY55" i="5"/>
  <c r="HZ56" i="5"/>
  <c r="IE56" i="5"/>
  <c r="IJ56" i="5"/>
  <c r="IY56" i="5"/>
  <c r="OH56" i="5"/>
  <c r="IW54" i="5"/>
  <c r="IZ54" i="5"/>
  <c r="IW55" i="5"/>
  <c r="IZ55" i="5"/>
  <c r="HX56" i="5"/>
  <c r="IC56" i="5"/>
  <c r="IH56" i="5"/>
  <c r="HZ4" i="5"/>
  <c r="IE4" i="5"/>
  <c r="M6" i="6"/>
  <c r="M12" i="6"/>
  <c r="M18" i="6"/>
  <c r="M24" i="6"/>
  <c r="M30" i="6"/>
  <c r="M36" i="6"/>
  <c r="M42" i="6"/>
  <c r="M48" i="6"/>
  <c r="M54" i="6"/>
  <c r="M60" i="6"/>
  <c r="M66" i="6"/>
  <c r="M72" i="6"/>
  <c r="IU54" i="5"/>
  <c r="IU55" i="5"/>
  <c r="FN54" i="5"/>
  <c r="FS54" i="5"/>
  <c r="GM54" i="5"/>
  <c r="OF54" i="5"/>
  <c r="GM55" i="5"/>
  <c r="FN56" i="5"/>
  <c r="FS56" i="5"/>
  <c r="FX56" i="5"/>
  <c r="FN57" i="5"/>
  <c r="FS57" i="5"/>
  <c r="FX57" i="5"/>
  <c r="FN58" i="5"/>
  <c r="FS58" i="5"/>
  <c r="FX58" i="5"/>
  <c r="GM58" i="5"/>
  <c r="GO58" i="5"/>
  <c r="FL54" i="5"/>
  <c r="FQ54" i="5"/>
  <c r="GK54" i="5"/>
  <c r="GN54" i="5"/>
  <c r="GK55" i="5"/>
  <c r="GN55" i="5"/>
  <c r="FL56" i="5"/>
  <c r="FQ56" i="5"/>
  <c r="FV56" i="5"/>
  <c r="FL57" i="5"/>
  <c r="FQ57" i="5"/>
  <c r="FV57" i="5"/>
  <c r="FL58" i="5"/>
  <c r="FQ58" i="5"/>
  <c r="FV58" i="5"/>
  <c r="GL51" i="5"/>
  <c r="GL52" i="5"/>
  <c r="GL53" i="5"/>
  <c r="GL54" i="5"/>
  <c r="GL55" i="5"/>
  <c r="GL56" i="5"/>
  <c r="GJ54" i="5"/>
  <c r="GJ55" i="5"/>
  <c r="GJ56" i="5"/>
  <c r="GI54" i="5"/>
  <c r="GI55" i="5"/>
  <c r="GI56" i="5"/>
  <c r="GI57" i="5"/>
  <c r="EH54" i="5"/>
  <c r="EM54" i="5"/>
  <c r="ER54" i="5"/>
  <c r="FG54" i="5"/>
  <c r="FI54" i="5"/>
  <c r="EH55" i="5"/>
  <c r="ER55" i="5"/>
  <c r="EH56" i="5"/>
  <c r="EM56" i="5"/>
  <c r="ER56" i="5"/>
  <c r="FG56" i="5"/>
  <c r="FI56" i="5"/>
  <c r="FE54" i="5"/>
  <c r="FH54" i="5"/>
  <c r="FE55" i="5"/>
  <c r="FH55" i="5"/>
  <c r="EF56" i="5"/>
  <c r="EK56" i="5"/>
  <c r="EP56" i="5"/>
  <c r="FE56" i="5"/>
  <c r="FH56" i="5"/>
  <c r="EF57" i="5"/>
  <c r="EK57" i="5"/>
  <c r="EP57" i="5"/>
  <c r="FE57" i="5"/>
  <c r="FH57" i="5"/>
  <c r="EF58" i="5"/>
  <c r="EK58" i="5"/>
  <c r="EP58" i="5"/>
  <c r="FE58" i="5"/>
  <c r="FH58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FD54" i="5"/>
  <c r="FD55" i="5"/>
  <c r="FC54" i="5"/>
  <c r="FC55" i="5"/>
  <c r="FC56" i="5"/>
  <c r="DB54" i="5"/>
  <c r="EA54" i="5"/>
  <c r="EC54" i="5"/>
  <c r="EA55" i="5"/>
  <c r="EC55" i="5"/>
  <c r="DB56" i="5"/>
  <c r="DG56" i="5"/>
  <c r="DL56" i="5"/>
  <c r="EA56" i="5"/>
  <c r="EC56" i="5"/>
  <c r="DB57" i="5"/>
  <c r="DG57" i="5"/>
  <c r="DL57" i="5"/>
  <c r="EA57" i="5"/>
  <c r="EC57" i="5"/>
  <c r="DB58" i="5"/>
  <c r="DG58" i="5"/>
  <c r="DL58" i="5"/>
  <c r="EA58" i="5"/>
  <c r="EC58" i="5"/>
  <c r="DY54" i="5"/>
  <c r="EB54" i="5"/>
  <c r="DY55" i="5"/>
  <c r="EB55" i="5"/>
  <c r="CZ56" i="5"/>
  <c r="DE56" i="5"/>
  <c r="DJ56" i="5"/>
  <c r="CZ57" i="5"/>
  <c r="DE57" i="5"/>
  <c r="DJ57" i="5"/>
  <c r="DY57" i="5"/>
  <c r="EB57" i="5"/>
  <c r="CZ58" i="5"/>
  <c r="DE58" i="5"/>
  <c r="DJ58" i="5"/>
  <c r="DX54" i="5"/>
  <c r="DX55" i="5"/>
  <c r="DX56" i="5"/>
  <c r="DX57" i="5"/>
  <c r="DW54" i="5"/>
  <c r="DW55" i="5"/>
  <c r="DW56" i="5"/>
  <c r="DW57" i="5"/>
  <c r="CF51" i="5"/>
  <c r="CF52" i="5"/>
  <c r="CF53" i="5"/>
  <c r="CF54" i="5"/>
  <c r="BV54" i="5"/>
  <c r="CA54" i="5"/>
  <c r="CU54" i="5"/>
  <c r="OC54" i="5"/>
  <c r="AU54" i="5"/>
  <c r="AP54" i="5"/>
  <c r="IU54" i="11"/>
  <c r="IU55" i="11"/>
  <c r="OU54" i="11"/>
  <c r="KH4" i="11"/>
  <c r="KM4" i="11"/>
  <c r="KO9" i="11"/>
  <c r="KO49" i="11"/>
  <c r="KR4" i="11"/>
  <c r="KT49" i="11"/>
  <c r="KL4" i="11"/>
  <c r="KQ4" i="11"/>
  <c r="KV4" i="11"/>
  <c r="LA49" i="11"/>
  <c r="LF49" i="11"/>
  <c r="KJ6" i="11"/>
  <c r="KO6" i="11"/>
  <c r="KT6" i="11"/>
  <c r="LA6" i="11"/>
  <c r="LF6" i="11"/>
  <c r="KO7" i="11"/>
  <c r="LA7" i="11"/>
  <c r="LF7" i="11"/>
  <c r="KJ8" i="11"/>
  <c r="KO8" i="11"/>
  <c r="KT8" i="11"/>
  <c r="LA8" i="11"/>
  <c r="LF8" i="11"/>
  <c r="KJ9" i="11"/>
  <c r="KT9" i="11"/>
  <c r="LA9" i="11"/>
  <c r="LF9" i="11"/>
  <c r="KJ10" i="11"/>
  <c r="KO10" i="11"/>
  <c r="KT10" i="11"/>
  <c r="LA10" i="11"/>
  <c r="LF10" i="11"/>
  <c r="KO11" i="11"/>
  <c r="KT11" i="11"/>
  <c r="LA11" i="11"/>
  <c r="LF11" i="11"/>
  <c r="KJ12" i="11"/>
  <c r="KO12" i="11"/>
  <c r="KT12" i="11"/>
  <c r="LA12" i="11"/>
  <c r="LF12" i="11"/>
  <c r="KJ13" i="11"/>
  <c r="KT13" i="11"/>
  <c r="LA13" i="11"/>
  <c r="LF13" i="11"/>
  <c r="KJ14" i="11"/>
  <c r="KO14" i="11"/>
  <c r="KT14" i="11"/>
  <c r="LA14" i="11"/>
  <c r="LF14" i="11"/>
  <c r="KO15" i="11"/>
  <c r="LA15" i="11"/>
  <c r="LF15" i="11"/>
  <c r="KJ16" i="11"/>
  <c r="KO16" i="11"/>
  <c r="KT16" i="11"/>
  <c r="LA16" i="11"/>
  <c r="LF16" i="11"/>
  <c r="KJ17" i="11"/>
  <c r="KT17" i="11"/>
  <c r="LA17" i="11"/>
  <c r="LF17" i="11"/>
  <c r="KJ18" i="11"/>
  <c r="KO18" i="11"/>
  <c r="KT18" i="11"/>
  <c r="LA18" i="11"/>
  <c r="LF18" i="11"/>
  <c r="KO19" i="11"/>
  <c r="KT19" i="11"/>
  <c r="LA19" i="11"/>
  <c r="LF19" i="11"/>
  <c r="KJ20" i="11"/>
  <c r="KO20" i="11"/>
  <c r="KT20" i="11"/>
  <c r="LA20" i="11"/>
  <c r="LF20" i="11"/>
  <c r="KJ21" i="11"/>
  <c r="KT21" i="11"/>
  <c r="LA21" i="11"/>
  <c r="LF21" i="11"/>
  <c r="KJ22" i="11"/>
  <c r="KO22" i="11"/>
  <c r="KT22" i="11"/>
  <c r="LA22" i="11"/>
  <c r="LF22" i="11"/>
  <c r="KO23" i="11"/>
  <c r="KT23" i="11"/>
  <c r="LA23" i="11"/>
  <c r="LF23" i="11"/>
  <c r="KJ24" i="11"/>
  <c r="KO24" i="11"/>
  <c r="KT24" i="11"/>
  <c r="LA24" i="11"/>
  <c r="LF24" i="11"/>
  <c r="KJ25" i="11"/>
  <c r="KT25" i="11"/>
  <c r="LA25" i="11"/>
  <c r="LF25" i="11"/>
  <c r="KJ26" i="11"/>
  <c r="KO26" i="11"/>
  <c r="KT26" i="11"/>
  <c r="LA26" i="11"/>
  <c r="LF26" i="11"/>
  <c r="KO27" i="11"/>
  <c r="KT27" i="11"/>
  <c r="LA27" i="11"/>
  <c r="LF27" i="11"/>
  <c r="KJ28" i="11"/>
  <c r="KO28" i="11"/>
  <c r="KT28" i="11"/>
  <c r="LA28" i="11"/>
  <c r="LF28" i="11"/>
  <c r="KJ29" i="11"/>
  <c r="KT29" i="11"/>
  <c r="LA29" i="11"/>
  <c r="LF29" i="11"/>
  <c r="KJ30" i="11"/>
  <c r="KO30" i="11"/>
  <c r="KT30" i="11"/>
  <c r="LA30" i="11"/>
  <c r="LF30" i="11"/>
  <c r="KO31" i="11"/>
  <c r="KT31" i="11"/>
  <c r="LA31" i="11"/>
  <c r="LF31" i="11"/>
  <c r="KJ32" i="11"/>
  <c r="KO32" i="11"/>
  <c r="KT32" i="11"/>
  <c r="LA32" i="11"/>
  <c r="LF32" i="11"/>
  <c r="KJ33" i="11"/>
  <c r="KT33" i="11"/>
  <c r="LA33" i="11"/>
  <c r="LF33" i="11"/>
  <c r="KJ34" i="11"/>
  <c r="KO34" i="11"/>
  <c r="KT34" i="11"/>
  <c r="LA34" i="11"/>
  <c r="LF34" i="11"/>
  <c r="KO35" i="11"/>
  <c r="LA35" i="11"/>
  <c r="LF35" i="11"/>
  <c r="KJ36" i="11"/>
  <c r="KO36" i="11"/>
  <c r="KT36" i="11"/>
  <c r="LA36" i="11"/>
  <c r="LF36" i="11"/>
  <c r="KJ37" i="11"/>
  <c r="KO37" i="11"/>
  <c r="KT37" i="11"/>
  <c r="LA37" i="11"/>
  <c r="LF37" i="11"/>
  <c r="KJ38" i="11"/>
  <c r="KO38" i="11"/>
  <c r="KT38" i="11"/>
  <c r="LA38" i="11"/>
  <c r="LF38" i="11"/>
  <c r="KJ39" i="11"/>
  <c r="KO39" i="11"/>
  <c r="KT39" i="11"/>
  <c r="LA39" i="11"/>
  <c r="LF39" i="11"/>
  <c r="KJ40" i="11"/>
  <c r="KO40" i="11"/>
  <c r="KT40" i="11"/>
  <c r="LA40" i="11"/>
  <c r="LF40" i="11"/>
  <c r="KJ41" i="11"/>
  <c r="KO41" i="11"/>
  <c r="KT41" i="11"/>
  <c r="LA41" i="11"/>
  <c r="LF41" i="11"/>
  <c r="KJ42" i="11"/>
  <c r="KO42" i="11"/>
  <c r="KT42" i="11"/>
  <c r="LA42" i="11"/>
  <c r="LF42" i="11"/>
  <c r="KJ43" i="11"/>
  <c r="KO43" i="11"/>
  <c r="KT43" i="11"/>
  <c r="LA43" i="11"/>
  <c r="LF43" i="11"/>
  <c r="KJ44" i="11"/>
  <c r="KO44" i="11"/>
  <c r="KT44" i="11"/>
  <c r="LA44" i="11"/>
  <c r="LF44" i="11"/>
  <c r="KJ45" i="11"/>
  <c r="KO45" i="11"/>
  <c r="KT45" i="11"/>
  <c r="LA45" i="11"/>
  <c r="LF45" i="11"/>
  <c r="KJ46" i="11"/>
  <c r="KO46" i="11"/>
  <c r="KT46" i="11"/>
  <c r="LA46" i="11"/>
  <c r="LF46" i="11"/>
  <c r="KJ47" i="11"/>
  <c r="KO47" i="11"/>
  <c r="KT47" i="11"/>
  <c r="LA47" i="11"/>
  <c r="LF47" i="11"/>
  <c r="KJ48" i="11"/>
  <c r="KO48" i="11"/>
  <c r="KT48" i="11"/>
  <c r="LA48" i="11"/>
  <c r="LF48" i="11"/>
  <c r="KJ50" i="11"/>
  <c r="KO50" i="11"/>
  <c r="KT50" i="11"/>
  <c r="LA50" i="11"/>
  <c r="LF50" i="11"/>
  <c r="KJ51" i="11"/>
  <c r="KO51" i="11"/>
  <c r="KT51" i="11"/>
  <c r="LA51" i="11"/>
  <c r="LF51" i="11"/>
  <c r="KJ52" i="11"/>
  <c r="KO52" i="11"/>
  <c r="KT52" i="11"/>
  <c r="KJ53" i="11"/>
  <c r="KO53" i="11"/>
  <c r="KT53" i="11"/>
  <c r="KL54" i="11"/>
  <c r="KQ54" i="11"/>
  <c r="KV54" i="11"/>
  <c r="LK54" i="11"/>
  <c r="LM54" i="11"/>
  <c r="KL55" i="11"/>
  <c r="KQ55" i="11"/>
  <c r="KV55" i="11"/>
  <c r="KY49" i="11"/>
  <c r="LD49" i="11"/>
  <c r="KY50" i="11"/>
  <c r="LD50" i="11"/>
  <c r="KY51" i="11"/>
  <c r="LD51" i="11"/>
  <c r="KJ54" i="11"/>
  <c r="KO54" i="11"/>
  <c r="KT54" i="11"/>
  <c r="KJ55" i="11"/>
  <c r="KO55" i="11"/>
  <c r="KT55" i="11"/>
  <c r="LI55" i="11"/>
  <c r="LL55" i="11"/>
  <c r="KJ56" i="11"/>
  <c r="KO56" i="11"/>
  <c r="KT56" i="11"/>
  <c r="LH54" i="11"/>
  <c r="LH55" i="11"/>
  <c r="LH56" i="11"/>
  <c r="LG54" i="11"/>
  <c r="LG55" i="11"/>
  <c r="LG56" i="11"/>
  <c r="LG57" i="11"/>
  <c r="KV56" i="11"/>
  <c r="KV57" i="11"/>
  <c r="KV58" i="11"/>
  <c r="KV59" i="11"/>
  <c r="KV60" i="11"/>
  <c r="KV61" i="11"/>
  <c r="KV62" i="11"/>
  <c r="KV63" i="11"/>
  <c r="KV64" i="11"/>
  <c r="KV65" i="11"/>
  <c r="KT57" i="11"/>
  <c r="KT58" i="11"/>
  <c r="KT59" i="11"/>
  <c r="KT60" i="11"/>
  <c r="KT61" i="11"/>
  <c r="KT62" i="11"/>
  <c r="KT63" i="11"/>
  <c r="KT64" i="11"/>
  <c r="KT65" i="11"/>
  <c r="KT66" i="11"/>
  <c r="KQ56" i="11"/>
  <c r="KQ57" i="11"/>
  <c r="KQ58" i="11"/>
  <c r="KQ59" i="11"/>
  <c r="KQ60" i="11"/>
  <c r="KQ61" i="11"/>
  <c r="KQ62" i="11"/>
  <c r="KQ63" i="11"/>
  <c r="KQ64" i="11"/>
  <c r="KO57" i="11"/>
  <c r="KO58" i="11"/>
  <c r="KO59" i="11"/>
  <c r="KO60" i="11"/>
  <c r="KO61" i="11"/>
  <c r="KO62" i="11"/>
  <c r="KO63" i="11"/>
  <c r="KL56" i="11"/>
  <c r="KL57" i="11"/>
  <c r="KL58" i="11"/>
  <c r="KL59" i="11"/>
  <c r="KJ57" i="11"/>
  <c r="KJ58" i="11"/>
  <c r="KJ59" i="11"/>
  <c r="GZ4" i="11"/>
  <c r="HB51" i="11"/>
  <c r="HB6" i="11"/>
  <c r="HB7" i="11"/>
  <c r="HB8" i="11"/>
  <c r="HB9" i="11"/>
  <c r="HB10" i="11"/>
  <c r="HB11" i="11"/>
  <c r="HB12" i="11"/>
  <c r="HB13" i="11"/>
  <c r="HB14" i="11"/>
  <c r="HB15" i="11"/>
  <c r="HB16" i="11"/>
  <c r="HB17" i="11"/>
  <c r="HB18" i="11"/>
  <c r="HB19" i="11"/>
  <c r="HB20" i="11"/>
  <c r="HB21" i="11"/>
  <c r="HB22" i="11"/>
  <c r="HB23" i="11"/>
  <c r="HB24" i="11"/>
  <c r="HB25" i="11"/>
  <c r="HB26" i="11"/>
  <c r="HB27" i="11"/>
  <c r="HB28" i="11"/>
  <c r="HB29" i="11"/>
  <c r="HB30" i="11"/>
  <c r="HB31" i="11"/>
  <c r="HB32" i="11"/>
  <c r="HB33" i="11"/>
  <c r="HB34" i="11"/>
  <c r="HB35" i="11"/>
  <c r="HB36" i="11"/>
  <c r="HB37" i="11"/>
  <c r="HB38" i="11"/>
  <c r="HB39" i="11"/>
  <c r="HB40" i="11"/>
  <c r="HB41" i="11"/>
  <c r="HB42" i="11"/>
  <c r="HB43" i="11"/>
  <c r="HB44" i="11"/>
  <c r="HB45" i="11"/>
  <c r="HB46" i="11"/>
  <c r="HB47" i="11"/>
  <c r="HB48" i="11"/>
  <c r="HB49" i="11"/>
  <c r="HB50" i="11"/>
  <c r="HB52" i="11"/>
  <c r="HB53" i="11"/>
  <c r="GT54" i="11"/>
  <c r="GY54" i="11"/>
  <c r="HD54" i="11"/>
  <c r="GT55" i="11"/>
  <c r="GY55" i="11"/>
  <c r="HD55" i="11"/>
  <c r="GY56" i="11"/>
  <c r="HS56" i="11"/>
  <c r="GY57" i="11"/>
  <c r="HS57" i="11"/>
  <c r="HS58" i="11"/>
  <c r="HG51" i="11"/>
  <c r="HL51" i="11"/>
  <c r="HG52" i="11"/>
  <c r="HL52" i="11"/>
  <c r="HG53" i="11"/>
  <c r="HL53" i="11"/>
  <c r="GR54" i="11"/>
  <c r="GW54" i="11"/>
  <c r="HB54" i="11"/>
  <c r="GR55" i="11"/>
  <c r="GW55" i="11"/>
  <c r="HB55" i="11"/>
  <c r="GW56" i="11"/>
  <c r="HB56" i="11"/>
  <c r="GW57" i="11"/>
  <c r="HB57" i="11"/>
  <c r="GW58" i="11"/>
  <c r="HB58" i="11"/>
  <c r="HQ58" i="11"/>
  <c r="HP54" i="11"/>
  <c r="HP55" i="11"/>
  <c r="HP56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N54" i="11"/>
  <c r="HN55" i="11"/>
  <c r="HN56" i="11"/>
  <c r="HN57" i="11"/>
  <c r="HL49" i="11"/>
  <c r="HL50" i="11"/>
  <c r="HL54" i="11"/>
  <c r="HL55" i="11"/>
  <c r="HL56" i="11"/>
  <c r="HL57" i="11"/>
  <c r="HI54" i="11"/>
  <c r="HI55" i="11"/>
  <c r="HI56" i="11"/>
  <c r="HI57" i="11"/>
  <c r="HG50" i="11"/>
  <c r="HG54" i="11"/>
  <c r="HG55" i="11"/>
  <c r="HG56" i="11"/>
  <c r="HG57" i="11"/>
  <c r="HG58" i="11"/>
  <c r="GW59" i="11"/>
  <c r="FT4" i="11"/>
  <c r="FV52" i="11"/>
  <c r="FX54" i="11"/>
  <c r="FX55" i="11"/>
  <c r="FX56" i="11"/>
  <c r="FV54" i="11"/>
  <c r="FV55" i="11"/>
  <c r="FV56" i="11"/>
  <c r="FV57" i="11"/>
  <c r="FS54" i="11"/>
  <c r="FS55" i="11"/>
  <c r="FS56" i="11"/>
  <c r="FS57" i="11"/>
  <c r="FQ54" i="11"/>
  <c r="FL54" i="11"/>
  <c r="GK54" i="11"/>
  <c r="FQ55" i="11"/>
  <c r="FQ56" i="11"/>
  <c r="FQ57" i="11"/>
  <c r="FN54" i="11"/>
  <c r="GM54" i="11"/>
  <c r="GJ54" i="11"/>
  <c r="GJ55" i="11"/>
  <c r="GI54" i="11"/>
  <c r="DG54" i="11"/>
  <c r="DE54" i="11"/>
  <c r="DW54" i="11"/>
  <c r="CZ54" i="11"/>
  <c r="CU54" i="11"/>
  <c r="CW54" i="11"/>
  <c r="CI49" i="11"/>
  <c r="CN49" i="11"/>
  <c r="CI50" i="11"/>
  <c r="CN50" i="11"/>
  <c r="CI51" i="11"/>
  <c r="CN51" i="11"/>
  <c r="CI52" i="11"/>
  <c r="CN52" i="11"/>
  <c r="CI53" i="11"/>
  <c r="CN53" i="11"/>
  <c r="CS54" i="11"/>
  <c r="CV54" i="11"/>
  <c r="CQ54" i="11"/>
  <c r="CP54" i="11"/>
  <c r="CN54" i="11"/>
  <c r="CK54" i="11"/>
  <c r="CI54" i="11"/>
  <c r="BC51" i="11"/>
  <c r="BH51" i="11"/>
  <c r="AX54" i="11"/>
  <c r="GH52" i="5"/>
  <c r="GH53" i="5"/>
  <c r="GH54" i="5"/>
  <c r="GH55" i="5"/>
  <c r="GH56" i="5"/>
  <c r="GH57" i="5"/>
  <c r="GH58" i="5"/>
  <c r="GH59" i="5"/>
  <c r="FO4" i="5"/>
  <c r="FQ53" i="5"/>
  <c r="FQ52" i="5"/>
  <c r="FJ4" i="5"/>
  <c r="FL52" i="5"/>
  <c r="FN52" i="5"/>
  <c r="FL53" i="5"/>
  <c r="FV53" i="5"/>
  <c r="GA53" i="5"/>
  <c r="GF53" i="5"/>
  <c r="FN53" i="5"/>
  <c r="FV52" i="5"/>
  <c r="GA52" i="5"/>
  <c r="GF52" i="5"/>
  <c r="GN4" i="5"/>
  <c r="GA51" i="11"/>
  <c r="GF51" i="11"/>
  <c r="HZ54" i="11"/>
  <c r="IE54" i="11"/>
  <c r="IH51" i="11"/>
  <c r="IM51" i="11"/>
  <c r="IR51" i="11"/>
  <c r="IV54" i="11"/>
  <c r="HZ55" i="11"/>
  <c r="HX54" i="11"/>
  <c r="HX55" i="11"/>
  <c r="HX56" i="11"/>
  <c r="IC54" i="11"/>
  <c r="IC55" i="11"/>
  <c r="AB51" i="11"/>
  <c r="AB52" i="11"/>
  <c r="AB53" i="11"/>
  <c r="U4" i="11"/>
  <c r="AB6" i="11"/>
  <c r="AH6" i="11"/>
  <c r="OR54" i="11"/>
  <c r="OP54" i="11"/>
  <c r="OO54" i="11"/>
  <c r="OL50" i="11"/>
  <c r="OL52" i="11"/>
  <c r="OL53" i="11"/>
  <c r="OK52" i="11"/>
  <c r="OK53" i="11"/>
  <c r="OI51" i="11"/>
  <c r="OI52" i="11"/>
  <c r="OI53" i="11"/>
  <c r="EZ52" i="11"/>
  <c r="EZ53" i="11"/>
  <c r="EU52" i="11"/>
  <c r="EU53" i="11"/>
  <c r="JK24" i="5"/>
  <c r="JP24" i="5"/>
  <c r="KL24" i="5"/>
  <c r="KQ24" i="5"/>
  <c r="KV24" i="5"/>
  <c r="LR24" i="5"/>
  <c r="LW24" i="5"/>
  <c r="MB24" i="5"/>
  <c r="MX24" i="5"/>
  <c r="NC24" i="5"/>
  <c r="NH24" i="5"/>
  <c r="JK25" i="5"/>
  <c r="JP25" i="5"/>
  <c r="KL25" i="5"/>
  <c r="KQ25" i="5"/>
  <c r="KV25" i="5"/>
  <c r="LK25" i="5"/>
  <c r="OJ25" i="5"/>
  <c r="LR25" i="5"/>
  <c r="LW25" i="5"/>
  <c r="MB25" i="5"/>
  <c r="MX25" i="5"/>
  <c r="NC25" i="5"/>
  <c r="NH25" i="5"/>
  <c r="NW25" i="5"/>
  <c r="JK26" i="5"/>
  <c r="JP26" i="5"/>
  <c r="KL26" i="5"/>
  <c r="KQ26" i="5"/>
  <c r="KV26" i="5"/>
  <c r="LK26" i="5"/>
  <c r="OJ26" i="5"/>
  <c r="LR26" i="5"/>
  <c r="LW26" i="5"/>
  <c r="MB26" i="5"/>
  <c r="MX26" i="5"/>
  <c r="NC26" i="5"/>
  <c r="NH26" i="5"/>
  <c r="JK27" i="5"/>
  <c r="JP27" i="5"/>
  <c r="KL27" i="5"/>
  <c r="KQ27" i="5"/>
  <c r="KV27" i="5"/>
  <c r="LK27" i="5"/>
  <c r="OJ27" i="5"/>
  <c r="LR27" i="5"/>
  <c r="LW27" i="5"/>
  <c r="MB27" i="5"/>
  <c r="MX27" i="5"/>
  <c r="NC27" i="5"/>
  <c r="NH27" i="5"/>
  <c r="NW27" i="5"/>
  <c r="OL27" i="5"/>
  <c r="JK28" i="5"/>
  <c r="JP28" i="5"/>
  <c r="KL28" i="5"/>
  <c r="KQ28" i="5"/>
  <c r="KV28" i="5"/>
  <c r="LK28" i="5"/>
  <c r="OJ28" i="5"/>
  <c r="LR28" i="5"/>
  <c r="LW28" i="5"/>
  <c r="MB28" i="5"/>
  <c r="MX28" i="5"/>
  <c r="NC28" i="5"/>
  <c r="NH28" i="5"/>
  <c r="JK29" i="5"/>
  <c r="JP29" i="5"/>
  <c r="KL29" i="5"/>
  <c r="KQ29" i="5"/>
  <c r="KV29" i="5"/>
  <c r="LK29" i="5"/>
  <c r="LR29" i="5"/>
  <c r="LW29" i="5"/>
  <c r="MB29" i="5"/>
  <c r="MQ29" i="5"/>
  <c r="OK29" i="5"/>
  <c r="MX29" i="5"/>
  <c r="NC29" i="5"/>
  <c r="NH29" i="5"/>
  <c r="NW29" i="5"/>
  <c r="OL29" i="5"/>
  <c r="JF30" i="5"/>
  <c r="JK30" i="5"/>
  <c r="JP30" i="5"/>
  <c r="KL30" i="5"/>
  <c r="KQ30" i="5"/>
  <c r="KV30" i="5"/>
  <c r="LK30" i="5"/>
  <c r="LR30" i="5"/>
  <c r="LW30" i="5"/>
  <c r="MB30" i="5"/>
  <c r="MQ30" i="5"/>
  <c r="OK30" i="5"/>
  <c r="MX30" i="5"/>
  <c r="NC30" i="5"/>
  <c r="NH30" i="5"/>
  <c r="JF31" i="5"/>
  <c r="JK31" i="5"/>
  <c r="JP31" i="5"/>
  <c r="KL31" i="5"/>
  <c r="KQ31" i="5"/>
  <c r="KV31" i="5"/>
  <c r="LK31" i="5"/>
  <c r="OJ31" i="5"/>
  <c r="LR31" i="5"/>
  <c r="LW31" i="5"/>
  <c r="MB31" i="5"/>
  <c r="MX31" i="5"/>
  <c r="NC31" i="5"/>
  <c r="NH31" i="5"/>
  <c r="JF32" i="5"/>
  <c r="JK32" i="5"/>
  <c r="JP32" i="5"/>
  <c r="KE32" i="5"/>
  <c r="KL32" i="5"/>
  <c r="KQ32" i="5"/>
  <c r="KV32" i="5"/>
  <c r="LK32" i="5"/>
  <c r="LR32" i="5"/>
  <c r="LW32" i="5"/>
  <c r="MB32" i="5"/>
  <c r="MX32" i="5"/>
  <c r="NC32" i="5"/>
  <c r="NH32" i="5"/>
  <c r="JF33" i="5"/>
  <c r="JK33" i="5"/>
  <c r="JP33" i="5"/>
  <c r="KL33" i="5"/>
  <c r="KQ33" i="5"/>
  <c r="KV33" i="5"/>
  <c r="LK33" i="5"/>
  <c r="LR33" i="5"/>
  <c r="LW33" i="5"/>
  <c r="MB33" i="5"/>
  <c r="MX33" i="5"/>
  <c r="NC33" i="5"/>
  <c r="NH33" i="5"/>
  <c r="NW33" i="5"/>
  <c r="JF34" i="5"/>
  <c r="JK34" i="5"/>
  <c r="JP34" i="5"/>
  <c r="KL34" i="5"/>
  <c r="KQ34" i="5"/>
  <c r="KV34" i="5"/>
  <c r="LK34" i="5"/>
  <c r="OJ34" i="5"/>
  <c r="LR34" i="5"/>
  <c r="LW34" i="5"/>
  <c r="MB34" i="5"/>
  <c r="MX34" i="5"/>
  <c r="NC34" i="5"/>
  <c r="NH34" i="5"/>
  <c r="JF35" i="5"/>
  <c r="JK35" i="5"/>
  <c r="JP35" i="5"/>
  <c r="KL35" i="5"/>
  <c r="KQ35" i="5"/>
  <c r="KV35" i="5"/>
  <c r="LK35" i="5"/>
  <c r="OJ35" i="5"/>
  <c r="LR35" i="5"/>
  <c r="LW35" i="5"/>
  <c r="MB35" i="5"/>
  <c r="MX35" i="5"/>
  <c r="NC35" i="5"/>
  <c r="NH35" i="5"/>
  <c r="JF36" i="5"/>
  <c r="JK36" i="5"/>
  <c r="JP36" i="5"/>
  <c r="KL36" i="5"/>
  <c r="KQ36" i="5"/>
  <c r="KV36" i="5"/>
  <c r="LK36" i="5"/>
  <c r="OJ36" i="5"/>
  <c r="LR36" i="5"/>
  <c r="LW36" i="5"/>
  <c r="MB36" i="5"/>
  <c r="MQ36" i="5"/>
  <c r="MX36" i="5"/>
  <c r="NC36" i="5"/>
  <c r="NH36" i="5"/>
  <c r="NW36" i="5"/>
  <c r="OL36" i="5"/>
  <c r="JF37" i="5"/>
  <c r="JK37" i="5"/>
  <c r="JP37" i="5"/>
  <c r="KE37" i="5"/>
  <c r="OI37" i="5"/>
  <c r="KL37" i="5"/>
  <c r="KQ37" i="5"/>
  <c r="KV37" i="5"/>
  <c r="LR37" i="5"/>
  <c r="LW37" i="5"/>
  <c r="MB37" i="5"/>
  <c r="MQ37" i="5"/>
  <c r="MX37" i="5"/>
  <c r="NC37" i="5"/>
  <c r="NH37" i="5"/>
  <c r="JF38" i="5"/>
  <c r="JK38" i="5"/>
  <c r="JP38" i="5"/>
  <c r="KL38" i="5"/>
  <c r="KQ38" i="5"/>
  <c r="KV38" i="5"/>
  <c r="LR38" i="5"/>
  <c r="LW38" i="5"/>
  <c r="MB38" i="5"/>
  <c r="MQ38" i="5"/>
  <c r="MX38" i="5"/>
  <c r="NC38" i="5"/>
  <c r="NH38" i="5"/>
  <c r="JF39" i="5"/>
  <c r="JK39" i="5"/>
  <c r="JP39" i="5"/>
  <c r="KL39" i="5"/>
  <c r="KQ39" i="5"/>
  <c r="KV39" i="5"/>
  <c r="LR39" i="5"/>
  <c r="LW39" i="5"/>
  <c r="MB39" i="5"/>
  <c r="MQ39" i="5"/>
  <c r="OK39" i="5"/>
  <c r="MX39" i="5"/>
  <c r="NC39" i="5"/>
  <c r="NH39" i="5"/>
  <c r="JF40" i="5"/>
  <c r="JK40" i="5"/>
  <c r="JP40" i="5"/>
  <c r="KL40" i="5"/>
  <c r="KQ40" i="5"/>
  <c r="KV40" i="5"/>
  <c r="LR40" i="5"/>
  <c r="LW40" i="5"/>
  <c r="MB40" i="5"/>
  <c r="MQ40" i="5"/>
  <c r="OK40" i="5"/>
  <c r="MX40" i="5"/>
  <c r="NC40" i="5"/>
  <c r="NH40" i="5"/>
  <c r="JF41" i="5"/>
  <c r="JK41" i="5"/>
  <c r="JP41" i="5"/>
  <c r="KL41" i="5"/>
  <c r="KQ41" i="5"/>
  <c r="KV41" i="5"/>
  <c r="LR41" i="5"/>
  <c r="LW41" i="5"/>
  <c r="MB41" i="5"/>
  <c r="MQ41" i="5"/>
  <c r="OK41" i="5"/>
  <c r="MX41" i="5"/>
  <c r="NC41" i="5"/>
  <c r="NH41" i="5"/>
  <c r="NW41" i="5"/>
  <c r="JF42" i="5"/>
  <c r="JK42" i="5"/>
  <c r="JP42" i="5"/>
  <c r="KE42" i="5"/>
  <c r="OI42" i="5"/>
  <c r="KL42" i="5"/>
  <c r="KQ42" i="5"/>
  <c r="KV42" i="5"/>
  <c r="LR42" i="5"/>
  <c r="LW42" i="5"/>
  <c r="MB42" i="5"/>
  <c r="MQ42" i="5"/>
  <c r="MX42" i="5"/>
  <c r="NC42" i="5"/>
  <c r="NH42" i="5"/>
  <c r="NW42" i="5"/>
  <c r="OL42" i="5"/>
  <c r="JF43" i="5"/>
  <c r="JK43" i="5"/>
  <c r="JP43" i="5"/>
  <c r="KE43" i="5"/>
  <c r="OI43" i="5"/>
  <c r="KL43" i="5"/>
  <c r="KQ43" i="5"/>
  <c r="KV43" i="5"/>
  <c r="LK43" i="5"/>
  <c r="OJ43" i="5"/>
  <c r="LR43" i="5"/>
  <c r="LW43" i="5"/>
  <c r="MB43" i="5"/>
  <c r="MQ43" i="5"/>
  <c r="OK43" i="5"/>
  <c r="MX43" i="5"/>
  <c r="NC43" i="5"/>
  <c r="NH43" i="5"/>
  <c r="JF44" i="5"/>
  <c r="JK44" i="5"/>
  <c r="JP44" i="5"/>
  <c r="KE44" i="5"/>
  <c r="KL44" i="5"/>
  <c r="KQ44" i="5"/>
  <c r="KV44" i="5"/>
  <c r="LK44" i="5"/>
  <c r="LR44" i="5"/>
  <c r="LW44" i="5"/>
  <c r="MB44" i="5"/>
  <c r="MQ44" i="5"/>
  <c r="MX44" i="5"/>
  <c r="NC44" i="5"/>
  <c r="NH44" i="5"/>
  <c r="NW44" i="5"/>
  <c r="OL44" i="5"/>
  <c r="JF45" i="5"/>
  <c r="JK45" i="5"/>
  <c r="JP45" i="5"/>
  <c r="KL45" i="5"/>
  <c r="KQ45" i="5"/>
  <c r="KV45" i="5"/>
  <c r="LR45" i="5"/>
  <c r="LW45" i="5"/>
  <c r="MB45" i="5"/>
  <c r="MQ45" i="5"/>
  <c r="MX45" i="5"/>
  <c r="NC45" i="5"/>
  <c r="NH45" i="5"/>
  <c r="JF46" i="5"/>
  <c r="JK46" i="5"/>
  <c r="JP46" i="5"/>
  <c r="KE46" i="5"/>
  <c r="KL46" i="5"/>
  <c r="KQ46" i="5"/>
  <c r="KV46" i="5"/>
  <c r="LR46" i="5"/>
  <c r="LW46" i="5"/>
  <c r="MB46" i="5"/>
  <c r="MQ46" i="5"/>
  <c r="MX46" i="5"/>
  <c r="NC46" i="5"/>
  <c r="NH46" i="5"/>
  <c r="JF47" i="5"/>
  <c r="JK47" i="5"/>
  <c r="JP47" i="5"/>
  <c r="KL47" i="5"/>
  <c r="KQ47" i="5"/>
  <c r="KV47" i="5"/>
  <c r="LR47" i="5"/>
  <c r="LW47" i="5"/>
  <c r="MB47" i="5"/>
  <c r="MQ47" i="5"/>
  <c r="OK47" i="5"/>
  <c r="MX47" i="5"/>
  <c r="NC47" i="5"/>
  <c r="NH47" i="5"/>
  <c r="JF48" i="5"/>
  <c r="JK48" i="5"/>
  <c r="JP48" i="5"/>
  <c r="KE48" i="5"/>
  <c r="KL48" i="5"/>
  <c r="KQ48" i="5"/>
  <c r="KV48" i="5"/>
  <c r="LR48" i="5"/>
  <c r="LW48" i="5"/>
  <c r="MB48" i="5"/>
  <c r="MQ48" i="5"/>
  <c r="MX48" i="5"/>
  <c r="NC48" i="5"/>
  <c r="NH48" i="5"/>
  <c r="NW48" i="5"/>
  <c r="OL48" i="5"/>
  <c r="JF49" i="5"/>
  <c r="JK49" i="5"/>
  <c r="JP49" i="5"/>
  <c r="KL49" i="5"/>
  <c r="KQ49" i="5"/>
  <c r="KV49" i="5"/>
  <c r="LK49" i="5"/>
  <c r="OJ49" i="5"/>
  <c r="LR49" i="5"/>
  <c r="LW49" i="5"/>
  <c r="MB49" i="5"/>
  <c r="MQ49" i="5"/>
  <c r="OK49" i="5"/>
  <c r="MX49" i="5"/>
  <c r="NC49" i="5"/>
  <c r="NH49" i="5"/>
  <c r="NW49" i="5"/>
  <c r="JF50" i="5"/>
  <c r="JK50" i="5"/>
  <c r="JP50" i="5"/>
  <c r="KL50" i="5"/>
  <c r="KQ50" i="5"/>
  <c r="KV50" i="5"/>
  <c r="LK50" i="5"/>
  <c r="OJ50" i="5"/>
  <c r="LR50" i="5"/>
  <c r="LW50" i="5"/>
  <c r="MB50" i="5"/>
  <c r="MX50" i="5"/>
  <c r="NC50" i="5"/>
  <c r="NH50" i="5"/>
  <c r="NW50" i="5"/>
  <c r="OL50" i="5"/>
  <c r="JF51" i="5"/>
  <c r="JK51" i="5"/>
  <c r="JP51" i="5"/>
  <c r="KL51" i="5"/>
  <c r="KQ51" i="5"/>
  <c r="KV51" i="5"/>
  <c r="LR51" i="5"/>
  <c r="LW51" i="5"/>
  <c r="MB51" i="5"/>
  <c r="MX51" i="5"/>
  <c r="NC51" i="5"/>
  <c r="NH51" i="5"/>
  <c r="NW51" i="5"/>
  <c r="OL51" i="5"/>
  <c r="HS52" i="5"/>
  <c r="KE52" i="5"/>
  <c r="OI52" i="5"/>
  <c r="LK52" i="5"/>
  <c r="OJ52" i="5"/>
  <c r="MQ52" i="5"/>
  <c r="OK52" i="5"/>
  <c r="NW52" i="5"/>
  <c r="HS53" i="5"/>
  <c r="KE53" i="5"/>
  <c r="OI53" i="5"/>
  <c r="LK53" i="5"/>
  <c r="MQ53" i="5"/>
  <c r="NW53" i="5"/>
  <c r="BO54" i="5"/>
  <c r="HS54" i="5"/>
  <c r="OG54" i="5"/>
  <c r="OH54" i="5"/>
  <c r="KE54" i="5"/>
  <c r="OI54" i="5"/>
  <c r="LK54" i="5"/>
  <c r="MQ54" i="5"/>
  <c r="OK54" i="5"/>
  <c r="NW54" i="5"/>
  <c r="OL54" i="5"/>
  <c r="BO55" i="5"/>
  <c r="OB55" i="5"/>
  <c r="CU55" i="5"/>
  <c r="HS55" i="5"/>
  <c r="OH55" i="5"/>
  <c r="KE55" i="5"/>
  <c r="LK55" i="5"/>
  <c r="OJ55" i="5"/>
  <c r="MQ55" i="5"/>
  <c r="OK55" i="5"/>
  <c r="NW55" i="5"/>
  <c r="OL55" i="5"/>
  <c r="J56" i="5"/>
  <c r="O56" i="5"/>
  <c r="T56" i="5"/>
  <c r="AP56" i="5"/>
  <c r="AU56" i="5"/>
  <c r="AZ56" i="5"/>
  <c r="BV56" i="5"/>
  <c r="CA56" i="5"/>
  <c r="CF56" i="5"/>
  <c r="CU56" i="5"/>
  <c r="OC56" i="5"/>
  <c r="JF56" i="5"/>
  <c r="JK56" i="5"/>
  <c r="JP56" i="5"/>
  <c r="KL56" i="5"/>
  <c r="KQ56" i="5"/>
  <c r="KV56" i="5"/>
  <c r="LK56" i="5"/>
  <c r="OJ56" i="5"/>
  <c r="LR56" i="5"/>
  <c r="LW56" i="5"/>
  <c r="MB56" i="5"/>
  <c r="MX56" i="5"/>
  <c r="NC56" i="5"/>
  <c r="NH56" i="5"/>
  <c r="NW56" i="5"/>
  <c r="NP53" i="5"/>
  <c r="NP52" i="5"/>
  <c r="NR51" i="5"/>
  <c r="NP51" i="5"/>
  <c r="NR50" i="5"/>
  <c r="NP50" i="5"/>
  <c r="NR49" i="5"/>
  <c r="NP49" i="5"/>
  <c r="NR48" i="5"/>
  <c r="NP48" i="5"/>
  <c r="NR47" i="5"/>
  <c r="NP47" i="5"/>
  <c r="NR46" i="5"/>
  <c r="NP46" i="5"/>
  <c r="NR45" i="5"/>
  <c r="NP45" i="5"/>
  <c r="NR44" i="5"/>
  <c r="NP44" i="5"/>
  <c r="NR43" i="5"/>
  <c r="NP43" i="5"/>
  <c r="NR42" i="5"/>
  <c r="NP42" i="5"/>
  <c r="NR41" i="5"/>
  <c r="NP41" i="5"/>
  <c r="NR40" i="5"/>
  <c r="NP40" i="5"/>
  <c r="NR39" i="5"/>
  <c r="NP39" i="5"/>
  <c r="NR38" i="5"/>
  <c r="NP38" i="5"/>
  <c r="NR37" i="5"/>
  <c r="NP37" i="5"/>
  <c r="NR36" i="5"/>
  <c r="NP36" i="5"/>
  <c r="NR35" i="5"/>
  <c r="NP35" i="5"/>
  <c r="NR34" i="5"/>
  <c r="NP34" i="5"/>
  <c r="NR33" i="5"/>
  <c r="NP33" i="5"/>
  <c r="NR32" i="5"/>
  <c r="NP32" i="5"/>
  <c r="NR31" i="5"/>
  <c r="NP31" i="5"/>
  <c r="NR30" i="5"/>
  <c r="NP30" i="5"/>
  <c r="NR29" i="5"/>
  <c r="NP29" i="5"/>
  <c r="NR28" i="5"/>
  <c r="NP28" i="5"/>
  <c r="NR27" i="5"/>
  <c r="NP27" i="5"/>
  <c r="NR26" i="5"/>
  <c r="NP26" i="5"/>
  <c r="NR25" i="5"/>
  <c r="NP25" i="5"/>
  <c r="NR24" i="5"/>
  <c r="NP24" i="5"/>
  <c r="NR23" i="5"/>
  <c r="NP23" i="5"/>
  <c r="NR22" i="5"/>
  <c r="NP22" i="5"/>
  <c r="NR21" i="5"/>
  <c r="NP21" i="5"/>
  <c r="NR20" i="5"/>
  <c r="NP20" i="5"/>
  <c r="NR19" i="5"/>
  <c r="NP19" i="5"/>
  <c r="NR18" i="5"/>
  <c r="NP18" i="5"/>
  <c r="NR17" i="5"/>
  <c r="NP17" i="5"/>
  <c r="NR16" i="5"/>
  <c r="NP16" i="5"/>
  <c r="NR15" i="5"/>
  <c r="NP15" i="5"/>
  <c r="NR14" i="5"/>
  <c r="NP14" i="5"/>
  <c r="NR13" i="5"/>
  <c r="NP13" i="5"/>
  <c r="NR12" i="5"/>
  <c r="NP12" i="5"/>
  <c r="NR11" i="5"/>
  <c r="NP11" i="5"/>
  <c r="NR10" i="5"/>
  <c r="NP10" i="5"/>
  <c r="NR9" i="5"/>
  <c r="NP9" i="5"/>
  <c r="NR8" i="5"/>
  <c r="NP8" i="5"/>
  <c r="NR7" i="5"/>
  <c r="NP7" i="5"/>
  <c r="NR6" i="5"/>
  <c r="NP6" i="5"/>
  <c r="NK53" i="5"/>
  <c r="NK52" i="5"/>
  <c r="NM51" i="5"/>
  <c r="NK51" i="5"/>
  <c r="NM50" i="5"/>
  <c r="NK50" i="5"/>
  <c r="NM49" i="5"/>
  <c r="NK49" i="5"/>
  <c r="NM48" i="5"/>
  <c r="NK48" i="5"/>
  <c r="NM47" i="5"/>
  <c r="NK47" i="5"/>
  <c r="NM46" i="5"/>
  <c r="NK46" i="5"/>
  <c r="NM45" i="5"/>
  <c r="NK45" i="5"/>
  <c r="NM44" i="5"/>
  <c r="NK44" i="5"/>
  <c r="NM43" i="5"/>
  <c r="NK43" i="5"/>
  <c r="NM42" i="5"/>
  <c r="NK42" i="5"/>
  <c r="NM41" i="5"/>
  <c r="NK41" i="5"/>
  <c r="NM40" i="5"/>
  <c r="NK40" i="5"/>
  <c r="NM39" i="5"/>
  <c r="NK39" i="5"/>
  <c r="NM38" i="5"/>
  <c r="NK38" i="5"/>
  <c r="NM37" i="5"/>
  <c r="NK37" i="5"/>
  <c r="NM36" i="5"/>
  <c r="NK36" i="5"/>
  <c r="NM35" i="5"/>
  <c r="NK35" i="5"/>
  <c r="NM34" i="5"/>
  <c r="NK34" i="5"/>
  <c r="NM33" i="5"/>
  <c r="NK33" i="5"/>
  <c r="NM32" i="5"/>
  <c r="NK32" i="5"/>
  <c r="NM31" i="5"/>
  <c r="NK31" i="5"/>
  <c r="NM30" i="5"/>
  <c r="NK30" i="5"/>
  <c r="NM29" i="5"/>
  <c r="NK29" i="5"/>
  <c r="NM28" i="5"/>
  <c r="NK28" i="5"/>
  <c r="NM27" i="5"/>
  <c r="NK27" i="5"/>
  <c r="NM26" i="5"/>
  <c r="NK26" i="5"/>
  <c r="NM25" i="5"/>
  <c r="NK25" i="5"/>
  <c r="NM24" i="5"/>
  <c r="NK24" i="5"/>
  <c r="NM23" i="5"/>
  <c r="NK23" i="5"/>
  <c r="NM22" i="5"/>
  <c r="NK22" i="5"/>
  <c r="NM21" i="5"/>
  <c r="NK21" i="5"/>
  <c r="NM20" i="5"/>
  <c r="NK20" i="5"/>
  <c r="NM19" i="5"/>
  <c r="NK19" i="5"/>
  <c r="NM18" i="5"/>
  <c r="NK18" i="5"/>
  <c r="NM17" i="5"/>
  <c r="NK17" i="5"/>
  <c r="NM16" i="5"/>
  <c r="NK16" i="5"/>
  <c r="NM15" i="5"/>
  <c r="NK15" i="5"/>
  <c r="NM14" i="5"/>
  <c r="NK14" i="5"/>
  <c r="NM13" i="5"/>
  <c r="NK13" i="5"/>
  <c r="NM12" i="5"/>
  <c r="NK12" i="5"/>
  <c r="NM11" i="5"/>
  <c r="NK11" i="5"/>
  <c r="NM10" i="5"/>
  <c r="NK10" i="5"/>
  <c r="NM9" i="5"/>
  <c r="NK9" i="5"/>
  <c r="NM8" i="5"/>
  <c r="NK8" i="5"/>
  <c r="NM7" i="5"/>
  <c r="NK7" i="5"/>
  <c r="NM6" i="5"/>
  <c r="NK6" i="5"/>
  <c r="NF53" i="5"/>
  <c r="NF52" i="5"/>
  <c r="NF51" i="5"/>
  <c r="NF50" i="5"/>
  <c r="NF49" i="5"/>
  <c r="NF48" i="5"/>
  <c r="MV48" i="5"/>
  <c r="NA48" i="5"/>
  <c r="NU48" i="5"/>
  <c r="NX48" i="5"/>
  <c r="NF47" i="5"/>
  <c r="NF46" i="5"/>
  <c r="NF45" i="5"/>
  <c r="NF44" i="5"/>
  <c r="NF43" i="5"/>
  <c r="NF42" i="5"/>
  <c r="NF41" i="5"/>
  <c r="NF40" i="5"/>
  <c r="MV40" i="5"/>
  <c r="NA40" i="5"/>
  <c r="NU40" i="5"/>
  <c r="NX40" i="5"/>
  <c r="NF39" i="5"/>
  <c r="NF38" i="5"/>
  <c r="NF37" i="5"/>
  <c r="NF36" i="5"/>
  <c r="NF35" i="5"/>
  <c r="NF34" i="5"/>
  <c r="NF33" i="5"/>
  <c r="NF32" i="5"/>
  <c r="MV32" i="5"/>
  <c r="NA32" i="5"/>
  <c r="NU32" i="5"/>
  <c r="NX32" i="5"/>
  <c r="NF31" i="5"/>
  <c r="NF30" i="5"/>
  <c r="NF29" i="5"/>
  <c r="NF28" i="5"/>
  <c r="NF27" i="5"/>
  <c r="NF26" i="5"/>
  <c r="NF25" i="5"/>
  <c r="NF24" i="5"/>
  <c r="NH23" i="5"/>
  <c r="NF23" i="5"/>
  <c r="NH22" i="5"/>
  <c r="NF22" i="5"/>
  <c r="NH21" i="5"/>
  <c r="NF21" i="5"/>
  <c r="NH20" i="5"/>
  <c r="NF20" i="5"/>
  <c r="MV20" i="5"/>
  <c r="NA20" i="5"/>
  <c r="NU20" i="5"/>
  <c r="NX20" i="5"/>
  <c r="NH19" i="5"/>
  <c r="NF19" i="5"/>
  <c r="NH18" i="5"/>
  <c r="NF18" i="5"/>
  <c r="NH17" i="5"/>
  <c r="NF17" i="5"/>
  <c r="NH16" i="5"/>
  <c r="NF16" i="5"/>
  <c r="MV16" i="5"/>
  <c r="NA16" i="5"/>
  <c r="NU16" i="5"/>
  <c r="NX16" i="5"/>
  <c r="NH15" i="5"/>
  <c r="NF15" i="5"/>
  <c r="NH14" i="5"/>
  <c r="NF14" i="5"/>
  <c r="NH13" i="5"/>
  <c r="NF13" i="5"/>
  <c r="NH12" i="5"/>
  <c r="NF12" i="5"/>
  <c r="MV12" i="5"/>
  <c r="NA12" i="5"/>
  <c r="NU12" i="5"/>
  <c r="NX12" i="5"/>
  <c r="NH11" i="5"/>
  <c r="NF11" i="5"/>
  <c r="NH10" i="5"/>
  <c r="NF10" i="5"/>
  <c r="NH9" i="5"/>
  <c r="NF9" i="5"/>
  <c r="NH8" i="5"/>
  <c r="NF8" i="5"/>
  <c r="NH7" i="5"/>
  <c r="NF7" i="5"/>
  <c r="NH6" i="5"/>
  <c r="NF6" i="5"/>
  <c r="NA53" i="5"/>
  <c r="NA52" i="5"/>
  <c r="NA51" i="5"/>
  <c r="NA50" i="5"/>
  <c r="MV50" i="5"/>
  <c r="NU50" i="5"/>
  <c r="NX50" i="5"/>
  <c r="NA49" i="5"/>
  <c r="NA47" i="5"/>
  <c r="NA46" i="5"/>
  <c r="NA45" i="5"/>
  <c r="NA44" i="5"/>
  <c r="NA43" i="5"/>
  <c r="NA42" i="5"/>
  <c r="MV42" i="5"/>
  <c r="NU42" i="5"/>
  <c r="NX42" i="5"/>
  <c r="NA41" i="5"/>
  <c r="NA39" i="5"/>
  <c r="NA38" i="5"/>
  <c r="NA37" i="5"/>
  <c r="NA36" i="5"/>
  <c r="NA35" i="5"/>
  <c r="NA34" i="5"/>
  <c r="MV34" i="5"/>
  <c r="NU34" i="5"/>
  <c r="NX34" i="5"/>
  <c r="NA33" i="5"/>
  <c r="NA31" i="5"/>
  <c r="NA30" i="5"/>
  <c r="NA29" i="5"/>
  <c r="NA28" i="5"/>
  <c r="NA27" i="5"/>
  <c r="NA26" i="5"/>
  <c r="MV26" i="5"/>
  <c r="NU26" i="5"/>
  <c r="NX26" i="5"/>
  <c r="NA25" i="5"/>
  <c r="NA24" i="5"/>
  <c r="NC23" i="5"/>
  <c r="NA23" i="5"/>
  <c r="NC22" i="5"/>
  <c r="NA22" i="5"/>
  <c r="NC21" i="5"/>
  <c r="NA21" i="5"/>
  <c r="MV21" i="5"/>
  <c r="NU21" i="5"/>
  <c r="NX21" i="5"/>
  <c r="NC20" i="5"/>
  <c r="NC19" i="5"/>
  <c r="NA19" i="5"/>
  <c r="NC18" i="5"/>
  <c r="NA18" i="5"/>
  <c r="NC17" i="5"/>
  <c r="NA17" i="5"/>
  <c r="MV17" i="5"/>
  <c r="NU17" i="5"/>
  <c r="NX17" i="5"/>
  <c r="NC16" i="5"/>
  <c r="NC15" i="5"/>
  <c r="NA15" i="5"/>
  <c r="NC14" i="5"/>
  <c r="NA14" i="5"/>
  <c r="NC13" i="5"/>
  <c r="NA13" i="5"/>
  <c r="NC12" i="5"/>
  <c r="NC11" i="5"/>
  <c r="NA11" i="5"/>
  <c r="NC10" i="5"/>
  <c r="NA10" i="5"/>
  <c r="NC9" i="5"/>
  <c r="NA9" i="5"/>
  <c r="MV9" i="5"/>
  <c r="NU9" i="5"/>
  <c r="NC8" i="5"/>
  <c r="NA8" i="5"/>
  <c r="NC7" i="5"/>
  <c r="NA7" i="5"/>
  <c r="NC6" i="5"/>
  <c r="NA6" i="5"/>
  <c r="MV53" i="5"/>
  <c r="MV52" i="5"/>
  <c r="NU52" i="5"/>
  <c r="NX52" i="5"/>
  <c r="MV51" i="5"/>
  <c r="MV49" i="5"/>
  <c r="MV47" i="5"/>
  <c r="MV46" i="5"/>
  <c r="MV45" i="5"/>
  <c r="MV44" i="5"/>
  <c r="NU44" i="5"/>
  <c r="NX44" i="5"/>
  <c r="MV43" i="5"/>
  <c r="MV41" i="5"/>
  <c r="MV39" i="5"/>
  <c r="MV38" i="5"/>
  <c r="MV37" i="5"/>
  <c r="MV36" i="5"/>
  <c r="NU36" i="5"/>
  <c r="NX36" i="5"/>
  <c r="MV35" i="5"/>
  <c r="MV33" i="5"/>
  <c r="MV31" i="5"/>
  <c r="MV30" i="5"/>
  <c r="MV29" i="5"/>
  <c r="MV28" i="5"/>
  <c r="NU28" i="5"/>
  <c r="NX28" i="5"/>
  <c r="MV27" i="5"/>
  <c r="MV25" i="5"/>
  <c r="MV24" i="5"/>
  <c r="MX23" i="5"/>
  <c r="MV23" i="5"/>
  <c r="MX22" i="5"/>
  <c r="MV22" i="5"/>
  <c r="NU22" i="5"/>
  <c r="NX22" i="5"/>
  <c r="MX21" i="5"/>
  <c r="MX20" i="5"/>
  <c r="MX19" i="5"/>
  <c r="MV19" i="5"/>
  <c r="MX18" i="5"/>
  <c r="MV18" i="5"/>
  <c r="NU18" i="5"/>
  <c r="NX18" i="5"/>
  <c r="MX17" i="5"/>
  <c r="MX16" i="5"/>
  <c r="MX15" i="5"/>
  <c r="MV15" i="5"/>
  <c r="MX14" i="5"/>
  <c r="MV14" i="5"/>
  <c r="MX13" i="5"/>
  <c r="MV13" i="5"/>
  <c r="MX12" i="5"/>
  <c r="MX11" i="5"/>
  <c r="MV11" i="5"/>
  <c r="MX10" i="5"/>
  <c r="MV10" i="5"/>
  <c r="NU10" i="5"/>
  <c r="NX10" i="5"/>
  <c r="MX9" i="5"/>
  <c r="MX8" i="5"/>
  <c r="MV8" i="5"/>
  <c r="MX7" i="5"/>
  <c r="MV7" i="5"/>
  <c r="MX6" i="5"/>
  <c r="MV6" i="5"/>
  <c r="NU6" i="5"/>
  <c r="NX6" i="5"/>
  <c r="MJ53" i="5"/>
  <c r="MJ52" i="5"/>
  <c r="ML51" i="5"/>
  <c r="MJ51" i="5"/>
  <c r="ML50" i="5"/>
  <c r="MJ50" i="5"/>
  <c r="ML49" i="5"/>
  <c r="MJ49" i="5"/>
  <c r="ML48" i="5"/>
  <c r="MJ48" i="5"/>
  <c r="ML47" i="5"/>
  <c r="MJ47" i="5"/>
  <c r="ML46" i="5"/>
  <c r="MJ46" i="5"/>
  <c r="ML45" i="5"/>
  <c r="MJ45" i="5"/>
  <c r="ML44" i="5"/>
  <c r="MJ44" i="5"/>
  <c r="ML43" i="5"/>
  <c r="MJ43" i="5"/>
  <c r="ML42" i="5"/>
  <c r="MJ42" i="5"/>
  <c r="ML41" i="5"/>
  <c r="MJ41" i="5"/>
  <c r="ML40" i="5"/>
  <c r="MJ40" i="5"/>
  <c r="ML39" i="5"/>
  <c r="MJ39" i="5"/>
  <c r="ML38" i="5"/>
  <c r="MJ38" i="5"/>
  <c r="ML37" i="5"/>
  <c r="MJ37" i="5"/>
  <c r="ML36" i="5"/>
  <c r="MJ36" i="5"/>
  <c r="ML35" i="5"/>
  <c r="MJ35" i="5"/>
  <c r="ML34" i="5"/>
  <c r="MJ34" i="5"/>
  <c r="ML33" i="5"/>
  <c r="MJ33" i="5"/>
  <c r="ML32" i="5"/>
  <c r="MJ32" i="5"/>
  <c r="ML31" i="5"/>
  <c r="MJ31" i="5"/>
  <c r="ML30" i="5"/>
  <c r="MJ30" i="5"/>
  <c r="ML29" i="5"/>
  <c r="MJ29" i="5"/>
  <c r="ML28" i="5"/>
  <c r="MJ28" i="5"/>
  <c r="ML27" i="5"/>
  <c r="MJ27" i="5"/>
  <c r="ML26" i="5"/>
  <c r="MJ26" i="5"/>
  <c r="ML25" i="5"/>
  <c r="MJ25" i="5"/>
  <c r="ML24" i="5"/>
  <c r="MJ24" i="5"/>
  <c r="ML23" i="5"/>
  <c r="MJ23" i="5"/>
  <c r="ML22" i="5"/>
  <c r="MJ22" i="5"/>
  <c r="ML21" i="5"/>
  <c r="MJ21" i="5"/>
  <c r="ML20" i="5"/>
  <c r="MJ20" i="5"/>
  <c r="ML19" i="5"/>
  <c r="MJ19" i="5"/>
  <c r="ML18" i="5"/>
  <c r="MJ18" i="5"/>
  <c r="ML17" i="5"/>
  <c r="MJ17" i="5"/>
  <c r="ML16" i="5"/>
  <c r="MJ16" i="5"/>
  <c r="ML15" i="5"/>
  <c r="MJ15" i="5"/>
  <c r="ML14" i="5"/>
  <c r="MJ14" i="5"/>
  <c r="ML13" i="5"/>
  <c r="MJ13" i="5"/>
  <c r="ML12" i="5"/>
  <c r="MJ12" i="5"/>
  <c r="ML11" i="5"/>
  <c r="MJ11" i="5"/>
  <c r="ML10" i="5"/>
  <c r="MJ10" i="5"/>
  <c r="ML9" i="5"/>
  <c r="MJ9" i="5"/>
  <c r="ML8" i="5"/>
  <c r="MJ8" i="5"/>
  <c r="ML7" i="5"/>
  <c r="MJ7" i="5"/>
  <c r="ML6" i="5"/>
  <c r="MJ6" i="5"/>
  <c r="ME53" i="5"/>
  <c r="ME52" i="5"/>
  <c r="MG51" i="5"/>
  <c r="ME51" i="5"/>
  <c r="MG50" i="5"/>
  <c r="ME50" i="5"/>
  <c r="MG49" i="5"/>
  <c r="ME49" i="5"/>
  <c r="MG48" i="5"/>
  <c r="ME48" i="5"/>
  <c r="MG47" i="5"/>
  <c r="ME47" i="5"/>
  <c r="MG46" i="5"/>
  <c r="ME46" i="5"/>
  <c r="MG45" i="5"/>
  <c r="ME45" i="5"/>
  <c r="MG44" i="5"/>
  <c r="ME44" i="5"/>
  <c r="MG43" i="5"/>
  <c r="ME43" i="5"/>
  <c r="MG42" i="5"/>
  <c r="ME42" i="5"/>
  <c r="MG41" i="5"/>
  <c r="ME41" i="5"/>
  <c r="MG40" i="5"/>
  <c r="ME40" i="5"/>
  <c r="MG39" i="5"/>
  <c r="ME39" i="5"/>
  <c r="MG38" i="5"/>
  <c r="ME38" i="5"/>
  <c r="MG37" i="5"/>
  <c r="ME37" i="5"/>
  <c r="MG36" i="5"/>
  <c r="ME36" i="5"/>
  <c r="MG35" i="5"/>
  <c r="ME35" i="5"/>
  <c r="MG34" i="5"/>
  <c r="ME34" i="5"/>
  <c r="MG33" i="5"/>
  <c r="ME33" i="5"/>
  <c r="MG32" i="5"/>
  <c r="ME32" i="5"/>
  <c r="MG31" i="5"/>
  <c r="ME31" i="5"/>
  <c r="MG30" i="5"/>
  <c r="ME30" i="5"/>
  <c r="MG29" i="5"/>
  <c r="ME29" i="5"/>
  <c r="MG28" i="5"/>
  <c r="ME28" i="5"/>
  <c r="MG27" i="5"/>
  <c r="ME27" i="5"/>
  <c r="MG26" i="5"/>
  <c r="ME26" i="5"/>
  <c r="MG25" i="5"/>
  <c r="ME25" i="5"/>
  <c r="MG24" i="5"/>
  <c r="ME24" i="5"/>
  <c r="MG23" i="5"/>
  <c r="ME23" i="5"/>
  <c r="MG22" i="5"/>
  <c r="ME22" i="5"/>
  <c r="MG21" i="5"/>
  <c r="ME21" i="5"/>
  <c r="MG20" i="5"/>
  <c r="ME20" i="5"/>
  <c r="MG19" i="5"/>
  <c r="ME19" i="5"/>
  <c r="MG18" i="5"/>
  <c r="ME18" i="5"/>
  <c r="MG17" i="5"/>
  <c r="ME17" i="5"/>
  <c r="MG16" i="5"/>
  <c r="ME16" i="5"/>
  <c r="MG15" i="5"/>
  <c r="ME15" i="5"/>
  <c r="MG14" i="5"/>
  <c r="ME14" i="5"/>
  <c r="MG13" i="5"/>
  <c r="ME13" i="5"/>
  <c r="MG12" i="5"/>
  <c r="ME12" i="5"/>
  <c r="MG11" i="5"/>
  <c r="ME11" i="5"/>
  <c r="MG10" i="5"/>
  <c r="ME10" i="5"/>
  <c r="MG9" i="5"/>
  <c r="ME9" i="5"/>
  <c r="MG8" i="5"/>
  <c r="ME8" i="5"/>
  <c r="MG7" i="5"/>
  <c r="ME7" i="5"/>
  <c r="MG6" i="5"/>
  <c r="ME6" i="5"/>
  <c r="LZ53" i="5"/>
  <c r="LZ52" i="5"/>
  <c r="LP52" i="5"/>
  <c r="LU52" i="5"/>
  <c r="MO52" i="5"/>
  <c r="MR52" i="5"/>
  <c r="LZ51" i="5"/>
  <c r="LZ50" i="5"/>
  <c r="LZ49" i="5"/>
  <c r="LZ48" i="5"/>
  <c r="LZ47" i="5"/>
  <c r="LZ46" i="5"/>
  <c r="LZ45" i="5"/>
  <c r="LZ44" i="5"/>
  <c r="LP44" i="5"/>
  <c r="LU44" i="5"/>
  <c r="MO44" i="5"/>
  <c r="MR44" i="5"/>
  <c r="LZ43" i="5"/>
  <c r="LZ42" i="5"/>
  <c r="LZ41" i="5"/>
  <c r="LZ40" i="5"/>
  <c r="LZ39" i="5"/>
  <c r="LZ38" i="5"/>
  <c r="LZ37" i="5"/>
  <c r="LZ36" i="5"/>
  <c r="LZ35" i="5"/>
  <c r="LZ34" i="5"/>
  <c r="LZ33" i="5"/>
  <c r="LZ32" i="5"/>
  <c r="LZ31" i="5"/>
  <c r="LZ30" i="5"/>
  <c r="LZ29" i="5"/>
  <c r="LZ28" i="5"/>
  <c r="LP28" i="5"/>
  <c r="LU28" i="5"/>
  <c r="MO28" i="5"/>
  <c r="MR28" i="5"/>
  <c r="LZ27" i="5"/>
  <c r="LZ26" i="5"/>
  <c r="LZ25" i="5"/>
  <c r="LZ24" i="5"/>
  <c r="MB23" i="5"/>
  <c r="LZ23" i="5"/>
  <c r="MB22" i="5"/>
  <c r="LZ22" i="5"/>
  <c r="LP22" i="5"/>
  <c r="LU22" i="5"/>
  <c r="MO22" i="5"/>
  <c r="MR22" i="5"/>
  <c r="MB21" i="5"/>
  <c r="LZ21" i="5"/>
  <c r="MB20" i="5"/>
  <c r="LZ20" i="5"/>
  <c r="MB19" i="5"/>
  <c r="LZ19" i="5"/>
  <c r="MB18" i="5"/>
  <c r="LZ18" i="5"/>
  <c r="LP18" i="5"/>
  <c r="LU18" i="5"/>
  <c r="MO18" i="5"/>
  <c r="MB17" i="5"/>
  <c r="LZ17" i="5"/>
  <c r="MB16" i="5"/>
  <c r="LZ16" i="5"/>
  <c r="MB15" i="5"/>
  <c r="LZ15" i="5"/>
  <c r="MB14" i="5"/>
  <c r="LZ14" i="5"/>
  <c r="LP14" i="5"/>
  <c r="LU14" i="5"/>
  <c r="MO14" i="5"/>
  <c r="MR14" i="5"/>
  <c r="MB13" i="5"/>
  <c r="LZ13" i="5"/>
  <c r="MB12" i="5"/>
  <c r="LZ12" i="5"/>
  <c r="MB11" i="5"/>
  <c r="LZ11" i="5"/>
  <c r="MB10" i="5"/>
  <c r="LZ10" i="5"/>
  <c r="LP10" i="5"/>
  <c r="LU10" i="5"/>
  <c r="MO10" i="5"/>
  <c r="MR10" i="5"/>
  <c r="MB9" i="5"/>
  <c r="LZ9" i="5"/>
  <c r="MB8" i="5"/>
  <c r="LZ8" i="5"/>
  <c r="MB7" i="5"/>
  <c r="LZ7" i="5"/>
  <c r="MB6" i="5"/>
  <c r="LZ6" i="5"/>
  <c r="LP6" i="5"/>
  <c r="LU6" i="5"/>
  <c r="MO6" i="5"/>
  <c r="MR6" i="5"/>
  <c r="LU53" i="5"/>
  <c r="LU51" i="5"/>
  <c r="LU50" i="5"/>
  <c r="LU49" i="5"/>
  <c r="LU48" i="5"/>
  <c r="LU47" i="5"/>
  <c r="LU46" i="5"/>
  <c r="LP46" i="5"/>
  <c r="MO46" i="5"/>
  <c r="MR46" i="5"/>
  <c r="LU45" i="5"/>
  <c r="LU43" i="5"/>
  <c r="LU42" i="5"/>
  <c r="LU41" i="5"/>
  <c r="LU40" i="5"/>
  <c r="LU39" i="5"/>
  <c r="LU38" i="5"/>
  <c r="LP38" i="5"/>
  <c r="MO38" i="5"/>
  <c r="MR38" i="5"/>
  <c r="LU37" i="5"/>
  <c r="LU36" i="5"/>
  <c r="LU35" i="5"/>
  <c r="LU34" i="5"/>
  <c r="LU33" i="5"/>
  <c r="LU32" i="5"/>
  <c r="LU31" i="5"/>
  <c r="LU30" i="5"/>
  <c r="LP30" i="5"/>
  <c r="MO30" i="5"/>
  <c r="MR30" i="5"/>
  <c r="LU29" i="5"/>
  <c r="LU27" i="5"/>
  <c r="LU26" i="5"/>
  <c r="LU25" i="5"/>
  <c r="LU24" i="5"/>
  <c r="LW23" i="5"/>
  <c r="LU23" i="5"/>
  <c r="LP23" i="5"/>
  <c r="MO23" i="5"/>
  <c r="MR23" i="5"/>
  <c r="LW22" i="5"/>
  <c r="LW21" i="5"/>
  <c r="LU21" i="5"/>
  <c r="LW20" i="5"/>
  <c r="LU20" i="5"/>
  <c r="LW19" i="5"/>
  <c r="LU19" i="5"/>
  <c r="LW18" i="5"/>
  <c r="LW17" i="5"/>
  <c r="LU17" i="5"/>
  <c r="LW16" i="5"/>
  <c r="LU16" i="5"/>
  <c r="LW15" i="5"/>
  <c r="LU15" i="5"/>
  <c r="LP15" i="5"/>
  <c r="MO15" i="5"/>
  <c r="MR15" i="5"/>
  <c r="LW14" i="5"/>
  <c r="LW13" i="5"/>
  <c r="LU13" i="5"/>
  <c r="LW12" i="5"/>
  <c r="LU12" i="5"/>
  <c r="LW11" i="5"/>
  <c r="LU11" i="5"/>
  <c r="LP11" i="5"/>
  <c r="MO11" i="5"/>
  <c r="MR11" i="5"/>
  <c r="LW10" i="5"/>
  <c r="LW9" i="5"/>
  <c r="LU9" i="5"/>
  <c r="LW8" i="5"/>
  <c r="LU8" i="5"/>
  <c r="LW7" i="5"/>
  <c r="LU7" i="5"/>
  <c r="LP7" i="5"/>
  <c r="MO7" i="5"/>
  <c r="MR7" i="5"/>
  <c r="LW6" i="5"/>
  <c r="LP53" i="5"/>
  <c r="LP51" i="5"/>
  <c r="LP50" i="5"/>
  <c r="LP49" i="5"/>
  <c r="LP48" i="5"/>
  <c r="MO48" i="5"/>
  <c r="MR48" i="5"/>
  <c r="LP47" i="5"/>
  <c r="LP45" i="5"/>
  <c r="LP43" i="5"/>
  <c r="LP42" i="5"/>
  <c r="LP41" i="5"/>
  <c r="LP40" i="5"/>
  <c r="LP39" i="5"/>
  <c r="LP37" i="5"/>
  <c r="LP36" i="5"/>
  <c r="LP35" i="5"/>
  <c r="LP34" i="5"/>
  <c r="LP33" i="5"/>
  <c r="LP32" i="5"/>
  <c r="MO32" i="5"/>
  <c r="MR32" i="5"/>
  <c r="LP31" i="5"/>
  <c r="LP29" i="5"/>
  <c r="LP27" i="5"/>
  <c r="LP26" i="5"/>
  <c r="LP25" i="5"/>
  <c r="LP24" i="5"/>
  <c r="LR23" i="5"/>
  <c r="LR22" i="5"/>
  <c r="LR21" i="5"/>
  <c r="LP21" i="5"/>
  <c r="LR20" i="5"/>
  <c r="LP20" i="5"/>
  <c r="MO20" i="5"/>
  <c r="MR20" i="5"/>
  <c r="LR19" i="5"/>
  <c r="LP19" i="5"/>
  <c r="LR18" i="5"/>
  <c r="LR17" i="5"/>
  <c r="LP17" i="5"/>
  <c r="LR16" i="5"/>
  <c r="LP16" i="5"/>
  <c r="LR15" i="5"/>
  <c r="LR14" i="5"/>
  <c r="LR13" i="5"/>
  <c r="LP13" i="5"/>
  <c r="LR12" i="5"/>
  <c r="LP12" i="5"/>
  <c r="MO12" i="5"/>
  <c r="MR12" i="5"/>
  <c r="LR11" i="5"/>
  <c r="LR10" i="5"/>
  <c r="LR9" i="5"/>
  <c r="LP9" i="5"/>
  <c r="LR8" i="5"/>
  <c r="LP8" i="5"/>
  <c r="MO8" i="5"/>
  <c r="MR8" i="5"/>
  <c r="LR7" i="5"/>
  <c r="LR6" i="5"/>
  <c r="LD53" i="5"/>
  <c r="LD52" i="5"/>
  <c r="LF51" i="5"/>
  <c r="LD51" i="5"/>
  <c r="LF50" i="5"/>
  <c r="LD50" i="5"/>
  <c r="LF49" i="5"/>
  <c r="LD49" i="5"/>
  <c r="LF48" i="5"/>
  <c r="LD48" i="5"/>
  <c r="LF47" i="5"/>
  <c r="LD47" i="5"/>
  <c r="LF46" i="5"/>
  <c r="LD46" i="5"/>
  <c r="LF45" i="5"/>
  <c r="LD45" i="5"/>
  <c r="LF44" i="5"/>
  <c r="LD44" i="5"/>
  <c r="LF43" i="5"/>
  <c r="LD43" i="5"/>
  <c r="LF42" i="5"/>
  <c r="LD42" i="5"/>
  <c r="LF41" i="5"/>
  <c r="LD41" i="5"/>
  <c r="LF40" i="5"/>
  <c r="LD40" i="5"/>
  <c r="LF39" i="5"/>
  <c r="LD39" i="5"/>
  <c r="LF38" i="5"/>
  <c r="LD38" i="5"/>
  <c r="LF37" i="5"/>
  <c r="LD37" i="5"/>
  <c r="LF36" i="5"/>
  <c r="LD36" i="5"/>
  <c r="LF35" i="5"/>
  <c r="LD35" i="5"/>
  <c r="LF34" i="5"/>
  <c r="LD34" i="5"/>
  <c r="LF33" i="5"/>
  <c r="LD33" i="5"/>
  <c r="LF32" i="5"/>
  <c r="LD32" i="5"/>
  <c r="LF31" i="5"/>
  <c r="LD31" i="5"/>
  <c r="LF30" i="5"/>
  <c r="LD30" i="5"/>
  <c r="LF29" i="5"/>
  <c r="LD29" i="5"/>
  <c r="LF28" i="5"/>
  <c r="LD28" i="5"/>
  <c r="LF27" i="5"/>
  <c r="LD27" i="5"/>
  <c r="LF26" i="5"/>
  <c r="LD26" i="5"/>
  <c r="LF25" i="5"/>
  <c r="LD25" i="5"/>
  <c r="LF24" i="5"/>
  <c r="LD24" i="5"/>
  <c r="LF23" i="5"/>
  <c r="LD23" i="5"/>
  <c r="LF22" i="5"/>
  <c r="LD22" i="5"/>
  <c r="LF21" i="5"/>
  <c r="LD21" i="5"/>
  <c r="LF20" i="5"/>
  <c r="LD20" i="5"/>
  <c r="LF19" i="5"/>
  <c r="LD19" i="5"/>
  <c r="LF18" i="5"/>
  <c r="LD18" i="5"/>
  <c r="LF17" i="5"/>
  <c r="LD17" i="5"/>
  <c r="LF16" i="5"/>
  <c r="LD16" i="5"/>
  <c r="LF15" i="5"/>
  <c r="LD15" i="5"/>
  <c r="LF14" i="5"/>
  <c r="LD14" i="5"/>
  <c r="LF13" i="5"/>
  <c r="LD13" i="5"/>
  <c r="LF12" i="5"/>
  <c r="LD12" i="5"/>
  <c r="LF11" i="5"/>
  <c r="LD11" i="5"/>
  <c r="LF10" i="5"/>
  <c r="LD10" i="5"/>
  <c r="LF9" i="5"/>
  <c r="LD9" i="5"/>
  <c r="LF8" i="5"/>
  <c r="LD8" i="5"/>
  <c r="LF7" i="5"/>
  <c r="LD7" i="5"/>
  <c r="LF6" i="5"/>
  <c r="LD6" i="5"/>
  <c r="KY53" i="5"/>
  <c r="KY52" i="5"/>
  <c r="LA51" i="5"/>
  <c r="KY51" i="5"/>
  <c r="LA50" i="5"/>
  <c r="KY50" i="5"/>
  <c r="LA49" i="5"/>
  <c r="KY49" i="5"/>
  <c r="LA48" i="5"/>
  <c r="KY48" i="5"/>
  <c r="LA47" i="5"/>
  <c r="KY47" i="5"/>
  <c r="LA46" i="5"/>
  <c r="KY46" i="5"/>
  <c r="LA45" i="5"/>
  <c r="KY45" i="5"/>
  <c r="LA44" i="5"/>
  <c r="KY44" i="5"/>
  <c r="LA43" i="5"/>
  <c r="KY43" i="5"/>
  <c r="LA42" i="5"/>
  <c r="KY42" i="5"/>
  <c r="LA41" i="5"/>
  <c r="KY41" i="5"/>
  <c r="LA40" i="5"/>
  <c r="KY40" i="5"/>
  <c r="LA39" i="5"/>
  <c r="KY39" i="5"/>
  <c r="LA38" i="5"/>
  <c r="KY38" i="5"/>
  <c r="LA37" i="5"/>
  <c r="KY37" i="5"/>
  <c r="LA36" i="5"/>
  <c r="KY36" i="5"/>
  <c r="LA35" i="5"/>
  <c r="KY35" i="5"/>
  <c r="LA34" i="5"/>
  <c r="KY34" i="5"/>
  <c r="LA33" i="5"/>
  <c r="KY33" i="5"/>
  <c r="LA32" i="5"/>
  <c r="KY32" i="5"/>
  <c r="LA31" i="5"/>
  <c r="KY31" i="5"/>
  <c r="LA30" i="5"/>
  <c r="KY30" i="5"/>
  <c r="LA29" i="5"/>
  <c r="KY29" i="5"/>
  <c r="LA28" i="5"/>
  <c r="KY28" i="5"/>
  <c r="LA27" i="5"/>
  <c r="KY27" i="5"/>
  <c r="LA26" i="5"/>
  <c r="KY26" i="5"/>
  <c r="LA25" i="5"/>
  <c r="KY25" i="5"/>
  <c r="LA24" i="5"/>
  <c r="KY24" i="5"/>
  <c r="LA23" i="5"/>
  <c r="KY23" i="5"/>
  <c r="LA22" i="5"/>
  <c r="KY22" i="5"/>
  <c r="LA21" i="5"/>
  <c r="KY21" i="5"/>
  <c r="LA20" i="5"/>
  <c r="KY20" i="5"/>
  <c r="LA19" i="5"/>
  <c r="KY19" i="5"/>
  <c r="LA18" i="5"/>
  <c r="KY18" i="5"/>
  <c r="LA17" i="5"/>
  <c r="KY17" i="5"/>
  <c r="LA16" i="5"/>
  <c r="KY16" i="5"/>
  <c r="LA15" i="5"/>
  <c r="KY15" i="5"/>
  <c r="LA14" i="5"/>
  <c r="KY14" i="5"/>
  <c r="LA13" i="5"/>
  <c r="KY13" i="5"/>
  <c r="LA12" i="5"/>
  <c r="KY12" i="5"/>
  <c r="LA11" i="5"/>
  <c r="KY11" i="5"/>
  <c r="LA10" i="5"/>
  <c r="KY10" i="5"/>
  <c r="LA9" i="5"/>
  <c r="KY9" i="5"/>
  <c r="LA8" i="5"/>
  <c r="KY8" i="5"/>
  <c r="LA7" i="5"/>
  <c r="KY7" i="5"/>
  <c r="LA6" i="5"/>
  <c r="KY6" i="5"/>
  <c r="KT53" i="5"/>
  <c r="KT52" i="5"/>
  <c r="KT51" i="5"/>
  <c r="KT50" i="5"/>
  <c r="KT49" i="5"/>
  <c r="KT48" i="5"/>
  <c r="KT47" i="5"/>
  <c r="KT46" i="5"/>
  <c r="KJ46" i="5"/>
  <c r="KO46" i="5"/>
  <c r="LI46" i="5"/>
  <c r="LL46" i="5"/>
  <c r="KT45" i="5"/>
  <c r="KT44" i="5"/>
  <c r="KT43" i="5"/>
  <c r="KT42" i="5"/>
  <c r="KT41" i="5"/>
  <c r="KT40" i="5"/>
  <c r="KT39" i="5"/>
  <c r="KT38" i="5"/>
  <c r="KJ38" i="5"/>
  <c r="KO38" i="5"/>
  <c r="LI38" i="5"/>
  <c r="LL38" i="5"/>
  <c r="KT37" i="5"/>
  <c r="KT36" i="5"/>
  <c r="KT35" i="5"/>
  <c r="KT34" i="5"/>
  <c r="KT33" i="5"/>
  <c r="KT32" i="5"/>
  <c r="KT31" i="5"/>
  <c r="KT30" i="5"/>
  <c r="KJ30" i="5"/>
  <c r="KO30" i="5"/>
  <c r="LI30" i="5"/>
  <c r="LL30" i="5"/>
  <c r="KT29" i="5"/>
  <c r="KT28" i="5"/>
  <c r="KT27" i="5"/>
  <c r="KT26" i="5"/>
  <c r="KT25" i="5"/>
  <c r="KT24" i="5"/>
  <c r="KV23" i="5"/>
  <c r="KT23" i="5"/>
  <c r="KJ23" i="5"/>
  <c r="KO23" i="5"/>
  <c r="LI23" i="5"/>
  <c r="LL23" i="5"/>
  <c r="KV22" i="5"/>
  <c r="KT22" i="5"/>
  <c r="KV21" i="5"/>
  <c r="KT21" i="5"/>
  <c r="KV20" i="5"/>
  <c r="KT20" i="5"/>
  <c r="KV19" i="5"/>
  <c r="KT19" i="5"/>
  <c r="KJ19" i="5"/>
  <c r="KO19" i="5"/>
  <c r="LI19" i="5"/>
  <c r="LL19" i="5"/>
  <c r="KV18" i="5"/>
  <c r="KT18" i="5"/>
  <c r="KV17" i="5"/>
  <c r="KT17" i="5"/>
  <c r="KV16" i="5"/>
  <c r="KT16" i="5"/>
  <c r="KV15" i="5"/>
  <c r="KT15" i="5"/>
  <c r="KJ15" i="5"/>
  <c r="KO15" i="5"/>
  <c r="LI15" i="5"/>
  <c r="LL15" i="5"/>
  <c r="KV14" i="5"/>
  <c r="KT14" i="5"/>
  <c r="KV13" i="5"/>
  <c r="KT13" i="5"/>
  <c r="KV12" i="5"/>
  <c r="KT12" i="5"/>
  <c r="KV11" i="5"/>
  <c r="KT11" i="5"/>
  <c r="KJ11" i="5"/>
  <c r="KO11" i="5"/>
  <c r="LI11" i="5"/>
  <c r="LL11" i="5"/>
  <c r="KV10" i="5"/>
  <c r="KT10" i="5"/>
  <c r="KV9" i="5"/>
  <c r="KT9" i="5"/>
  <c r="KV8" i="5"/>
  <c r="KT8" i="5"/>
  <c r="KV7" i="5"/>
  <c r="KT7" i="5"/>
  <c r="KJ7" i="5"/>
  <c r="KO7" i="5"/>
  <c r="LI7" i="5"/>
  <c r="LL7" i="5"/>
  <c r="KV6" i="5"/>
  <c r="KT6" i="5"/>
  <c r="KO53" i="5"/>
  <c r="KO52" i="5"/>
  <c r="KO51" i="5"/>
  <c r="KO50" i="5"/>
  <c r="KO49" i="5"/>
  <c r="KO48" i="5"/>
  <c r="KJ48" i="5"/>
  <c r="LI48" i="5"/>
  <c r="LL48" i="5"/>
  <c r="KO47" i="5"/>
  <c r="KO45" i="5"/>
  <c r="KO44" i="5"/>
  <c r="KO43" i="5"/>
  <c r="KO42" i="5"/>
  <c r="KO41" i="5"/>
  <c r="KO40" i="5"/>
  <c r="KJ40" i="5"/>
  <c r="LI40" i="5"/>
  <c r="LL40" i="5"/>
  <c r="KO39" i="5"/>
  <c r="KO37" i="5"/>
  <c r="KO36" i="5"/>
  <c r="KO35" i="5"/>
  <c r="KO34" i="5"/>
  <c r="KO33" i="5"/>
  <c r="KO32" i="5"/>
  <c r="KJ32" i="5"/>
  <c r="LI32" i="5"/>
  <c r="LL32" i="5"/>
  <c r="KO31" i="5"/>
  <c r="KO29" i="5"/>
  <c r="KO28" i="5"/>
  <c r="KO27" i="5"/>
  <c r="KO26" i="5"/>
  <c r="KO25" i="5"/>
  <c r="KO24" i="5"/>
  <c r="KJ24" i="5"/>
  <c r="LI24" i="5"/>
  <c r="LL24" i="5"/>
  <c r="KQ23" i="5"/>
  <c r="KQ22" i="5"/>
  <c r="KO22" i="5"/>
  <c r="KQ21" i="5"/>
  <c r="KO21" i="5"/>
  <c r="KQ20" i="5"/>
  <c r="KO20" i="5"/>
  <c r="KQ19" i="5"/>
  <c r="KQ18" i="5"/>
  <c r="KO18" i="5"/>
  <c r="KQ17" i="5"/>
  <c r="KO17" i="5"/>
  <c r="KQ16" i="5"/>
  <c r="KO16" i="5"/>
  <c r="KQ15" i="5"/>
  <c r="KQ14" i="5"/>
  <c r="KO14" i="5"/>
  <c r="KQ13" i="5"/>
  <c r="KO13" i="5"/>
  <c r="KQ12" i="5"/>
  <c r="KO12" i="5"/>
  <c r="KJ12" i="5"/>
  <c r="LI12" i="5"/>
  <c r="LL12" i="5"/>
  <c r="KQ11" i="5"/>
  <c r="KQ10" i="5"/>
  <c r="KO10" i="5"/>
  <c r="KQ9" i="5"/>
  <c r="KO9" i="5"/>
  <c r="KQ8" i="5"/>
  <c r="KO8" i="5"/>
  <c r="KJ8" i="5"/>
  <c r="LI8" i="5"/>
  <c r="LL8" i="5"/>
  <c r="KQ7" i="5"/>
  <c r="KQ6" i="5"/>
  <c r="KO6" i="5"/>
  <c r="KJ53" i="5"/>
  <c r="KJ52" i="5"/>
  <c r="KJ51" i="5"/>
  <c r="KJ50" i="5"/>
  <c r="KJ49" i="5"/>
  <c r="KJ47" i="5"/>
  <c r="KJ45" i="5"/>
  <c r="KJ44" i="5"/>
  <c r="KJ43" i="5"/>
  <c r="KJ42" i="5"/>
  <c r="LI42" i="5"/>
  <c r="LL42" i="5"/>
  <c r="KJ41" i="5"/>
  <c r="KJ39" i="5"/>
  <c r="KJ37" i="5"/>
  <c r="KJ36" i="5"/>
  <c r="KJ35" i="5"/>
  <c r="KJ34" i="5"/>
  <c r="LI34" i="5"/>
  <c r="LL34" i="5"/>
  <c r="KJ33" i="5"/>
  <c r="KJ31" i="5"/>
  <c r="KJ29" i="5"/>
  <c r="KJ28" i="5"/>
  <c r="KJ27" i="5"/>
  <c r="KJ26" i="5"/>
  <c r="LI26" i="5"/>
  <c r="LL26" i="5"/>
  <c r="KJ25" i="5"/>
  <c r="KL23" i="5"/>
  <c r="KL22" i="5"/>
  <c r="KJ22" i="5"/>
  <c r="KL21" i="5"/>
  <c r="KJ21" i="5"/>
  <c r="LI21" i="5"/>
  <c r="LL21" i="5"/>
  <c r="KL20" i="5"/>
  <c r="KJ20" i="5"/>
  <c r="KL19" i="5"/>
  <c r="KL18" i="5"/>
  <c r="KJ18" i="5"/>
  <c r="KL17" i="5"/>
  <c r="KJ17" i="5"/>
  <c r="KL16" i="5"/>
  <c r="KJ16" i="5"/>
  <c r="KL15" i="5"/>
  <c r="KL14" i="5"/>
  <c r="KJ14" i="5"/>
  <c r="KL13" i="5"/>
  <c r="KJ13" i="5"/>
  <c r="LI13" i="5"/>
  <c r="LL13" i="5"/>
  <c r="KL12" i="5"/>
  <c r="KL11" i="5"/>
  <c r="KL10" i="5"/>
  <c r="KJ10" i="5"/>
  <c r="KL9" i="5"/>
  <c r="KJ9" i="5"/>
  <c r="LI9" i="5"/>
  <c r="LL9" i="5"/>
  <c r="KL8" i="5"/>
  <c r="KL7" i="5"/>
  <c r="KL6" i="5"/>
  <c r="KJ6" i="5"/>
  <c r="JX53" i="5"/>
  <c r="JX52" i="5"/>
  <c r="JZ51" i="5"/>
  <c r="JX51" i="5"/>
  <c r="JZ50" i="5"/>
  <c r="JX50" i="5"/>
  <c r="JZ49" i="5"/>
  <c r="JX49" i="5"/>
  <c r="JZ48" i="5"/>
  <c r="JX48" i="5"/>
  <c r="JZ47" i="5"/>
  <c r="JX47" i="5"/>
  <c r="JZ46" i="5"/>
  <c r="JX46" i="5"/>
  <c r="JZ45" i="5"/>
  <c r="JX45" i="5"/>
  <c r="JZ44" i="5"/>
  <c r="JX44" i="5"/>
  <c r="JZ43" i="5"/>
  <c r="JX43" i="5"/>
  <c r="JZ42" i="5"/>
  <c r="JX42" i="5"/>
  <c r="JZ41" i="5"/>
  <c r="JX41" i="5"/>
  <c r="JZ40" i="5"/>
  <c r="JX40" i="5"/>
  <c r="JZ39" i="5"/>
  <c r="JX39" i="5"/>
  <c r="JZ38" i="5"/>
  <c r="JX38" i="5"/>
  <c r="JZ37" i="5"/>
  <c r="JX37" i="5"/>
  <c r="JZ36" i="5"/>
  <c r="JX36" i="5"/>
  <c r="JZ35" i="5"/>
  <c r="JX35" i="5"/>
  <c r="JZ34" i="5"/>
  <c r="JX34" i="5"/>
  <c r="JZ33" i="5"/>
  <c r="JX33" i="5"/>
  <c r="JZ32" i="5"/>
  <c r="JX32" i="5"/>
  <c r="JZ31" i="5"/>
  <c r="JX31" i="5"/>
  <c r="JZ30" i="5"/>
  <c r="JX30" i="5"/>
  <c r="JZ29" i="5"/>
  <c r="JX29" i="5"/>
  <c r="JZ28" i="5"/>
  <c r="JX28" i="5"/>
  <c r="M78" i="6"/>
  <c r="R55" i="6"/>
  <c r="JF4" i="5"/>
  <c r="R56" i="6"/>
  <c r="JK4" i="5"/>
  <c r="R57" i="6"/>
  <c r="JP4" i="5"/>
  <c r="R58" i="6"/>
  <c r="JU4" i="5"/>
  <c r="R59" i="6"/>
  <c r="JZ4" i="5"/>
  <c r="JB4" i="5"/>
  <c r="JD28" i="5"/>
  <c r="JI28" i="5"/>
  <c r="JN28" i="5"/>
  <c r="JS28" i="5"/>
  <c r="KC28" i="5"/>
  <c r="JZ27" i="5"/>
  <c r="JX27" i="5"/>
  <c r="JZ26" i="5"/>
  <c r="JX26" i="5"/>
  <c r="JZ25" i="5"/>
  <c r="JX25" i="5"/>
  <c r="JZ24" i="5"/>
  <c r="JX24" i="5"/>
  <c r="JZ23" i="5"/>
  <c r="JX23" i="5"/>
  <c r="JZ22" i="5"/>
  <c r="JX22" i="5"/>
  <c r="JZ21" i="5"/>
  <c r="JX21" i="5"/>
  <c r="JZ20" i="5"/>
  <c r="JX20" i="5"/>
  <c r="JZ19" i="5"/>
  <c r="JX19" i="5"/>
  <c r="JZ18" i="5"/>
  <c r="JX18" i="5"/>
  <c r="JZ17" i="5"/>
  <c r="JX17" i="5"/>
  <c r="JZ16" i="5"/>
  <c r="JX16" i="5"/>
  <c r="JZ15" i="5"/>
  <c r="JX15" i="5"/>
  <c r="JZ14" i="5"/>
  <c r="JX14" i="5"/>
  <c r="JZ13" i="5"/>
  <c r="JX13" i="5"/>
  <c r="JZ12" i="5"/>
  <c r="JX12" i="5"/>
  <c r="JZ11" i="5"/>
  <c r="JX11" i="5"/>
  <c r="JZ10" i="5"/>
  <c r="JX10" i="5"/>
  <c r="JZ9" i="5"/>
  <c r="JX9" i="5"/>
  <c r="JZ8" i="5"/>
  <c r="JX8" i="5"/>
  <c r="JZ7" i="5"/>
  <c r="JX7" i="5"/>
  <c r="JZ6" i="5"/>
  <c r="JX6" i="5"/>
  <c r="JS53" i="5"/>
  <c r="JS52" i="5"/>
  <c r="JU51" i="5"/>
  <c r="JS51" i="5"/>
  <c r="JU50" i="5"/>
  <c r="JS50" i="5"/>
  <c r="JU49" i="5"/>
  <c r="JS49" i="5"/>
  <c r="JU48" i="5"/>
  <c r="JS48" i="5"/>
  <c r="JU47" i="5"/>
  <c r="JS47" i="5"/>
  <c r="JU46" i="5"/>
  <c r="JS46" i="5"/>
  <c r="JU45" i="5"/>
  <c r="JS45" i="5"/>
  <c r="JU44" i="5"/>
  <c r="JS44" i="5"/>
  <c r="JU43" i="5"/>
  <c r="JS43" i="5"/>
  <c r="JU42" i="5"/>
  <c r="JS42" i="5"/>
  <c r="JU41" i="5"/>
  <c r="JS41" i="5"/>
  <c r="JU40" i="5"/>
  <c r="JS40" i="5"/>
  <c r="JU39" i="5"/>
  <c r="JS39" i="5"/>
  <c r="JU38" i="5"/>
  <c r="JS38" i="5"/>
  <c r="JU37" i="5"/>
  <c r="JS37" i="5"/>
  <c r="JU36" i="5"/>
  <c r="JS36" i="5"/>
  <c r="JU35" i="5"/>
  <c r="JS35" i="5"/>
  <c r="JU34" i="5"/>
  <c r="JS34" i="5"/>
  <c r="JU33" i="5"/>
  <c r="JS33" i="5"/>
  <c r="JU32" i="5"/>
  <c r="JS32" i="5"/>
  <c r="JU31" i="5"/>
  <c r="JS31" i="5"/>
  <c r="JU30" i="5"/>
  <c r="JS30" i="5"/>
  <c r="JU29" i="5"/>
  <c r="JS29" i="5"/>
  <c r="JU28" i="5"/>
  <c r="JU27" i="5"/>
  <c r="JS27" i="5"/>
  <c r="JD27" i="5"/>
  <c r="JI27" i="5"/>
  <c r="JN27" i="5"/>
  <c r="KC27" i="5"/>
  <c r="JU26" i="5"/>
  <c r="JS26" i="5"/>
  <c r="JU25" i="5"/>
  <c r="JS25" i="5"/>
  <c r="JU24" i="5"/>
  <c r="JS24" i="5"/>
  <c r="JU23" i="5"/>
  <c r="JS23" i="5"/>
  <c r="JD23" i="5"/>
  <c r="JI23" i="5"/>
  <c r="JN23" i="5"/>
  <c r="KC23" i="5"/>
  <c r="JU22" i="5"/>
  <c r="JS22" i="5"/>
  <c r="JU21" i="5"/>
  <c r="JS21" i="5"/>
  <c r="JU20" i="5"/>
  <c r="JS20" i="5"/>
  <c r="JU19" i="5"/>
  <c r="JS19" i="5"/>
  <c r="JD19" i="5"/>
  <c r="JI19" i="5"/>
  <c r="JN19" i="5"/>
  <c r="KC19" i="5"/>
  <c r="JU18" i="5"/>
  <c r="JS18" i="5"/>
  <c r="JU17" i="5"/>
  <c r="JS17" i="5"/>
  <c r="JU16" i="5"/>
  <c r="JS16" i="5"/>
  <c r="JU15" i="5"/>
  <c r="JS15" i="5"/>
  <c r="JD15" i="5"/>
  <c r="JI15" i="5"/>
  <c r="JN15" i="5"/>
  <c r="KC15" i="5"/>
  <c r="JU14" i="5"/>
  <c r="JS14" i="5"/>
  <c r="JU13" i="5"/>
  <c r="JS13" i="5"/>
  <c r="JU12" i="5"/>
  <c r="JS12" i="5"/>
  <c r="JU11" i="5"/>
  <c r="JS11" i="5"/>
  <c r="JD11" i="5"/>
  <c r="JI11" i="5"/>
  <c r="JN11" i="5"/>
  <c r="KC11" i="5"/>
  <c r="JU10" i="5"/>
  <c r="JS10" i="5"/>
  <c r="JU9" i="5"/>
  <c r="JS9" i="5"/>
  <c r="JU8" i="5"/>
  <c r="JS8" i="5"/>
  <c r="JU7" i="5"/>
  <c r="JS7" i="5"/>
  <c r="JD7" i="5"/>
  <c r="JI7" i="5"/>
  <c r="JN7" i="5"/>
  <c r="KC7" i="5"/>
  <c r="JU6" i="5"/>
  <c r="JS6" i="5"/>
  <c r="JN53" i="5"/>
  <c r="JN52" i="5"/>
  <c r="JN51" i="5"/>
  <c r="JN50" i="5"/>
  <c r="JN49" i="5"/>
  <c r="JN48" i="5"/>
  <c r="JD48" i="5"/>
  <c r="JI48" i="5"/>
  <c r="KC48" i="5"/>
  <c r="KF48" i="5"/>
  <c r="JN47" i="5"/>
  <c r="JN46" i="5"/>
  <c r="JN45" i="5"/>
  <c r="JN44" i="5"/>
  <c r="JN43" i="5"/>
  <c r="JN42" i="5"/>
  <c r="JN41" i="5"/>
  <c r="JN40" i="5"/>
  <c r="JN39" i="5"/>
  <c r="JN38" i="5"/>
  <c r="JN37" i="5"/>
  <c r="JN36" i="5"/>
  <c r="JN35" i="5"/>
  <c r="JN34" i="5"/>
  <c r="JN33" i="5"/>
  <c r="JN32" i="5"/>
  <c r="JD32" i="5"/>
  <c r="JI32" i="5"/>
  <c r="KC32" i="5"/>
  <c r="KF32" i="5"/>
  <c r="JN31" i="5"/>
  <c r="JN30" i="5"/>
  <c r="JN29" i="5"/>
  <c r="JN26" i="5"/>
  <c r="JN25" i="5"/>
  <c r="JN24" i="5"/>
  <c r="JD24" i="5"/>
  <c r="JI24" i="5"/>
  <c r="KC24" i="5"/>
  <c r="JP23" i="5"/>
  <c r="JP22" i="5"/>
  <c r="JN22" i="5"/>
  <c r="JP21" i="5"/>
  <c r="JN21" i="5"/>
  <c r="JP20" i="5"/>
  <c r="JN20" i="5"/>
  <c r="JD20" i="5"/>
  <c r="JI20" i="5"/>
  <c r="KC20" i="5"/>
  <c r="JP19" i="5"/>
  <c r="JP18" i="5"/>
  <c r="JN18" i="5"/>
  <c r="JP17" i="5"/>
  <c r="JN17" i="5"/>
  <c r="JP16" i="5"/>
  <c r="JN16" i="5"/>
  <c r="JD16" i="5"/>
  <c r="JI16" i="5"/>
  <c r="KC16" i="5"/>
  <c r="JP15" i="5"/>
  <c r="JP14" i="5"/>
  <c r="JN14" i="5"/>
  <c r="JP13" i="5"/>
  <c r="JN13" i="5"/>
  <c r="JP12" i="5"/>
  <c r="JN12" i="5"/>
  <c r="JD12" i="5"/>
  <c r="JI12" i="5"/>
  <c r="KC12" i="5"/>
  <c r="JP11" i="5"/>
  <c r="JP10" i="5"/>
  <c r="JN10" i="5"/>
  <c r="JP9" i="5"/>
  <c r="JN9" i="5"/>
  <c r="JP8" i="5"/>
  <c r="JN8" i="5"/>
  <c r="JP7" i="5"/>
  <c r="JP6" i="5"/>
  <c r="JN6" i="5"/>
  <c r="JI53" i="5"/>
  <c r="JI52" i="5"/>
  <c r="JI51" i="5"/>
  <c r="JI50" i="5"/>
  <c r="JD50" i="5"/>
  <c r="KC50" i="5"/>
  <c r="KF50" i="5"/>
  <c r="JI49" i="5"/>
  <c r="JI47" i="5"/>
  <c r="JI46" i="5"/>
  <c r="JI45" i="5"/>
  <c r="JI44" i="5"/>
  <c r="JI43" i="5"/>
  <c r="JI42" i="5"/>
  <c r="JD42" i="5"/>
  <c r="KC42" i="5"/>
  <c r="KF42" i="5"/>
  <c r="JI41" i="5"/>
  <c r="JI40" i="5"/>
  <c r="JI39" i="5"/>
  <c r="JI38" i="5"/>
  <c r="JI37" i="5"/>
  <c r="JI36" i="5"/>
  <c r="JI35" i="5"/>
  <c r="JI34" i="5"/>
  <c r="JD34" i="5"/>
  <c r="KC34" i="5"/>
  <c r="KF34" i="5"/>
  <c r="JI33" i="5"/>
  <c r="JI31" i="5"/>
  <c r="JI30" i="5"/>
  <c r="JI29" i="5"/>
  <c r="JI26" i="5"/>
  <c r="JD26" i="5"/>
  <c r="KC26" i="5"/>
  <c r="JI25" i="5"/>
  <c r="JK23" i="5"/>
  <c r="JK22" i="5"/>
  <c r="JI22" i="5"/>
  <c r="JK21" i="5"/>
  <c r="JI21" i="5"/>
  <c r="JD21" i="5"/>
  <c r="KC21" i="5"/>
  <c r="JK20" i="5"/>
  <c r="JK19" i="5"/>
  <c r="JK18" i="5"/>
  <c r="JI18" i="5"/>
  <c r="JK17" i="5"/>
  <c r="JI17" i="5"/>
  <c r="JD17" i="5"/>
  <c r="KC17" i="5"/>
  <c r="JK16" i="5"/>
  <c r="JK15" i="5"/>
  <c r="JK14" i="5"/>
  <c r="JI14" i="5"/>
  <c r="JK13" i="5"/>
  <c r="JI13" i="5"/>
  <c r="JD13" i="5"/>
  <c r="KC13" i="5"/>
  <c r="JK12" i="5"/>
  <c r="JK11" i="5"/>
  <c r="JK10" i="5"/>
  <c r="JI10" i="5"/>
  <c r="JK9" i="5"/>
  <c r="JI9" i="5"/>
  <c r="JD9" i="5"/>
  <c r="KC9" i="5"/>
  <c r="JK8" i="5"/>
  <c r="JI8" i="5"/>
  <c r="JK7" i="5"/>
  <c r="JK6" i="5"/>
  <c r="JI6" i="5"/>
  <c r="JD53" i="5"/>
  <c r="JD52" i="5"/>
  <c r="JD51" i="5"/>
  <c r="JD49" i="5"/>
  <c r="JD47" i="5"/>
  <c r="JD46" i="5"/>
  <c r="JD45" i="5"/>
  <c r="JD44" i="5"/>
  <c r="JD43" i="5"/>
  <c r="JD41" i="5"/>
  <c r="JD40" i="5"/>
  <c r="JD39" i="5"/>
  <c r="JD38" i="5"/>
  <c r="JD37" i="5"/>
  <c r="JD36" i="5"/>
  <c r="JD35" i="5"/>
  <c r="JD33" i="5"/>
  <c r="JD31" i="5"/>
  <c r="JD30" i="5"/>
  <c r="JD29" i="5"/>
  <c r="JF29" i="5"/>
  <c r="KE29" i="5"/>
  <c r="OI29" i="5"/>
  <c r="JF28" i="5"/>
  <c r="KE28" i="5"/>
  <c r="JF27" i="5"/>
  <c r="KE27" i="5"/>
  <c r="OI27" i="5"/>
  <c r="JF26" i="5"/>
  <c r="JD25" i="5"/>
  <c r="JF25" i="5"/>
  <c r="KE25" i="5"/>
  <c r="OI25" i="5"/>
  <c r="JF24" i="5"/>
  <c r="KE24" i="5"/>
  <c r="JF23" i="5"/>
  <c r="JD22" i="5"/>
  <c r="JF22" i="5"/>
  <c r="JF21" i="5"/>
  <c r="KE21" i="5"/>
  <c r="JF20" i="5"/>
  <c r="KE20" i="5"/>
  <c r="JF19" i="5"/>
  <c r="JD18" i="5"/>
  <c r="JF18" i="5"/>
  <c r="JF17" i="5"/>
  <c r="KE17" i="5"/>
  <c r="OI17" i="5"/>
  <c r="JF16" i="5"/>
  <c r="KE16" i="5"/>
  <c r="JF15" i="5"/>
  <c r="KE15" i="5"/>
  <c r="OI15" i="5"/>
  <c r="JD14" i="5"/>
  <c r="JF14" i="5"/>
  <c r="JF13" i="5"/>
  <c r="KE13" i="5"/>
  <c r="JF12" i="5"/>
  <c r="KE12" i="5"/>
  <c r="OI12" i="5"/>
  <c r="JF11" i="5"/>
  <c r="JD10" i="5"/>
  <c r="JF10" i="5"/>
  <c r="JF9" i="5"/>
  <c r="KE9" i="5"/>
  <c r="JD8" i="5"/>
  <c r="JF8" i="5"/>
  <c r="JF7" i="5"/>
  <c r="KE7" i="5"/>
  <c r="OI7" i="5"/>
  <c r="JD6" i="5"/>
  <c r="JF6" i="5"/>
  <c r="IR53" i="5"/>
  <c r="IR52" i="5"/>
  <c r="IT51" i="5"/>
  <c r="IR51" i="5"/>
  <c r="IT50" i="5"/>
  <c r="IR50" i="5"/>
  <c r="IT49" i="5"/>
  <c r="IR49" i="5"/>
  <c r="IT48" i="5"/>
  <c r="IR48" i="5"/>
  <c r="IT47" i="5"/>
  <c r="IR47" i="5"/>
  <c r="IT46" i="5"/>
  <c r="IR46" i="5"/>
  <c r="IT45" i="5"/>
  <c r="IR45" i="5"/>
  <c r="IT44" i="5"/>
  <c r="IR44" i="5"/>
  <c r="IT43" i="5"/>
  <c r="IR43" i="5"/>
  <c r="IT42" i="5"/>
  <c r="IR42" i="5"/>
  <c r="IT41" i="5"/>
  <c r="IR41" i="5"/>
  <c r="IT40" i="5"/>
  <c r="IR40" i="5"/>
  <c r="IT39" i="5"/>
  <c r="IR39" i="5"/>
  <c r="IT38" i="5"/>
  <c r="IR38" i="5"/>
  <c r="IT37" i="5"/>
  <c r="IR37" i="5"/>
  <c r="IT36" i="5"/>
  <c r="IR36" i="5"/>
  <c r="IT35" i="5"/>
  <c r="IR35" i="5"/>
  <c r="IT34" i="5"/>
  <c r="IR34" i="5"/>
  <c r="IT33" i="5"/>
  <c r="IR33" i="5"/>
  <c r="IT32" i="5"/>
  <c r="IR32" i="5"/>
  <c r="IT31" i="5"/>
  <c r="IR31" i="5"/>
  <c r="IT30" i="5"/>
  <c r="IR30" i="5"/>
  <c r="IT29" i="5"/>
  <c r="IR29" i="5"/>
  <c r="IT28" i="5"/>
  <c r="IR28" i="5"/>
  <c r="IT27" i="5"/>
  <c r="IR27" i="5"/>
  <c r="IT26" i="5"/>
  <c r="IR26" i="5"/>
  <c r="IT25" i="5"/>
  <c r="IR25" i="5"/>
  <c r="IT24" i="5"/>
  <c r="IR24" i="5"/>
  <c r="IT23" i="5"/>
  <c r="IR23" i="5"/>
  <c r="IT22" i="5"/>
  <c r="IR22" i="5"/>
  <c r="IT21" i="5"/>
  <c r="IR21" i="5"/>
  <c r="IT20" i="5"/>
  <c r="IR20" i="5"/>
  <c r="IT19" i="5"/>
  <c r="IR19" i="5"/>
  <c r="IT18" i="5"/>
  <c r="IR18" i="5"/>
  <c r="IT17" i="5"/>
  <c r="IR17" i="5"/>
  <c r="IT16" i="5"/>
  <c r="IR16" i="5"/>
  <c r="IT15" i="5"/>
  <c r="IR15" i="5"/>
  <c r="IT14" i="5"/>
  <c r="IR14" i="5"/>
  <c r="IT13" i="5"/>
  <c r="IR13" i="5"/>
  <c r="IT12" i="5"/>
  <c r="IR12" i="5"/>
  <c r="IT11" i="5"/>
  <c r="IR11" i="5"/>
  <c r="IT10" i="5"/>
  <c r="IR10" i="5"/>
  <c r="IT9" i="5"/>
  <c r="IR9" i="5"/>
  <c r="IT8" i="5"/>
  <c r="IR8" i="5"/>
  <c r="IT7" i="5"/>
  <c r="IR7" i="5"/>
  <c r="IT6" i="5"/>
  <c r="IR6" i="5"/>
  <c r="IM53" i="5"/>
  <c r="IM52" i="5"/>
  <c r="IO51" i="5"/>
  <c r="IM51" i="5"/>
  <c r="IO50" i="5"/>
  <c r="IM50" i="5"/>
  <c r="IO49" i="5"/>
  <c r="IM49" i="5"/>
  <c r="IO48" i="5"/>
  <c r="IM48" i="5"/>
  <c r="IO47" i="5"/>
  <c r="IM47" i="5"/>
  <c r="IO46" i="5"/>
  <c r="IM46" i="5"/>
  <c r="IO45" i="5"/>
  <c r="IM45" i="5"/>
  <c r="IO44" i="5"/>
  <c r="IM44" i="5"/>
  <c r="IO43" i="5"/>
  <c r="IM43" i="5"/>
  <c r="IO42" i="5"/>
  <c r="IM42" i="5"/>
  <c r="IO41" i="5"/>
  <c r="IM41" i="5"/>
  <c r="IO40" i="5"/>
  <c r="IM40" i="5"/>
  <c r="IO39" i="5"/>
  <c r="IM39" i="5"/>
  <c r="IO38" i="5"/>
  <c r="IM38" i="5"/>
  <c r="IO37" i="5"/>
  <c r="IM37" i="5"/>
  <c r="IO36" i="5"/>
  <c r="IM36" i="5"/>
  <c r="IO35" i="5"/>
  <c r="IM35" i="5"/>
  <c r="IO34" i="5"/>
  <c r="IM34" i="5"/>
  <c r="IO33" i="5"/>
  <c r="IM33" i="5"/>
  <c r="IO32" i="5"/>
  <c r="IM32" i="5"/>
  <c r="IO31" i="5"/>
  <c r="IM31" i="5"/>
  <c r="IO30" i="5"/>
  <c r="IM30" i="5"/>
  <c r="IO29" i="5"/>
  <c r="IM29" i="5"/>
  <c r="IO28" i="5"/>
  <c r="IM28" i="5"/>
  <c r="IO27" i="5"/>
  <c r="IM27" i="5"/>
  <c r="IO26" i="5"/>
  <c r="IM26" i="5"/>
  <c r="IO25" i="5"/>
  <c r="IM25" i="5"/>
  <c r="IO24" i="5"/>
  <c r="IM24" i="5"/>
  <c r="IO23" i="5"/>
  <c r="IM23" i="5"/>
  <c r="IO22" i="5"/>
  <c r="IM22" i="5"/>
  <c r="IO21" i="5"/>
  <c r="IM21" i="5"/>
  <c r="IO20" i="5"/>
  <c r="IM20" i="5"/>
  <c r="IO19" i="5"/>
  <c r="IM19" i="5"/>
  <c r="IO18" i="5"/>
  <c r="IM18" i="5"/>
  <c r="IO17" i="5"/>
  <c r="IM17" i="5"/>
  <c r="IO16" i="5"/>
  <c r="IM16" i="5"/>
  <c r="IO15" i="5"/>
  <c r="IM15" i="5"/>
  <c r="IO14" i="5"/>
  <c r="IM14" i="5"/>
  <c r="IO13" i="5"/>
  <c r="IM13" i="5"/>
  <c r="IO12" i="5"/>
  <c r="IM12" i="5"/>
  <c r="IO11" i="5"/>
  <c r="IM11" i="5"/>
  <c r="IO10" i="5"/>
  <c r="IM10" i="5"/>
  <c r="IO9" i="5"/>
  <c r="IM9" i="5"/>
  <c r="IO8" i="5"/>
  <c r="IM8" i="5"/>
  <c r="IO7" i="5"/>
  <c r="IM7" i="5"/>
  <c r="IO6" i="5"/>
  <c r="IM6" i="5"/>
  <c r="IH53" i="5"/>
  <c r="IH52" i="5"/>
  <c r="IJ51" i="5"/>
  <c r="IH51" i="5"/>
  <c r="IJ50" i="5"/>
  <c r="IH50" i="5"/>
  <c r="IJ49" i="5"/>
  <c r="IH49" i="5"/>
  <c r="IJ48" i="5"/>
  <c r="IH48" i="5"/>
  <c r="IJ47" i="5"/>
  <c r="IH47" i="5"/>
  <c r="IJ46" i="5"/>
  <c r="IH46" i="5"/>
  <c r="IJ45" i="5"/>
  <c r="IH45" i="5"/>
  <c r="IJ44" i="5"/>
  <c r="IH44" i="5"/>
  <c r="IJ43" i="5"/>
  <c r="IH43" i="5"/>
  <c r="IJ42" i="5"/>
  <c r="IH42" i="5"/>
  <c r="IJ41" i="5"/>
  <c r="IH41" i="5"/>
  <c r="IJ40" i="5"/>
  <c r="IH40" i="5"/>
  <c r="IJ39" i="5"/>
  <c r="IH39" i="5"/>
  <c r="IJ38" i="5"/>
  <c r="IH38" i="5"/>
  <c r="IJ37" i="5"/>
  <c r="IH37" i="5"/>
  <c r="IJ36" i="5"/>
  <c r="IH36" i="5"/>
  <c r="IJ35" i="5"/>
  <c r="IH35" i="5"/>
  <c r="IJ34" i="5"/>
  <c r="IH34" i="5"/>
  <c r="IJ33" i="5"/>
  <c r="IH33" i="5"/>
  <c r="IJ32" i="5"/>
  <c r="IH32" i="5"/>
  <c r="IJ31" i="5"/>
  <c r="IH31" i="5"/>
  <c r="IJ30" i="5"/>
  <c r="IH30" i="5"/>
  <c r="IJ29" i="5"/>
  <c r="IH29" i="5"/>
  <c r="IJ28" i="5"/>
  <c r="IH28" i="5"/>
  <c r="IJ27" i="5"/>
  <c r="IH27" i="5"/>
  <c r="IJ26" i="5"/>
  <c r="IH26" i="5"/>
  <c r="IJ25" i="5"/>
  <c r="IH25" i="5"/>
  <c r="IJ24" i="5"/>
  <c r="IH24" i="5"/>
  <c r="IJ23" i="5"/>
  <c r="IH23" i="5"/>
  <c r="IJ22" i="5"/>
  <c r="IH22" i="5"/>
  <c r="IJ21" i="5"/>
  <c r="IH21" i="5"/>
  <c r="IJ20" i="5"/>
  <c r="IH20" i="5"/>
  <c r="IJ19" i="5"/>
  <c r="IH19" i="5"/>
  <c r="IJ18" i="5"/>
  <c r="IH18" i="5"/>
  <c r="IJ17" i="5"/>
  <c r="IH17" i="5"/>
  <c r="IJ16" i="5"/>
  <c r="IH16" i="5"/>
  <c r="IJ15" i="5"/>
  <c r="IH15" i="5"/>
  <c r="IJ14" i="5"/>
  <c r="IH14" i="5"/>
  <c r="IJ13" i="5"/>
  <c r="IH13" i="5"/>
  <c r="IJ12" i="5"/>
  <c r="IH12" i="5"/>
  <c r="IJ11" i="5"/>
  <c r="IH11" i="5"/>
  <c r="IJ10" i="5"/>
  <c r="IH10" i="5"/>
  <c r="IJ9" i="5"/>
  <c r="IH9" i="5"/>
  <c r="IJ8" i="5"/>
  <c r="IH8" i="5"/>
  <c r="IJ7" i="5"/>
  <c r="IH7" i="5"/>
  <c r="IJ6" i="5"/>
  <c r="IH6" i="5"/>
  <c r="HV4" i="5"/>
  <c r="HX52" i="5"/>
  <c r="HX53" i="5"/>
  <c r="HX51" i="5"/>
  <c r="HX50" i="5"/>
  <c r="HZ50" i="5"/>
  <c r="HX49" i="5"/>
  <c r="HZ49" i="5"/>
  <c r="HX47" i="5"/>
  <c r="HX44" i="5"/>
  <c r="HZ44" i="5"/>
  <c r="HX43" i="5"/>
  <c r="HZ43" i="5"/>
  <c r="HX42" i="5"/>
  <c r="HZ42" i="5"/>
  <c r="HX40" i="5"/>
  <c r="HZ40" i="5"/>
  <c r="HX39" i="5"/>
  <c r="HX37" i="5"/>
  <c r="HX36" i="5"/>
  <c r="HZ36" i="5"/>
  <c r="HX35" i="5"/>
  <c r="HZ35" i="5"/>
  <c r="HX32" i="5"/>
  <c r="HZ32" i="5"/>
  <c r="HX31" i="5"/>
  <c r="HX29" i="5"/>
  <c r="HX28" i="5"/>
  <c r="HZ28" i="5"/>
  <c r="HX26" i="5"/>
  <c r="HZ26" i="5"/>
  <c r="HX25" i="5"/>
  <c r="HZ25" i="5"/>
  <c r="HX24" i="5"/>
  <c r="HZ24" i="5"/>
  <c r="IZ4" i="5"/>
  <c r="HX22" i="5"/>
  <c r="HZ22" i="5"/>
  <c r="HX20" i="5"/>
  <c r="HZ20" i="5"/>
  <c r="HX19" i="5"/>
  <c r="HZ19" i="5"/>
  <c r="HX17" i="5"/>
  <c r="HZ17" i="5"/>
  <c r="HX16" i="5"/>
  <c r="HZ16" i="5"/>
  <c r="HX15" i="5"/>
  <c r="HX14" i="5"/>
  <c r="HZ14" i="5"/>
  <c r="HX13" i="5"/>
  <c r="HX12" i="5"/>
  <c r="HZ12" i="5"/>
  <c r="HX11" i="5"/>
  <c r="HZ11" i="5"/>
  <c r="HX10" i="5"/>
  <c r="HZ10" i="5"/>
  <c r="HX9" i="5"/>
  <c r="HX8" i="5"/>
  <c r="HZ8" i="5"/>
  <c r="HX7" i="5"/>
  <c r="HZ7" i="5"/>
  <c r="HX6" i="5"/>
  <c r="HZ6" i="5"/>
  <c r="HL53" i="5"/>
  <c r="HL52" i="5"/>
  <c r="HN51" i="5"/>
  <c r="HL51" i="5"/>
  <c r="HN50" i="5"/>
  <c r="HL50" i="5"/>
  <c r="HN49" i="5"/>
  <c r="HL49" i="5"/>
  <c r="HN48" i="5"/>
  <c r="HL48" i="5"/>
  <c r="HN47" i="5"/>
  <c r="HL47" i="5"/>
  <c r="HN46" i="5"/>
  <c r="HL46" i="5"/>
  <c r="HN45" i="5"/>
  <c r="HL45" i="5"/>
  <c r="HN44" i="5"/>
  <c r="HL44" i="5"/>
  <c r="HN43" i="5"/>
  <c r="HL43" i="5"/>
  <c r="HN42" i="5"/>
  <c r="HL42" i="5"/>
  <c r="HN41" i="5"/>
  <c r="HL41" i="5"/>
  <c r="HN40" i="5"/>
  <c r="HL40" i="5"/>
  <c r="HN39" i="5"/>
  <c r="HL39" i="5"/>
  <c r="HN38" i="5"/>
  <c r="HL38" i="5"/>
  <c r="HN37" i="5"/>
  <c r="HL37" i="5"/>
  <c r="HN36" i="5"/>
  <c r="HL36" i="5"/>
  <c r="HN35" i="5"/>
  <c r="HL35" i="5"/>
  <c r="HN34" i="5"/>
  <c r="HL34" i="5"/>
  <c r="HN33" i="5"/>
  <c r="HL33" i="5"/>
  <c r="HN32" i="5"/>
  <c r="HL32" i="5"/>
  <c r="HN31" i="5"/>
  <c r="HL31" i="5"/>
  <c r="HN30" i="5"/>
  <c r="HL30" i="5"/>
  <c r="HN29" i="5"/>
  <c r="HL29" i="5"/>
  <c r="HN28" i="5"/>
  <c r="HL28" i="5"/>
  <c r="HN27" i="5"/>
  <c r="HL27" i="5"/>
  <c r="HN26" i="5"/>
  <c r="HL26" i="5"/>
  <c r="HN25" i="5"/>
  <c r="HL25" i="5"/>
  <c r="HN24" i="5"/>
  <c r="HL24" i="5"/>
  <c r="HN23" i="5"/>
  <c r="HL23" i="5"/>
  <c r="HN22" i="5"/>
  <c r="HL22" i="5"/>
  <c r="HN21" i="5"/>
  <c r="HL21" i="5"/>
  <c r="HN20" i="5"/>
  <c r="HL20" i="5"/>
  <c r="HN19" i="5"/>
  <c r="HL19" i="5"/>
  <c r="HN18" i="5"/>
  <c r="HL18" i="5"/>
  <c r="HN17" i="5"/>
  <c r="HL17" i="5"/>
  <c r="HN16" i="5"/>
  <c r="HL16" i="5"/>
  <c r="HN15" i="5"/>
  <c r="HL15" i="5"/>
  <c r="HN14" i="5"/>
  <c r="HL14" i="5"/>
  <c r="HN13" i="5"/>
  <c r="HL13" i="5"/>
  <c r="HN12" i="5"/>
  <c r="HL12" i="5"/>
  <c r="HN11" i="5"/>
  <c r="HL11" i="5"/>
  <c r="HN10" i="5"/>
  <c r="HL10" i="5"/>
  <c r="HN9" i="5"/>
  <c r="HL9" i="5"/>
  <c r="HN8" i="5"/>
  <c r="HL8" i="5"/>
  <c r="HN7" i="5"/>
  <c r="HL7" i="5"/>
  <c r="HN6" i="5"/>
  <c r="HL6" i="5"/>
  <c r="HG53" i="5"/>
  <c r="HG52" i="5"/>
  <c r="HI51" i="5"/>
  <c r="HG51" i="5"/>
  <c r="HI50" i="5"/>
  <c r="HG50" i="5"/>
  <c r="HI49" i="5"/>
  <c r="HG49" i="5"/>
  <c r="HI48" i="5"/>
  <c r="HG48" i="5"/>
  <c r="HI47" i="5"/>
  <c r="HG47" i="5"/>
  <c r="HI46" i="5"/>
  <c r="HG46" i="5"/>
  <c r="HI45" i="5"/>
  <c r="HG45" i="5"/>
  <c r="HI44" i="5"/>
  <c r="HG44" i="5"/>
  <c r="HI43" i="5"/>
  <c r="HG43" i="5"/>
  <c r="HI42" i="5"/>
  <c r="HG42" i="5"/>
  <c r="HI41" i="5"/>
  <c r="HG41" i="5"/>
  <c r="HI40" i="5"/>
  <c r="HG40" i="5"/>
  <c r="HI39" i="5"/>
  <c r="HG39" i="5"/>
  <c r="HI38" i="5"/>
  <c r="HG38" i="5"/>
  <c r="HI37" i="5"/>
  <c r="HG37" i="5"/>
  <c r="HI36" i="5"/>
  <c r="HG36" i="5"/>
  <c r="HI35" i="5"/>
  <c r="HG35" i="5"/>
  <c r="HI34" i="5"/>
  <c r="HG34" i="5"/>
  <c r="HI33" i="5"/>
  <c r="HG33" i="5"/>
  <c r="HI32" i="5"/>
  <c r="HG32" i="5"/>
  <c r="HI31" i="5"/>
  <c r="HG31" i="5"/>
  <c r="HI30" i="5"/>
  <c r="HG30" i="5"/>
  <c r="HI29" i="5"/>
  <c r="HG29" i="5"/>
  <c r="HI28" i="5"/>
  <c r="HG28" i="5"/>
  <c r="HI27" i="5"/>
  <c r="HG27" i="5"/>
  <c r="HI26" i="5"/>
  <c r="HG26" i="5"/>
  <c r="HI25" i="5"/>
  <c r="HG25" i="5"/>
  <c r="HI24" i="5"/>
  <c r="HG24" i="5"/>
  <c r="HI23" i="5"/>
  <c r="HG23" i="5"/>
  <c r="HI22" i="5"/>
  <c r="HG22" i="5"/>
  <c r="HI21" i="5"/>
  <c r="HG21" i="5"/>
  <c r="HI20" i="5"/>
  <c r="HG20" i="5"/>
  <c r="HI19" i="5"/>
  <c r="HG19" i="5"/>
  <c r="HI18" i="5"/>
  <c r="HG18" i="5"/>
  <c r="HI17" i="5"/>
  <c r="HG17" i="5"/>
  <c r="HI16" i="5"/>
  <c r="HG16" i="5"/>
  <c r="HI15" i="5"/>
  <c r="HG15" i="5"/>
  <c r="HI14" i="5"/>
  <c r="HG14" i="5"/>
  <c r="HI13" i="5"/>
  <c r="HG13" i="5"/>
  <c r="HI12" i="5"/>
  <c r="HG12" i="5"/>
  <c r="HI11" i="5"/>
  <c r="HG11" i="5"/>
  <c r="HI10" i="5"/>
  <c r="HG10" i="5"/>
  <c r="HI9" i="5"/>
  <c r="HG9" i="5"/>
  <c r="HI8" i="5"/>
  <c r="HG8" i="5"/>
  <c r="HI7" i="5"/>
  <c r="HG7" i="5"/>
  <c r="HI6" i="5"/>
  <c r="HG6" i="5"/>
  <c r="HB53" i="5"/>
  <c r="HB52" i="5"/>
  <c r="HD51" i="5"/>
  <c r="HB51" i="5"/>
  <c r="HD50" i="5"/>
  <c r="HB50" i="5"/>
  <c r="HD49" i="5"/>
  <c r="HB49" i="5"/>
  <c r="HD48" i="5"/>
  <c r="HB48" i="5"/>
  <c r="HD47" i="5"/>
  <c r="HB47" i="5"/>
  <c r="HD46" i="5"/>
  <c r="HB46" i="5"/>
  <c r="HD45" i="5"/>
  <c r="HB45" i="5"/>
  <c r="HD44" i="5"/>
  <c r="HB44" i="5"/>
  <c r="HD43" i="5"/>
  <c r="HB43" i="5"/>
  <c r="HD42" i="5"/>
  <c r="HB42" i="5"/>
  <c r="HD41" i="5"/>
  <c r="HB41" i="5"/>
  <c r="HD40" i="5"/>
  <c r="HB40" i="5"/>
  <c r="HD39" i="5"/>
  <c r="HB39" i="5"/>
  <c r="HD38" i="5"/>
  <c r="HB38" i="5"/>
  <c r="HD37" i="5"/>
  <c r="HB37" i="5"/>
  <c r="HD36" i="5"/>
  <c r="HB36" i="5"/>
  <c r="HD35" i="5"/>
  <c r="HB35" i="5"/>
  <c r="HD34" i="5"/>
  <c r="HB34" i="5"/>
  <c r="HD33" i="5"/>
  <c r="HB33" i="5"/>
  <c r="HD32" i="5"/>
  <c r="HB32" i="5"/>
  <c r="HD31" i="5"/>
  <c r="HB31" i="5"/>
  <c r="HD30" i="5"/>
  <c r="HB30" i="5"/>
  <c r="HD29" i="5"/>
  <c r="HB29" i="5"/>
  <c r="HD28" i="5"/>
  <c r="HB28" i="5"/>
  <c r="HD27" i="5"/>
  <c r="HB27" i="5"/>
  <c r="HD26" i="5"/>
  <c r="HB26" i="5"/>
  <c r="HD25" i="5"/>
  <c r="HB25" i="5"/>
  <c r="HD24" i="5"/>
  <c r="HB24" i="5"/>
  <c r="HD23" i="5"/>
  <c r="HB23" i="5"/>
  <c r="HD22" i="5"/>
  <c r="HB22" i="5"/>
  <c r="HD21" i="5"/>
  <c r="HB21" i="5"/>
  <c r="HD20" i="5"/>
  <c r="HB20" i="5"/>
  <c r="HD19" i="5"/>
  <c r="HB19" i="5"/>
  <c r="HD18" i="5"/>
  <c r="HB18" i="5"/>
  <c r="HD17" i="5"/>
  <c r="HB17" i="5"/>
  <c r="HD16" i="5"/>
  <c r="HB16" i="5"/>
  <c r="HD15" i="5"/>
  <c r="HB15" i="5"/>
  <c r="HD14" i="5"/>
  <c r="HB14" i="5"/>
  <c r="HD13" i="5"/>
  <c r="HB13" i="5"/>
  <c r="HD12" i="5"/>
  <c r="HB12" i="5"/>
  <c r="HD11" i="5"/>
  <c r="HB11" i="5"/>
  <c r="HD10" i="5"/>
  <c r="HB10" i="5"/>
  <c r="HD9" i="5"/>
  <c r="HB9" i="5"/>
  <c r="HD8" i="5"/>
  <c r="HB8" i="5"/>
  <c r="HD7" i="5"/>
  <c r="HB7" i="5"/>
  <c r="HD6" i="5"/>
  <c r="HB6" i="5"/>
  <c r="GW53" i="5"/>
  <c r="GW52" i="5"/>
  <c r="GY51" i="5"/>
  <c r="GW51" i="5"/>
  <c r="GY50" i="5"/>
  <c r="GW50" i="5"/>
  <c r="GY49" i="5"/>
  <c r="GW49" i="5"/>
  <c r="GY48" i="5"/>
  <c r="GW48" i="5"/>
  <c r="GY47" i="5"/>
  <c r="GW47" i="5"/>
  <c r="GY46" i="5"/>
  <c r="GW46" i="5"/>
  <c r="GY45" i="5"/>
  <c r="GW45" i="5"/>
  <c r="GY44" i="5"/>
  <c r="GW44" i="5"/>
  <c r="GY43" i="5"/>
  <c r="GW43" i="5"/>
  <c r="GY42" i="5"/>
  <c r="GW42" i="5"/>
  <c r="GY41" i="5"/>
  <c r="GW41" i="5"/>
  <c r="GY40" i="5"/>
  <c r="GW40" i="5"/>
  <c r="GY39" i="5"/>
  <c r="GW39" i="5"/>
  <c r="GY38" i="5"/>
  <c r="GW38" i="5"/>
  <c r="GY37" i="5"/>
  <c r="GW37" i="5"/>
  <c r="GY36" i="5"/>
  <c r="GW36" i="5"/>
  <c r="GY35" i="5"/>
  <c r="GW35" i="5"/>
  <c r="GY34" i="5"/>
  <c r="GW34" i="5"/>
  <c r="GY33" i="5"/>
  <c r="GW33" i="5"/>
  <c r="GY32" i="5"/>
  <c r="GW32" i="5"/>
  <c r="GY31" i="5"/>
  <c r="GW31" i="5"/>
  <c r="GY30" i="5"/>
  <c r="GW30" i="5"/>
  <c r="GY29" i="5"/>
  <c r="GW29" i="5"/>
  <c r="GY28" i="5"/>
  <c r="GW28" i="5"/>
  <c r="GY27" i="5"/>
  <c r="GW27" i="5"/>
  <c r="GY26" i="5"/>
  <c r="GW26" i="5"/>
  <c r="GY25" i="5"/>
  <c r="GW25" i="5"/>
  <c r="GY24" i="5"/>
  <c r="GW24" i="5"/>
  <c r="GY23" i="5"/>
  <c r="GW23" i="5"/>
  <c r="GY22" i="5"/>
  <c r="GW22" i="5"/>
  <c r="GY21" i="5"/>
  <c r="GW21" i="5"/>
  <c r="GY20" i="5"/>
  <c r="GW20" i="5"/>
  <c r="GY19" i="5"/>
  <c r="GW19" i="5"/>
  <c r="GY18" i="5"/>
  <c r="GW18" i="5"/>
  <c r="GY17" i="5"/>
  <c r="GW17" i="5"/>
  <c r="GY16" i="5"/>
  <c r="GW16" i="5"/>
  <c r="GY15" i="5"/>
  <c r="GW15" i="5"/>
  <c r="GY14" i="5"/>
  <c r="GW14" i="5"/>
  <c r="GY13" i="5"/>
  <c r="GW13" i="5"/>
  <c r="GY12" i="5"/>
  <c r="GW12" i="5"/>
  <c r="GY11" i="5"/>
  <c r="GW11" i="5"/>
  <c r="GY10" i="5"/>
  <c r="GW10" i="5"/>
  <c r="GY9" i="5"/>
  <c r="GW9" i="5"/>
  <c r="GY8" i="5"/>
  <c r="GW8" i="5"/>
  <c r="GY7" i="5"/>
  <c r="GW7" i="5"/>
  <c r="GY6" i="5"/>
  <c r="GW6" i="5"/>
  <c r="GR53" i="5"/>
  <c r="GR52" i="5"/>
  <c r="GT51" i="5"/>
  <c r="GR51" i="5"/>
  <c r="GT50" i="5"/>
  <c r="GR50" i="5"/>
  <c r="GT49" i="5"/>
  <c r="GR49" i="5"/>
  <c r="GT48" i="5"/>
  <c r="GR48" i="5"/>
  <c r="GT47" i="5"/>
  <c r="GR47" i="5"/>
  <c r="GT46" i="5"/>
  <c r="GR46" i="5"/>
  <c r="GT45" i="5"/>
  <c r="GR45" i="5"/>
  <c r="GT44" i="5"/>
  <c r="GR44" i="5"/>
  <c r="GT43" i="5"/>
  <c r="GR43" i="5"/>
  <c r="GT42" i="5"/>
  <c r="GR42" i="5"/>
  <c r="GT41" i="5"/>
  <c r="GR41" i="5"/>
  <c r="GT40" i="5"/>
  <c r="GR40" i="5"/>
  <c r="GT39" i="5"/>
  <c r="GR39" i="5"/>
  <c r="GT38" i="5"/>
  <c r="GR38" i="5"/>
  <c r="GT37" i="5"/>
  <c r="GR37" i="5"/>
  <c r="GT36" i="5"/>
  <c r="GR36" i="5"/>
  <c r="GT35" i="5"/>
  <c r="GR35" i="5"/>
  <c r="GT34" i="5"/>
  <c r="GR34" i="5"/>
  <c r="GT33" i="5"/>
  <c r="GR33" i="5"/>
  <c r="GT32" i="5"/>
  <c r="GR32" i="5"/>
  <c r="GT31" i="5"/>
  <c r="GR31" i="5"/>
  <c r="GT30" i="5"/>
  <c r="GR30" i="5"/>
  <c r="GT29" i="5"/>
  <c r="GR29" i="5"/>
  <c r="GT28" i="5"/>
  <c r="GR28" i="5"/>
  <c r="GT27" i="5"/>
  <c r="GR27" i="5"/>
  <c r="GT26" i="5"/>
  <c r="GR26" i="5"/>
  <c r="GT25" i="5"/>
  <c r="GR25" i="5"/>
  <c r="GT24" i="5"/>
  <c r="GR24" i="5"/>
  <c r="GT23" i="5"/>
  <c r="GR23" i="5"/>
  <c r="GT22" i="5"/>
  <c r="GR22" i="5"/>
  <c r="GT21" i="5"/>
  <c r="GR21" i="5"/>
  <c r="GT20" i="5"/>
  <c r="GR20" i="5"/>
  <c r="GT19" i="5"/>
  <c r="GR19" i="5"/>
  <c r="GT18" i="5"/>
  <c r="GR18" i="5"/>
  <c r="GT17" i="5"/>
  <c r="GR17" i="5"/>
  <c r="GT16" i="5"/>
  <c r="GR16" i="5"/>
  <c r="GT15" i="5"/>
  <c r="GR15" i="5"/>
  <c r="GT14" i="5"/>
  <c r="GR14" i="5"/>
  <c r="GT13" i="5"/>
  <c r="GR13" i="5"/>
  <c r="GT12" i="5"/>
  <c r="GR12" i="5"/>
  <c r="GT11" i="5"/>
  <c r="GR11" i="5"/>
  <c r="GT10" i="5"/>
  <c r="GR10" i="5"/>
  <c r="GT9" i="5"/>
  <c r="GR9" i="5"/>
  <c r="GT8" i="5"/>
  <c r="GR8" i="5"/>
  <c r="GT7" i="5"/>
  <c r="GR7" i="5"/>
  <c r="GT6" i="5"/>
  <c r="GR6" i="5"/>
  <c r="GH51" i="5"/>
  <c r="GF51" i="5"/>
  <c r="GH50" i="5"/>
  <c r="GF50" i="5"/>
  <c r="GH49" i="5"/>
  <c r="GF49" i="5"/>
  <c r="GH48" i="5"/>
  <c r="GF48" i="5"/>
  <c r="GH47" i="5"/>
  <c r="GF47" i="5"/>
  <c r="GH46" i="5"/>
  <c r="GF46" i="5"/>
  <c r="GH45" i="5"/>
  <c r="GF45" i="5"/>
  <c r="GH44" i="5"/>
  <c r="GF44" i="5"/>
  <c r="GH43" i="5"/>
  <c r="GF43" i="5"/>
  <c r="GH42" i="5"/>
  <c r="GF42" i="5"/>
  <c r="GH41" i="5"/>
  <c r="GF41" i="5"/>
  <c r="GH40" i="5"/>
  <c r="GF40" i="5"/>
  <c r="GH39" i="5"/>
  <c r="GF39" i="5"/>
  <c r="GH38" i="5"/>
  <c r="GF38" i="5"/>
  <c r="GH37" i="5"/>
  <c r="GF37" i="5"/>
  <c r="GH36" i="5"/>
  <c r="GF36" i="5"/>
  <c r="GH35" i="5"/>
  <c r="GF35" i="5"/>
  <c r="GH34" i="5"/>
  <c r="GF34" i="5"/>
  <c r="GH33" i="5"/>
  <c r="GF33" i="5"/>
  <c r="GH32" i="5"/>
  <c r="GF32" i="5"/>
  <c r="GH31" i="5"/>
  <c r="GF31" i="5"/>
  <c r="GH30" i="5"/>
  <c r="GF30" i="5"/>
  <c r="GH29" i="5"/>
  <c r="GF29" i="5"/>
  <c r="GH28" i="5"/>
  <c r="GF28" i="5"/>
  <c r="GH27" i="5"/>
  <c r="GF27" i="5"/>
  <c r="GH26" i="5"/>
  <c r="GF26" i="5"/>
  <c r="GH25" i="5"/>
  <c r="GF25" i="5"/>
  <c r="GH24" i="5"/>
  <c r="GF24" i="5"/>
  <c r="GH23" i="5"/>
  <c r="GF23" i="5"/>
  <c r="GH22" i="5"/>
  <c r="GF22" i="5"/>
  <c r="GH21" i="5"/>
  <c r="GF21" i="5"/>
  <c r="GH20" i="5"/>
  <c r="GF20" i="5"/>
  <c r="GH19" i="5"/>
  <c r="GF19" i="5"/>
  <c r="GH18" i="5"/>
  <c r="GF18" i="5"/>
  <c r="GH17" i="5"/>
  <c r="GF17" i="5"/>
  <c r="GH16" i="5"/>
  <c r="GF16" i="5"/>
  <c r="GH15" i="5"/>
  <c r="GF15" i="5"/>
  <c r="GH14" i="5"/>
  <c r="GF14" i="5"/>
  <c r="GH13" i="5"/>
  <c r="GF13" i="5"/>
  <c r="GH12" i="5"/>
  <c r="GF12" i="5"/>
  <c r="GH11" i="5"/>
  <c r="GF11" i="5"/>
  <c r="GH10" i="5"/>
  <c r="GF10" i="5"/>
  <c r="GH9" i="5"/>
  <c r="GF9" i="5"/>
  <c r="GH8" i="5"/>
  <c r="GF8" i="5"/>
  <c r="GH7" i="5"/>
  <c r="GF7" i="5"/>
  <c r="GH6" i="5"/>
  <c r="GF6" i="5"/>
  <c r="GC51" i="5"/>
  <c r="GA51" i="5"/>
  <c r="GC50" i="5"/>
  <c r="GA50" i="5"/>
  <c r="GC49" i="5"/>
  <c r="GA49" i="5"/>
  <c r="GC48" i="5"/>
  <c r="GA48" i="5"/>
  <c r="GC47" i="5"/>
  <c r="GA47" i="5"/>
  <c r="GC46" i="5"/>
  <c r="GA46" i="5"/>
  <c r="GC45" i="5"/>
  <c r="GA45" i="5"/>
  <c r="GC44" i="5"/>
  <c r="GA44" i="5"/>
  <c r="GC43" i="5"/>
  <c r="GA43" i="5"/>
  <c r="GC42" i="5"/>
  <c r="GA42" i="5"/>
  <c r="GC41" i="5"/>
  <c r="GA41" i="5"/>
  <c r="GC40" i="5"/>
  <c r="GA40" i="5"/>
  <c r="GC39" i="5"/>
  <c r="GA39" i="5"/>
  <c r="GC38" i="5"/>
  <c r="GA38" i="5"/>
  <c r="GC37" i="5"/>
  <c r="GA37" i="5"/>
  <c r="GC36" i="5"/>
  <c r="GA36" i="5"/>
  <c r="GC35" i="5"/>
  <c r="GA35" i="5"/>
  <c r="GC34" i="5"/>
  <c r="GA34" i="5"/>
  <c r="GC33" i="5"/>
  <c r="GA33" i="5"/>
  <c r="GC32" i="5"/>
  <c r="GA32" i="5"/>
  <c r="GC31" i="5"/>
  <c r="GA31" i="5"/>
  <c r="GC30" i="5"/>
  <c r="GA30" i="5"/>
  <c r="GC29" i="5"/>
  <c r="GA29" i="5"/>
  <c r="GC28" i="5"/>
  <c r="GA28" i="5"/>
  <c r="GC27" i="5"/>
  <c r="GA27" i="5"/>
  <c r="GC26" i="5"/>
  <c r="GA26" i="5"/>
  <c r="GC25" i="5"/>
  <c r="GA25" i="5"/>
  <c r="GC24" i="5"/>
  <c r="GA24" i="5"/>
  <c r="GC23" i="5"/>
  <c r="GA23" i="5"/>
  <c r="GC22" i="5"/>
  <c r="GA22" i="5"/>
  <c r="GC21" i="5"/>
  <c r="GA21" i="5"/>
  <c r="GC20" i="5"/>
  <c r="GA20" i="5"/>
  <c r="GC19" i="5"/>
  <c r="GA19" i="5"/>
  <c r="GC18" i="5"/>
  <c r="GA18" i="5"/>
  <c r="GC17" i="5"/>
  <c r="GA17" i="5"/>
  <c r="GC16" i="5"/>
  <c r="GA16" i="5"/>
  <c r="GC15" i="5"/>
  <c r="GA15" i="5"/>
  <c r="GC14" i="5"/>
  <c r="GA14" i="5"/>
  <c r="GC13" i="5"/>
  <c r="GA13" i="5"/>
  <c r="GC12" i="5"/>
  <c r="GA12" i="5"/>
  <c r="GC11" i="5"/>
  <c r="GA11" i="5"/>
  <c r="GC10" i="5"/>
  <c r="GA10" i="5"/>
  <c r="GC9" i="5"/>
  <c r="GA9" i="5"/>
  <c r="GC8" i="5"/>
  <c r="GA8" i="5"/>
  <c r="GC7" i="5"/>
  <c r="GA7" i="5"/>
  <c r="GC6" i="5"/>
  <c r="GA6" i="5"/>
  <c r="FX51" i="5"/>
  <c r="FV51" i="5"/>
  <c r="FX50" i="5"/>
  <c r="FV50" i="5"/>
  <c r="FX49" i="5"/>
  <c r="FV49" i="5"/>
  <c r="FX48" i="5"/>
  <c r="FV48" i="5"/>
  <c r="FX47" i="5"/>
  <c r="FV47" i="5"/>
  <c r="FX46" i="5"/>
  <c r="FV46" i="5"/>
  <c r="FX45" i="5"/>
  <c r="FV45" i="5"/>
  <c r="FX44" i="5"/>
  <c r="FV44" i="5"/>
  <c r="FX43" i="5"/>
  <c r="FV43" i="5"/>
  <c r="FX42" i="5"/>
  <c r="FV42" i="5"/>
  <c r="FX41" i="5"/>
  <c r="FV41" i="5"/>
  <c r="FX40" i="5"/>
  <c r="FV40" i="5"/>
  <c r="FX39" i="5"/>
  <c r="FV39" i="5"/>
  <c r="FX38" i="5"/>
  <c r="FV38" i="5"/>
  <c r="FX37" i="5"/>
  <c r="FV37" i="5"/>
  <c r="FX36" i="5"/>
  <c r="FV36" i="5"/>
  <c r="FX35" i="5"/>
  <c r="FV35" i="5"/>
  <c r="FX34" i="5"/>
  <c r="FV34" i="5"/>
  <c r="FX33" i="5"/>
  <c r="FV33" i="5"/>
  <c r="FX32" i="5"/>
  <c r="FV32" i="5"/>
  <c r="FX31" i="5"/>
  <c r="FV31" i="5"/>
  <c r="FX30" i="5"/>
  <c r="FV30" i="5"/>
  <c r="FX29" i="5"/>
  <c r="FV29" i="5"/>
  <c r="FX28" i="5"/>
  <c r="FV28" i="5"/>
  <c r="FX27" i="5"/>
  <c r="FV27" i="5"/>
  <c r="FX26" i="5"/>
  <c r="FV26" i="5"/>
  <c r="FX25" i="5"/>
  <c r="FV25" i="5"/>
  <c r="FX24" i="5"/>
  <c r="FV24" i="5"/>
  <c r="FX23" i="5"/>
  <c r="FV23" i="5"/>
  <c r="FX22" i="5"/>
  <c r="FV22" i="5"/>
  <c r="FX21" i="5"/>
  <c r="FV21" i="5"/>
  <c r="FX20" i="5"/>
  <c r="FV20" i="5"/>
  <c r="FX19" i="5"/>
  <c r="FV19" i="5"/>
  <c r="FX18" i="5"/>
  <c r="FV18" i="5"/>
  <c r="FX17" i="5"/>
  <c r="FV17" i="5"/>
  <c r="FX16" i="5"/>
  <c r="FV16" i="5"/>
  <c r="FX15" i="5"/>
  <c r="FV15" i="5"/>
  <c r="FX14" i="5"/>
  <c r="FV14" i="5"/>
  <c r="FX13" i="5"/>
  <c r="FV13" i="5"/>
  <c r="FX12" i="5"/>
  <c r="FV12" i="5"/>
  <c r="FX11" i="5"/>
  <c r="FV11" i="5"/>
  <c r="FX10" i="5"/>
  <c r="FV10" i="5"/>
  <c r="FX9" i="5"/>
  <c r="FV9" i="5"/>
  <c r="FX8" i="5"/>
  <c r="FV8" i="5"/>
  <c r="FX7" i="5"/>
  <c r="FV7" i="5"/>
  <c r="FX6" i="5"/>
  <c r="FV6" i="5"/>
  <c r="FQ51" i="5"/>
  <c r="FS51" i="5"/>
  <c r="FQ50" i="5"/>
  <c r="FS50" i="5"/>
  <c r="FQ49" i="5"/>
  <c r="FS49" i="5"/>
  <c r="FQ48" i="5"/>
  <c r="FS48" i="5"/>
  <c r="FQ47" i="5"/>
  <c r="FS47" i="5"/>
  <c r="FQ46" i="5"/>
  <c r="FS46" i="5"/>
  <c r="FQ45" i="5"/>
  <c r="FS45" i="5"/>
  <c r="FQ44" i="5"/>
  <c r="FS44" i="5"/>
  <c r="FQ43" i="5"/>
  <c r="FS43" i="5"/>
  <c r="FQ42" i="5"/>
  <c r="FS42" i="5"/>
  <c r="FQ41" i="5"/>
  <c r="FS41" i="5"/>
  <c r="FQ40" i="5"/>
  <c r="FS40" i="5"/>
  <c r="FQ39" i="5"/>
  <c r="FS39" i="5"/>
  <c r="FQ38" i="5"/>
  <c r="FS38" i="5"/>
  <c r="FQ37" i="5"/>
  <c r="FS37" i="5"/>
  <c r="FQ36" i="5"/>
  <c r="FS36" i="5"/>
  <c r="FQ35" i="5"/>
  <c r="FS35" i="5"/>
  <c r="FQ34" i="5"/>
  <c r="FS34" i="5"/>
  <c r="FQ33" i="5"/>
  <c r="FS33" i="5"/>
  <c r="FQ32" i="5"/>
  <c r="FQ31" i="5"/>
  <c r="FS31" i="5"/>
  <c r="FQ30" i="5"/>
  <c r="FS30" i="5"/>
  <c r="FQ29" i="5"/>
  <c r="FS29" i="5"/>
  <c r="FQ28" i="5"/>
  <c r="FS28" i="5"/>
  <c r="FQ27" i="5"/>
  <c r="FS27" i="5"/>
  <c r="FQ26" i="5"/>
  <c r="FS26" i="5"/>
  <c r="FQ25" i="5"/>
  <c r="FS25" i="5"/>
  <c r="FQ24" i="5"/>
  <c r="FS24" i="5"/>
  <c r="FQ23" i="5"/>
  <c r="FS23" i="5"/>
  <c r="FQ22" i="5"/>
  <c r="FS22" i="5"/>
  <c r="FQ21" i="5"/>
  <c r="FS21" i="5"/>
  <c r="FQ20" i="5"/>
  <c r="FS20" i="5"/>
  <c r="FQ19" i="5"/>
  <c r="FS19" i="5"/>
  <c r="FQ18" i="5"/>
  <c r="FS18" i="5"/>
  <c r="FQ17" i="5"/>
  <c r="FQ16" i="5"/>
  <c r="FS16" i="5"/>
  <c r="FQ15" i="5"/>
  <c r="FS15" i="5"/>
  <c r="FQ14" i="5"/>
  <c r="FS14" i="5"/>
  <c r="FQ13" i="5"/>
  <c r="FS13" i="5"/>
  <c r="FQ12" i="5"/>
  <c r="FS12" i="5"/>
  <c r="FQ11" i="5"/>
  <c r="FS11" i="5"/>
  <c r="FQ10" i="5"/>
  <c r="FQ9" i="5"/>
  <c r="FS9" i="5"/>
  <c r="FQ8" i="5"/>
  <c r="FS8" i="5"/>
  <c r="FQ7" i="5"/>
  <c r="FS7" i="5"/>
  <c r="FQ6" i="5"/>
  <c r="FS6" i="5"/>
  <c r="FL51" i="5"/>
  <c r="FL50" i="5"/>
  <c r="FN50" i="5"/>
  <c r="FL49" i="5"/>
  <c r="FN49" i="5"/>
  <c r="FL48" i="5"/>
  <c r="FN48" i="5"/>
  <c r="FL47" i="5"/>
  <c r="FN47" i="5"/>
  <c r="FL46" i="5"/>
  <c r="FN46" i="5"/>
  <c r="FL45" i="5"/>
  <c r="FL44" i="5"/>
  <c r="FN44" i="5"/>
  <c r="FL43" i="5"/>
  <c r="FN43" i="5"/>
  <c r="FL42" i="5"/>
  <c r="FN42" i="5"/>
  <c r="FL41" i="5"/>
  <c r="FN41" i="5"/>
  <c r="FL40" i="5"/>
  <c r="FN40" i="5"/>
  <c r="FL39" i="5"/>
  <c r="FN39" i="5"/>
  <c r="FL38" i="5"/>
  <c r="FN38" i="5"/>
  <c r="FL37" i="5"/>
  <c r="FL36" i="5"/>
  <c r="FN36" i="5"/>
  <c r="FL35" i="5"/>
  <c r="FN35" i="5"/>
  <c r="FL34" i="5"/>
  <c r="FN34" i="5"/>
  <c r="FL33" i="5"/>
  <c r="FL32" i="5"/>
  <c r="FN32" i="5"/>
  <c r="FL31" i="5"/>
  <c r="FN31" i="5"/>
  <c r="FL30" i="5"/>
  <c r="FL29" i="5"/>
  <c r="FN29" i="5"/>
  <c r="FL28" i="5"/>
  <c r="FN28" i="5"/>
  <c r="FL27" i="5"/>
  <c r="FN27" i="5"/>
  <c r="FL26" i="5"/>
  <c r="FN26" i="5"/>
  <c r="FL25" i="5"/>
  <c r="FN25" i="5"/>
  <c r="FL24" i="5"/>
  <c r="FN24" i="5"/>
  <c r="FL23" i="5"/>
  <c r="FN23" i="5"/>
  <c r="FL22" i="5"/>
  <c r="FN22" i="5"/>
  <c r="FL21" i="5"/>
  <c r="FN21" i="5"/>
  <c r="FL20" i="5"/>
  <c r="FN20" i="5"/>
  <c r="FL19" i="5"/>
  <c r="FN19" i="5"/>
  <c r="FL18" i="5"/>
  <c r="FN18" i="5"/>
  <c r="FL17" i="5"/>
  <c r="FN17" i="5"/>
  <c r="FL16" i="5"/>
  <c r="FL15" i="5"/>
  <c r="FL14" i="5"/>
  <c r="FN14" i="5"/>
  <c r="FL13" i="5"/>
  <c r="FN13" i="5"/>
  <c r="FL12" i="5"/>
  <c r="FN12" i="5"/>
  <c r="FL11" i="5"/>
  <c r="FN11" i="5"/>
  <c r="FL10" i="5"/>
  <c r="FN10" i="5"/>
  <c r="FL9" i="5"/>
  <c r="FN9" i="5"/>
  <c r="FL8" i="5"/>
  <c r="FL7" i="5"/>
  <c r="FN7" i="5"/>
  <c r="FL6" i="5"/>
  <c r="EZ53" i="5"/>
  <c r="EZ52" i="5"/>
  <c r="FB51" i="5"/>
  <c r="EZ51" i="5"/>
  <c r="FB50" i="5"/>
  <c r="EZ50" i="5"/>
  <c r="FB49" i="5"/>
  <c r="EZ49" i="5"/>
  <c r="FB48" i="5"/>
  <c r="EZ48" i="5"/>
  <c r="FB47" i="5"/>
  <c r="EZ47" i="5"/>
  <c r="FB46" i="5"/>
  <c r="EZ46" i="5"/>
  <c r="FB45" i="5"/>
  <c r="EZ45" i="5"/>
  <c r="FB44" i="5"/>
  <c r="EZ44" i="5"/>
  <c r="FB43" i="5"/>
  <c r="EZ43" i="5"/>
  <c r="FB42" i="5"/>
  <c r="EZ42" i="5"/>
  <c r="FB41" i="5"/>
  <c r="EZ41" i="5"/>
  <c r="FB40" i="5"/>
  <c r="EZ40" i="5"/>
  <c r="FB39" i="5"/>
  <c r="EZ39" i="5"/>
  <c r="FB38" i="5"/>
  <c r="EZ38" i="5"/>
  <c r="FB37" i="5"/>
  <c r="EZ37" i="5"/>
  <c r="FB36" i="5"/>
  <c r="EZ36" i="5"/>
  <c r="FB35" i="5"/>
  <c r="EZ35" i="5"/>
  <c r="FB34" i="5"/>
  <c r="EZ34" i="5"/>
  <c r="FB33" i="5"/>
  <c r="EZ33" i="5"/>
  <c r="FB32" i="5"/>
  <c r="EZ32" i="5"/>
  <c r="FB31" i="5"/>
  <c r="EZ31" i="5"/>
  <c r="FB30" i="5"/>
  <c r="EZ30" i="5"/>
  <c r="FB29" i="5"/>
  <c r="EZ29" i="5"/>
  <c r="FB28" i="5"/>
  <c r="EZ28" i="5"/>
  <c r="FB27" i="5"/>
  <c r="EZ27" i="5"/>
  <c r="FB26" i="5"/>
  <c r="EZ26" i="5"/>
  <c r="FB25" i="5"/>
  <c r="EZ25" i="5"/>
  <c r="FB24" i="5"/>
  <c r="EZ24" i="5"/>
  <c r="FB23" i="5"/>
  <c r="EZ23" i="5"/>
  <c r="FB22" i="5"/>
  <c r="EZ22" i="5"/>
  <c r="FB21" i="5"/>
  <c r="EZ21" i="5"/>
  <c r="FB20" i="5"/>
  <c r="EZ20" i="5"/>
  <c r="FB19" i="5"/>
  <c r="EZ19" i="5"/>
  <c r="FB18" i="5"/>
  <c r="EZ18" i="5"/>
  <c r="FB17" i="5"/>
  <c r="EZ17" i="5"/>
  <c r="FB16" i="5"/>
  <c r="EZ16" i="5"/>
  <c r="FB15" i="5"/>
  <c r="EZ15" i="5"/>
  <c r="FB14" i="5"/>
  <c r="EZ14" i="5"/>
  <c r="FB13" i="5"/>
  <c r="EZ13" i="5"/>
  <c r="FB12" i="5"/>
  <c r="EZ12" i="5"/>
  <c r="FB11" i="5"/>
  <c r="EZ11" i="5"/>
  <c r="FB10" i="5"/>
  <c r="EZ10" i="5"/>
  <c r="FB9" i="5"/>
  <c r="EZ9" i="5"/>
  <c r="FB8" i="5"/>
  <c r="EZ8" i="5"/>
  <c r="FB7" i="5"/>
  <c r="EZ7" i="5"/>
  <c r="FB6" i="5"/>
  <c r="EZ6" i="5"/>
  <c r="EU53" i="5"/>
  <c r="EU52" i="5"/>
  <c r="EW51" i="5"/>
  <c r="EU51" i="5"/>
  <c r="EW50" i="5"/>
  <c r="EU50" i="5"/>
  <c r="EW49" i="5"/>
  <c r="EU49" i="5"/>
  <c r="EW48" i="5"/>
  <c r="EU48" i="5"/>
  <c r="EW47" i="5"/>
  <c r="EU47" i="5"/>
  <c r="EW46" i="5"/>
  <c r="EU46" i="5"/>
  <c r="EW45" i="5"/>
  <c r="EU45" i="5"/>
  <c r="EW44" i="5"/>
  <c r="EU44" i="5"/>
  <c r="EW43" i="5"/>
  <c r="EU43" i="5"/>
  <c r="EW42" i="5"/>
  <c r="EU42" i="5"/>
  <c r="EW41" i="5"/>
  <c r="EU41" i="5"/>
  <c r="EW40" i="5"/>
  <c r="EU40" i="5"/>
  <c r="EW39" i="5"/>
  <c r="EU39" i="5"/>
  <c r="EW38" i="5"/>
  <c r="EU38" i="5"/>
  <c r="EW37" i="5"/>
  <c r="EU37" i="5"/>
  <c r="EW36" i="5"/>
  <c r="EU36" i="5"/>
  <c r="EW35" i="5"/>
  <c r="EU35" i="5"/>
  <c r="EW34" i="5"/>
  <c r="EU34" i="5"/>
  <c r="EW33" i="5"/>
  <c r="EU33" i="5"/>
  <c r="EW32" i="5"/>
  <c r="EU32" i="5"/>
  <c r="EW31" i="5"/>
  <c r="EU31" i="5"/>
  <c r="EW30" i="5"/>
  <c r="EU30" i="5"/>
  <c r="EW29" i="5"/>
  <c r="EU29" i="5"/>
  <c r="EW28" i="5"/>
  <c r="EU28" i="5"/>
  <c r="EW27" i="5"/>
  <c r="EU27" i="5"/>
  <c r="EW26" i="5"/>
  <c r="EU26" i="5"/>
  <c r="EW25" i="5"/>
  <c r="EU25" i="5"/>
  <c r="EW24" i="5"/>
  <c r="EU24" i="5"/>
  <c r="EW23" i="5"/>
  <c r="EU23" i="5"/>
  <c r="EW22" i="5"/>
  <c r="EU22" i="5"/>
  <c r="EW21" i="5"/>
  <c r="EU21" i="5"/>
  <c r="EW20" i="5"/>
  <c r="EU20" i="5"/>
  <c r="EW19" i="5"/>
  <c r="EU19" i="5"/>
  <c r="EW18" i="5"/>
  <c r="EU18" i="5"/>
  <c r="EW17" i="5"/>
  <c r="EU17" i="5"/>
  <c r="EW16" i="5"/>
  <c r="EU16" i="5"/>
  <c r="EW15" i="5"/>
  <c r="EU15" i="5"/>
  <c r="EW14" i="5"/>
  <c r="EU14" i="5"/>
  <c r="EW13" i="5"/>
  <c r="EU13" i="5"/>
  <c r="EW12" i="5"/>
  <c r="EU12" i="5"/>
  <c r="EW11" i="5"/>
  <c r="EU11" i="5"/>
  <c r="EW10" i="5"/>
  <c r="EU10" i="5"/>
  <c r="EW9" i="5"/>
  <c r="EU9" i="5"/>
  <c r="EW8" i="5"/>
  <c r="EU8" i="5"/>
  <c r="EW7" i="5"/>
  <c r="EU7" i="5"/>
  <c r="EW6" i="5"/>
  <c r="EU6" i="5"/>
  <c r="EN4" i="5"/>
  <c r="EP53" i="5"/>
  <c r="ER53" i="5"/>
  <c r="EP52" i="5"/>
  <c r="ER52" i="5"/>
  <c r="EP51" i="5"/>
  <c r="ER51" i="5"/>
  <c r="EP50" i="5"/>
  <c r="ER50" i="5"/>
  <c r="EP49" i="5"/>
  <c r="ER49" i="5"/>
  <c r="EP48" i="5"/>
  <c r="ER48" i="5"/>
  <c r="EP47" i="5"/>
  <c r="ER47" i="5"/>
  <c r="EP46" i="5"/>
  <c r="ER46" i="5"/>
  <c r="EP45" i="5"/>
  <c r="ER45" i="5"/>
  <c r="EP44" i="5"/>
  <c r="ER44" i="5"/>
  <c r="EP43" i="5"/>
  <c r="ER43" i="5"/>
  <c r="EP42" i="5"/>
  <c r="ER42" i="5"/>
  <c r="EP41" i="5"/>
  <c r="ER41" i="5"/>
  <c r="EP40" i="5"/>
  <c r="ER40" i="5"/>
  <c r="EP39" i="5"/>
  <c r="ER39" i="5"/>
  <c r="EP38" i="5"/>
  <c r="ER38" i="5"/>
  <c r="EP37" i="5"/>
  <c r="ER37" i="5"/>
  <c r="EP36" i="5"/>
  <c r="ER36" i="5"/>
  <c r="EP35" i="5"/>
  <c r="ER35" i="5"/>
  <c r="EP34" i="5"/>
  <c r="ER34" i="5"/>
  <c r="EP33" i="5"/>
  <c r="ER33" i="5"/>
  <c r="EP32" i="5"/>
  <c r="ER32" i="5"/>
  <c r="EP31" i="5"/>
  <c r="ER31" i="5"/>
  <c r="EP30" i="5"/>
  <c r="ER30" i="5"/>
  <c r="EP29" i="5"/>
  <c r="ER29" i="5"/>
  <c r="EP28" i="5"/>
  <c r="ER28" i="5"/>
  <c r="EP27" i="5"/>
  <c r="ER27" i="5"/>
  <c r="EP26" i="5"/>
  <c r="ER26" i="5"/>
  <c r="EP25" i="5"/>
  <c r="ER25" i="5"/>
  <c r="EP24" i="5"/>
  <c r="ER24" i="5"/>
  <c r="EP23" i="5"/>
  <c r="ER23" i="5"/>
  <c r="EP22" i="5"/>
  <c r="ER22" i="5"/>
  <c r="EP21" i="5"/>
  <c r="ER21" i="5"/>
  <c r="EP20" i="5"/>
  <c r="ER20" i="5"/>
  <c r="EP19" i="5"/>
  <c r="ER19" i="5"/>
  <c r="EP18" i="5"/>
  <c r="ER18" i="5"/>
  <c r="EP17" i="5"/>
  <c r="ER17" i="5"/>
  <c r="EP16" i="5"/>
  <c r="ER16" i="5"/>
  <c r="EP15" i="5"/>
  <c r="ER15" i="5"/>
  <c r="EP14" i="5"/>
  <c r="ER14" i="5"/>
  <c r="EP13" i="5"/>
  <c r="ER13" i="5"/>
  <c r="EP12" i="5"/>
  <c r="ER12" i="5"/>
  <c r="EP11" i="5"/>
  <c r="ER11" i="5"/>
  <c r="EP10" i="5"/>
  <c r="ER10" i="5"/>
  <c r="EP9" i="5"/>
  <c r="ER9" i="5"/>
  <c r="EP8" i="5"/>
  <c r="ER8" i="5"/>
  <c r="EP7" i="5"/>
  <c r="ER7" i="5"/>
  <c r="EP6" i="5"/>
  <c r="ER6" i="5"/>
  <c r="EI4" i="5"/>
  <c r="EK53" i="5"/>
  <c r="EM53" i="5"/>
  <c r="EK52" i="5"/>
  <c r="EM52" i="5"/>
  <c r="EK51" i="5"/>
  <c r="EM51" i="5"/>
  <c r="EK50" i="5"/>
  <c r="EK49" i="5"/>
  <c r="EM49" i="5"/>
  <c r="EK48" i="5"/>
  <c r="EM48" i="5"/>
  <c r="EK47" i="5"/>
  <c r="EM47" i="5"/>
  <c r="EK46" i="5"/>
  <c r="EM46" i="5"/>
  <c r="EK45" i="5"/>
  <c r="EM45" i="5"/>
  <c r="EK44" i="5"/>
  <c r="EK43" i="5"/>
  <c r="EM43" i="5"/>
  <c r="EK42" i="5"/>
  <c r="EK41" i="5"/>
  <c r="EM41" i="5"/>
  <c r="EK40" i="5"/>
  <c r="EK39" i="5"/>
  <c r="EM39" i="5"/>
  <c r="EK38" i="5"/>
  <c r="EK37" i="5"/>
  <c r="EM37" i="5"/>
  <c r="EK36" i="5"/>
  <c r="EM36" i="5"/>
  <c r="EK35" i="5"/>
  <c r="EM35" i="5"/>
  <c r="EK34" i="5"/>
  <c r="EM34" i="5"/>
  <c r="EK33" i="5"/>
  <c r="EM33" i="5"/>
  <c r="EK32" i="5"/>
  <c r="EK31" i="5"/>
  <c r="EM31" i="5"/>
  <c r="EK30" i="5"/>
  <c r="EM30" i="5"/>
  <c r="EK29" i="5"/>
  <c r="EM29" i="5"/>
  <c r="EK28" i="5"/>
  <c r="EM28" i="5"/>
  <c r="EK27" i="5"/>
  <c r="EM27" i="5"/>
  <c r="EK26" i="5"/>
  <c r="EM26" i="5"/>
  <c r="EK25" i="5"/>
  <c r="EM25" i="5"/>
  <c r="EK24" i="5"/>
  <c r="EK23" i="5"/>
  <c r="EM23" i="5"/>
  <c r="EK22" i="5"/>
  <c r="EK21" i="5"/>
  <c r="EM21" i="5"/>
  <c r="EK20" i="5"/>
  <c r="EM20" i="5"/>
  <c r="EK19" i="5"/>
  <c r="EM19" i="5"/>
  <c r="EK18" i="5"/>
  <c r="EM18" i="5"/>
  <c r="EK17" i="5"/>
  <c r="EM17" i="5"/>
  <c r="EK16" i="5"/>
  <c r="EM16" i="5"/>
  <c r="EK15" i="5"/>
  <c r="EM15" i="5"/>
  <c r="EK14" i="5"/>
  <c r="EM14" i="5"/>
  <c r="EK13" i="5"/>
  <c r="EM13" i="5"/>
  <c r="EK12" i="5"/>
  <c r="EM12" i="5"/>
  <c r="EK11" i="5"/>
  <c r="EM11" i="5"/>
  <c r="EK10" i="5"/>
  <c r="EM10" i="5"/>
  <c r="EK9" i="5"/>
  <c r="EM9" i="5"/>
  <c r="EK8" i="5"/>
  <c r="EK7" i="5"/>
  <c r="EM7" i="5"/>
  <c r="EK6" i="5"/>
  <c r="ED4" i="5"/>
  <c r="EF34" i="5"/>
  <c r="EH34" i="5"/>
  <c r="EF14" i="5"/>
  <c r="EH14" i="5"/>
  <c r="DT53" i="5"/>
  <c r="DT52" i="5"/>
  <c r="DV51" i="5"/>
  <c r="DT51" i="5"/>
  <c r="DV50" i="5"/>
  <c r="DT50" i="5"/>
  <c r="DV49" i="5"/>
  <c r="DT49" i="5"/>
  <c r="DV48" i="5"/>
  <c r="DT48" i="5"/>
  <c r="DV47" i="5"/>
  <c r="DT47" i="5"/>
  <c r="DV46" i="5"/>
  <c r="DT46" i="5"/>
  <c r="DV45" i="5"/>
  <c r="DT45" i="5"/>
  <c r="DV44" i="5"/>
  <c r="DT44" i="5"/>
  <c r="DV43" i="5"/>
  <c r="DT43" i="5"/>
  <c r="DV42" i="5"/>
  <c r="DT42" i="5"/>
  <c r="DV41" i="5"/>
  <c r="DT41" i="5"/>
  <c r="DV40" i="5"/>
  <c r="DT40" i="5"/>
  <c r="DV39" i="5"/>
  <c r="DT39" i="5"/>
  <c r="DV38" i="5"/>
  <c r="DT38" i="5"/>
  <c r="DV37" i="5"/>
  <c r="DT37" i="5"/>
  <c r="DV36" i="5"/>
  <c r="DT36" i="5"/>
  <c r="DV35" i="5"/>
  <c r="DT35" i="5"/>
  <c r="DV34" i="5"/>
  <c r="DT34" i="5"/>
  <c r="DV33" i="5"/>
  <c r="DT33" i="5"/>
  <c r="DV32" i="5"/>
  <c r="DT32" i="5"/>
  <c r="DV31" i="5"/>
  <c r="DT31" i="5"/>
  <c r="DV30" i="5"/>
  <c r="DT30" i="5"/>
  <c r="DV29" i="5"/>
  <c r="DT29" i="5"/>
  <c r="DV28" i="5"/>
  <c r="DT28" i="5"/>
  <c r="DV27" i="5"/>
  <c r="DT27" i="5"/>
  <c r="DV26" i="5"/>
  <c r="DT26" i="5"/>
  <c r="DV25" i="5"/>
  <c r="DT25" i="5"/>
  <c r="DV24" i="5"/>
  <c r="DT24" i="5"/>
  <c r="DV23" i="5"/>
  <c r="DT23" i="5"/>
  <c r="DV22" i="5"/>
  <c r="DT22" i="5"/>
  <c r="DV21" i="5"/>
  <c r="DT21" i="5"/>
  <c r="DV20" i="5"/>
  <c r="DT20" i="5"/>
  <c r="DV19" i="5"/>
  <c r="DT19" i="5"/>
  <c r="DV18" i="5"/>
  <c r="DT18" i="5"/>
  <c r="DV17" i="5"/>
  <c r="DT17" i="5"/>
  <c r="DV16" i="5"/>
  <c r="DT16" i="5"/>
  <c r="DV15" i="5"/>
  <c r="DT15" i="5"/>
  <c r="DV14" i="5"/>
  <c r="DT14" i="5"/>
  <c r="DV13" i="5"/>
  <c r="DT13" i="5"/>
  <c r="DV12" i="5"/>
  <c r="DT12" i="5"/>
  <c r="DV11" i="5"/>
  <c r="DT11" i="5"/>
  <c r="DV10" i="5"/>
  <c r="DT10" i="5"/>
  <c r="DV9" i="5"/>
  <c r="DT9" i="5"/>
  <c r="DV8" i="5"/>
  <c r="DT8" i="5"/>
  <c r="DV7" i="5"/>
  <c r="DT7" i="5"/>
  <c r="DV6" i="5"/>
  <c r="DT6" i="5"/>
  <c r="DO53" i="5"/>
  <c r="DO52" i="5"/>
  <c r="DQ51" i="5"/>
  <c r="DO51" i="5"/>
  <c r="DQ50" i="5"/>
  <c r="DO50" i="5"/>
  <c r="DQ49" i="5"/>
  <c r="DO49" i="5"/>
  <c r="DQ48" i="5"/>
  <c r="DO48" i="5"/>
  <c r="DQ47" i="5"/>
  <c r="DO47" i="5"/>
  <c r="DQ46" i="5"/>
  <c r="DO46" i="5"/>
  <c r="DQ45" i="5"/>
  <c r="DO45" i="5"/>
  <c r="DQ44" i="5"/>
  <c r="DO44" i="5"/>
  <c r="DQ43" i="5"/>
  <c r="DO43" i="5"/>
  <c r="DQ42" i="5"/>
  <c r="DO42" i="5"/>
  <c r="DQ41" i="5"/>
  <c r="DO41" i="5"/>
  <c r="DQ40" i="5"/>
  <c r="DO40" i="5"/>
  <c r="DQ39" i="5"/>
  <c r="DO39" i="5"/>
  <c r="DQ38" i="5"/>
  <c r="DO38" i="5"/>
  <c r="DQ37" i="5"/>
  <c r="DO37" i="5"/>
  <c r="DQ36" i="5"/>
  <c r="DO36" i="5"/>
  <c r="DQ35" i="5"/>
  <c r="DO35" i="5"/>
  <c r="DQ34" i="5"/>
  <c r="DO34" i="5"/>
  <c r="DQ33" i="5"/>
  <c r="DO33" i="5"/>
  <c r="DQ32" i="5"/>
  <c r="DO32" i="5"/>
  <c r="DQ31" i="5"/>
  <c r="DO31" i="5"/>
  <c r="DQ30" i="5"/>
  <c r="DO30" i="5"/>
  <c r="DQ29" i="5"/>
  <c r="DO29" i="5"/>
  <c r="DQ28" i="5"/>
  <c r="DO28" i="5"/>
  <c r="DQ27" i="5"/>
  <c r="DO27" i="5"/>
  <c r="DQ26" i="5"/>
  <c r="DO26" i="5"/>
  <c r="DQ25" i="5"/>
  <c r="DO25" i="5"/>
  <c r="DQ24" i="5"/>
  <c r="DO24" i="5"/>
  <c r="DQ23" i="5"/>
  <c r="DO23" i="5"/>
  <c r="DQ22" i="5"/>
  <c r="DO22" i="5"/>
  <c r="DQ21" i="5"/>
  <c r="DO21" i="5"/>
  <c r="DQ20" i="5"/>
  <c r="DO20" i="5"/>
  <c r="DQ19" i="5"/>
  <c r="DO19" i="5"/>
  <c r="DQ18" i="5"/>
  <c r="DO18" i="5"/>
  <c r="DQ17" i="5"/>
  <c r="DO17" i="5"/>
  <c r="DQ16" i="5"/>
  <c r="DO16" i="5"/>
  <c r="DQ15" i="5"/>
  <c r="DO15" i="5"/>
  <c r="DQ14" i="5"/>
  <c r="DO14" i="5"/>
  <c r="DQ13" i="5"/>
  <c r="DO13" i="5"/>
  <c r="DQ12" i="5"/>
  <c r="DO12" i="5"/>
  <c r="DQ11" i="5"/>
  <c r="DO11" i="5"/>
  <c r="DQ10" i="5"/>
  <c r="DO10" i="5"/>
  <c r="DQ9" i="5"/>
  <c r="DO9" i="5"/>
  <c r="DQ8" i="5"/>
  <c r="DO8" i="5"/>
  <c r="DQ7" i="5"/>
  <c r="DO7" i="5"/>
  <c r="DQ6" i="5"/>
  <c r="DO6" i="5"/>
  <c r="DH4" i="5"/>
  <c r="DJ53" i="5"/>
  <c r="DL53" i="5"/>
  <c r="DJ52" i="5"/>
  <c r="DL52" i="5"/>
  <c r="DJ51" i="5"/>
  <c r="DL51" i="5"/>
  <c r="DJ50" i="5"/>
  <c r="DL50" i="5"/>
  <c r="DJ49" i="5"/>
  <c r="DL49" i="5"/>
  <c r="DJ48" i="5"/>
  <c r="DL48" i="5"/>
  <c r="DJ47" i="5"/>
  <c r="DL47" i="5"/>
  <c r="DJ46" i="5"/>
  <c r="DL46" i="5"/>
  <c r="DJ45" i="5"/>
  <c r="DL45" i="5"/>
  <c r="DJ44" i="5"/>
  <c r="DL44" i="5"/>
  <c r="DJ43" i="5"/>
  <c r="DL43" i="5"/>
  <c r="DJ42" i="5"/>
  <c r="DL42" i="5"/>
  <c r="DJ41" i="5"/>
  <c r="DL41" i="5"/>
  <c r="DJ40" i="5"/>
  <c r="DL40" i="5"/>
  <c r="DJ39" i="5"/>
  <c r="DL39" i="5"/>
  <c r="DJ38" i="5"/>
  <c r="DL38" i="5"/>
  <c r="DJ37" i="5"/>
  <c r="DL37" i="5"/>
  <c r="DJ36" i="5"/>
  <c r="DL36" i="5"/>
  <c r="DJ35" i="5"/>
  <c r="DL35" i="5"/>
  <c r="DJ34" i="5"/>
  <c r="DL34" i="5"/>
  <c r="DJ33" i="5"/>
  <c r="DL33" i="5"/>
  <c r="DJ32" i="5"/>
  <c r="DL32" i="5"/>
  <c r="DJ31" i="5"/>
  <c r="DL31" i="5"/>
  <c r="DJ30" i="5"/>
  <c r="DL30" i="5"/>
  <c r="DJ29" i="5"/>
  <c r="DL29" i="5"/>
  <c r="DJ28" i="5"/>
  <c r="DL28" i="5"/>
  <c r="DJ27" i="5"/>
  <c r="DL27" i="5"/>
  <c r="DJ26" i="5"/>
  <c r="DL26" i="5"/>
  <c r="DJ25" i="5"/>
  <c r="DL25" i="5"/>
  <c r="DJ24" i="5"/>
  <c r="DL24" i="5"/>
  <c r="DJ23" i="5"/>
  <c r="DL23" i="5"/>
  <c r="DJ22" i="5"/>
  <c r="DL22" i="5"/>
  <c r="DJ21" i="5"/>
  <c r="DL21" i="5"/>
  <c r="DJ20" i="5"/>
  <c r="DL20" i="5"/>
  <c r="DJ19" i="5"/>
  <c r="DL19" i="5"/>
  <c r="DJ18" i="5"/>
  <c r="DL18" i="5"/>
  <c r="DJ17" i="5"/>
  <c r="DL17" i="5"/>
  <c r="DJ16" i="5"/>
  <c r="DL16" i="5"/>
  <c r="DJ15" i="5"/>
  <c r="DL15" i="5"/>
  <c r="DJ14" i="5"/>
  <c r="DL14" i="5"/>
  <c r="DJ13" i="5"/>
  <c r="DL13" i="5"/>
  <c r="DJ12" i="5"/>
  <c r="DL12" i="5"/>
  <c r="DJ11" i="5"/>
  <c r="DL11" i="5"/>
  <c r="DJ10" i="5"/>
  <c r="DL10" i="5"/>
  <c r="DJ9" i="5"/>
  <c r="DL9" i="5"/>
  <c r="DJ8" i="5"/>
  <c r="DL8" i="5"/>
  <c r="DJ7" i="5"/>
  <c r="DL7" i="5"/>
  <c r="DJ6" i="5"/>
  <c r="DL6" i="5"/>
  <c r="DC4" i="5"/>
  <c r="DE37" i="5"/>
  <c r="DG37" i="5"/>
  <c r="DE38" i="5"/>
  <c r="DG38" i="5"/>
  <c r="DE36" i="5"/>
  <c r="DG36" i="5"/>
  <c r="DE34" i="5"/>
  <c r="DG34" i="5"/>
  <c r="DE32" i="5"/>
  <c r="DG32" i="5"/>
  <c r="DE30" i="5"/>
  <c r="DG30" i="5"/>
  <c r="DE28" i="5"/>
  <c r="DG28" i="5"/>
  <c r="DE26" i="5"/>
  <c r="DG26" i="5"/>
  <c r="DE24" i="5"/>
  <c r="DG24" i="5"/>
  <c r="DE22" i="5"/>
  <c r="DG22" i="5"/>
  <c r="DE20" i="5"/>
  <c r="DG20" i="5"/>
  <c r="DE18" i="5"/>
  <c r="DG18" i="5"/>
  <c r="DE16" i="5"/>
  <c r="DG16" i="5"/>
  <c r="DE14" i="5"/>
  <c r="DG14" i="5"/>
  <c r="DE12" i="5"/>
  <c r="DG12" i="5"/>
  <c r="DE10" i="5"/>
  <c r="DG10" i="5"/>
  <c r="DE8" i="5"/>
  <c r="DG8" i="5"/>
  <c r="DE6" i="5"/>
  <c r="DG6" i="5"/>
  <c r="CX4" i="5"/>
  <c r="CZ53" i="5"/>
  <c r="CZ52" i="5"/>
  <c r="CZ51" i="5"/>
  <c r="CZ50" i="5"/>
  <c r="DB50" i="5"/>
  <c r="CZ49" i="5"/>
  <c r="DB49" i="5"/>
  <c r="CZ48" i="5"/>
  <c r="CZ47" i="5"/>
  <c r="CZ46" i="5"/>
  <c r="CZ45" i="5"/>
  <c r="CZ44" i="5"/>
  <c r="CZ43" i="5"/>
  <c r="DB43" i="5"/>
  <c r="CZ42" i="5"/>
  <c r="DB42" i="5"/>
  <c r="CZ41" i="5"/>
  <c r="DB41" i="5"/>
  <c r="CZ40" i="5"/>
  <c r="CZ39" i="5"/>
  <c r="CZ38" i="5"/>
  <c r="DB38" i="5"/>
  <c r="CZ37" i="5"/>
  <c r="CZ36" i="5"/>
  <c r="CZ35" i="5"/>
  <c r="DB35" i="5"/>
  <c r="CZ34" i="5"/>
  <c r="DB34" i="5"/>
  <c r="CZ33" i="5"/>
  <c r="DB33" i="5"/>
  <c r="CZ32" i="5"/>
  <c r="DB32" i="5"/>
  <c r="CZ31" i="5"/>
  <c r="CZ30" i="5"/>
  <c r="CZ29" i="5"/>
  <c r="CZ28" i="5"/>
  <c r="DB28" i="5"/>
  <c r="CZ27" i="5"/>
  <c r="DB27" i="5"/>
  <c r="CZ26" i="5"/>
  <c r="CZ25" i="5"/>
  <c r="DB25" i="5"/>
  <c r="CZ24" i="5"/>
  <c r="CZ23" i="5"/>
  <c r="CZ22" i="5"/>
  <c r="DB22" i="5"/>
  <c r="CZ21" i="5"/>
  <c r="DB21" i="5"/>
  <c r="CZ20" i="5"/>
  <c r="DB20" i="5"/>
  <c r="CZ19" i="5"/>
  <c r="CZ18" i="5"/>
  <c r="CZ17" i="5"/>
  <c r="CZ16" i="5"/>
  <c r="DB16" i="5"/>
  <c r="CZ15" i="5"/>
  <c r="DB15" i="5"/>
  <c r="CZ14" i="5"/>
  <c r="DB14" i="5"/>
  <c r="CZ13" i="5"/>
  <c r="DB13" i="5"/>
  <c r="CZ12" i="5"/>
  <c r="DB12" i="5"/>
  <c r="CZ11" i="5"/>
  <c r="DB11" i="5"/>
  <c r="CZ10" i="5"/>
  <c r="DB10" i="5"/>
  <c r="CZ9" i="5"/>
  <c r="DB9" i="5"/>
  <c r="CZ8" i="5"/>
  <c r="DB8" i="5"/>
  <c r="CZ7" i="5"/>
  <c r="CZ6" i="5"/>
  <c r="CN53" i="5"/>
  <c r="CN52" i="5"/>
  <c r="CP51" i="5"/>
  <c r="CN51" i="5"/>
  <c r="CP50" i="5"/>
  <c r="CN50" i="5"/>
  <c r="CP49" i="5"/>
  <c r="CN49" i="5"/>
  <c r="CP48" i="5"/>
  <c r="CN48" i="5"/>
  <c r="CP47" i="5"/>
  <c r="CN47" i="5"/>
  <c r="CP46" i="5"/>
  <c r="CN46" i="5"/>
  <c r="CP45" i="5"/>
  <c r="CN45" i="5"/>
  <c r="CP44" i="5"/>
  <c r="CN44" i="5"/>
  <c r="CP43" i="5"/>
  <c r="CN43" i="5"/>
  <c r="CP42" i="5"/>
  <c r="CN42" i="5"/>
  <c r="CP41" i="5"/>
  <c r="CN41" i="5"/>
  <c r="CP40" i="5"/>
  <c r="CN40" i="5"/>
  <c r="CP39" i="5"/>
  <c r="CN39" i="5"/>
  <c r="CP38" i="5"/>
  <c r="CN38" i="5"/>
  <c r="CP37" i="5"/>
  <c r="CN37" i="5"/>
  <c r="CP36" i="5"/>
  <c r="CN36" i="5"/>
  <c r="CP35" i="5"/>
  <c r="CN35" i="5"/>
  <c r="CP34" i="5"/>
  <c r="CN34" i="5"/>
  <c r="CP33" i="5"/>
  <c r="CN33" i="5"/>
  <c r="CP32" i="5"/>
  <c r="CN32" i="5"/>
  <c r="CP31" i="5"/>
  <c r="CN31" i="5"/>
  <c r="CP30" i="5"/>
  <c r="CN30" i="5"/>
  <c r="CP29" i="5"/>
  <c r="CN29" i="5"/>
  <c r="CP28" i="5"/>
  <c r="CN28" i="5"/>
  <c r="CP27" i="5"/>
  <c r="CN27" i="5"/>
  <c r="CP26" i="5"/>
  <c r="CN26" i="5"/>
  <c r="CP25" i="5"/>
  <c r="CN25" i="5"/>
  <c r="CP24" i="5"/>
  <c r="CN24" i="5"/>
  <c r="CP23" i="5"/>
  <c r="CN23" i="5"/>
  <c r="CP22" i="5"/>
  <c r="CN22" i="5"/>
  <c r="CP21" i="5"/>
  <c r="CN21" i="5"/>
  <c r="CP20" i="5"/>
  <c r="CN20" i="5"/>
  <c r="CP19" i="5"/>
  <c r="CN19" i="5"/>
  <c r="CP18" i="5"/>
  <c r="CN18" i="5"/>
  <c r="CP17" i="5"/>
  <c r="CN17" i="5"/>
  <c r="CP16" i="5"/>
  <c r="CN16" i="5"/>
  <c r="CP15" i="5"/>
  <c r="CN15" i="5"/>
  <c r="CP14" i="5"/>
  <c r="CN14" i="5"/>
  <c r="CP13" i="5"/>
  <c r="CN13" i="5"/>
  <c r="CP12" i="5"/>
  <c r="CN12" i="5"/>
  <c r="CP11" i="5"/>
  <c r="CN11" i="5"/>
  <c r="CP10" i="5"/>
  <c r="CN10" i="5"/>
  <c r="CP9" i="5"/>
  <c r="CN9" i="5"/>
  <c r="CP8" i="5"/>
  <c r="CN8" i="5"/>
  <c r="CP7" i="5"/>
  <c r="CN7" i="5"/>
  <c r="CP6" i="5"/>
  <c r="CN6" i="5"/>
  <c r="CI53" i="5"/>
  <c r="CI52" i="5"/>
  <c r="CK51" i="5"/>
  <c r="CI51" i="5"/>
  <c r="CK50" i="5"/>
  <c r="CI50" i="5"/>
  <c r="CK49" i="5"/>
  <c r="CI49" i="5"/>
  <c r="CK48" i="5"/>
  <c r="CI48" i="5"/>
  <c r="CK47" i="5"/>
  <c r="CI47" i="5"/>
  <c r="CK46" i="5"/>
  <c r="CI46" i="5"/>
  <c r="CK45" i="5"/>
  <c r="CI45" i="5"/>
  <c r="CK44" i="5"/>
  <c r="CI44" i="5"/>
  <c r="CK43" i="5"/>
  <c r="CI43" i="5"/>
  <c r="CK42" i="5"/>
  <c r="CI42" i="5"/>
  <c r="CK41" i="5"/>
  <c r="CI41" i="5"/>
  <c r="CK40" i="5"/>
  <c r="CI40" i="5"/>
  <c r="CK39" i="5"/>
  <c r="CI39" i="5"/>
  <c r="CK38" i="5"/>
  <c r="CI38" i="5"/>
  <c r="CK37" i="5"/>
  <c r="CI37" i="5"/>
  <c r="CK36" i="5"/>
  <c r="CI36" i="5"/>
  <c r="CK35" i="5"/>
  <c r="CI35" i="5"/>
  <c r="CK34" i="5"/>
  <c r="CI34" i="5"/>
  <c r="CK33" i="5"/>
  <c r="CI33" i="5"/>
  <c r="CK32" i="5"/>
  <c r="CI32" i="5"/>
  <c r="CK31" i="5"/>
  <c r="CI31" i="5"/>
  <c r="CK30" i="5"/>
  <c r="CI30" i="5"/>
  <c r="CK29" i="5"/>
  <c r="CI29" i="5"/>
  <c r="CK28" i="5"/>
  <c r="CI28" i="5"/>
  <c r="CK27" i="5"/>
  <c r="CI27" i="5"/>
  <c r="CK26" i="5"/>
  <c r="CI26" i="5"/>
  <c r="CK25" i="5"/>
  <c r="CI25" i="5"/>
  <c r="CK24" i="5"/>
  <c r="CI24" i="5"/>
  <c r="CK23" i="5"/>
  <c r="CI23" i="5"/>
  <c r="CK22" i="5"/>
  <c r="CI22" i="5"/>
  <c r="CK21" i="5"/>
  <c r="CI21" i="5"/>
  <c r="CK20" i="5"/>
  <c r="CI20" i="5"/>
  <c r="CK19" i="5"/>
  <c r="CI19" i="5"/>
  <c r="CK18" i="5"/>
  <c r="CI18" i="5"/>
  <c r="CK17" i="5"/>
  <c r="CI17" i="5"/>
  <c r="CK16" i="5"/>
  <c r="CI16" i="5"/>
  <c r="CK15" i="5"/>
  <c r="CI15" i="5"/>
  <c r="CK14" i="5"/>
  <c r="CI14" i="5"/>
  <c r="CK13" i="5"/>
  <c r="CI13" i="5"/>
  <c r="CK12" i="5"/>
  <c r="CI12" i="5"/>
  <c r="CK11" i="5"/>
  <c r="CI11" i="5"/>
  <c r="CK10" i="5"/>
  <c r="CI10" i="5"/>
  <c r="CK9" i="5"/>
  <c r="CI9" i="5"/>
  <c r="CK8" i="5"/>
  <c r="CI8" i="5"/>
  <c r="CK7" i="5"/>
  <c r="CI7" i="5"/>
  <c r="CK6" i="5"/>
  <c r="CI6" i="5"/>
  <c r="CD53" i="5"/>
  <c r="CD52" i="5"/>
  <c r="CD51" i="5"/>
  <c r="CF50" i="5"/>
  <c r="CD50" i="5"/>
  <c r="CF49" i="5"/>
  <c r="CD49" i="5"/>
  <c r="CF48" i="5"/>
  <c r="CD48" i="5"/>
  <c r="CF47" i="5"/>
  <c r="CD47" i="5"/>
  <c r="CF46" i="5"/>
  <c r="CD46" i="5"/>
  <c r="CF45" i="5"/>
  <c r="CD45" i="5"/>
  <c r="CF44" i="5"/>
  <c r="CD44" i="5"/>
  <c r="CF43" i="5"/>
  <c r="CD43" i="5"/>
  <c r="CF42" i="5"/>
  <c r="CD42" i="5"/>
  <c r="CF41" i="5"/>
  <c r="CD41" i="5"/>
  <c r="CF40" i="5"/>
  <c r="CD40" i="5"/>
  <c r="CF39" i="5"/>
  <c r="CD39" i="5"/>
  <c r="CF38" i="5"/>
  <c r="CD38" i="5"/>
  <c r="CF37" i="5"/>
  <c r="CD37" i="5"/>
  <c r="CF36" i="5"/>
  <c r="CD36" i="5"/>
  <c r="CF35" i="5"/>
  <c r="CD35" i="5"/>
  <c r="CF34" i="5"/>
  <c r="CD34" i="5"/>
  <c r="CF33" i="5"/>
  <c r="CD33" i="5"/>
  <c r="CF32" i="5"/>
  <c r="CD32" i="5"/>
  <c r="CF31" i="5"/>
  <c r="CD31" i="5"/>
  <c r="CF30" i="5"/>
  <c r="CD30" i="5"/>
  <c r="CF29" i="5"/>
  <c r="CD29" i="5"/>
  <c r="CF28" i="5"/>
  <c r="CD28" i="5"/>
  <c r="CF27" i="5"/>
  <c r="CD27" i="5"/>
  <c r="CF26" i="5"/>
  <c r="CD26" i="5"/>
  <c r="CF25" i="5"/>
  <c r="CD25" i="5"/>
  <c r="CF24" i="5"/>
  <c r="CD24" i="5"/>
  <c r="CF23" i="5"/>
  <c r="CD23" i="5"/>
  <c r="CF22" i="5"/>
  <c r="CD22" i="5"/>
  <c r="CF21" i="5"/>
  <c r="CD21" i="5"/>
  <c r="CF20" i="5"/>
  <c r="CD20" i="5"/>
  <c r="CF19" i="5"/>
  <c r="CD19" i="5"/>
  <c r="CF18" i="5"/>
  <c r="CD18" i="5"/>
  <c r="CF17" i="5"/>
  <c r="CD17" i="5"/>
  <c r="CF16" i="5"/>
  <c r="CD16" i="5"/>
  <c r="CF15" i="5"/>
  <c r="CD15" i="5"/>
  <c r="CF14" i="5"/>
  <c r="CD14" i="5"/>
  <c r="CF13" i="5"/>
  <c r="CD13" i="5"/>
  <c r="CF12" i="5"/>
  <c r="CD12" i="5"/>
  <c r="CF11" i="5"/>
  <c r="CD11" i="5"/>
  <c r="CF10" i="5"/>
  <c r="CD10" i="5"/>
  <c r="CF9" i="5"/>
  <c r="CD9" i="5"/>
  <c r="CF8" i="5"/>
  <c r="CD8" i="5"/>
  <c r="CF7" i="5"/>
  <c r="CD7" i="5"/>
  <c r="CF6" i="5"/>
  <c r="CD6" i="5"/>
  <c r="BW4" i="5"/>
  <c r="BY53" i="5"/>
  <c r="CA53" i="5"/>
  <c r="BY52" i="5"/>
  <c r="CA52" i="5"/>
  <c r="BR4" i="5"/>
  <c r="BY51" i="5"/>
  <c r="CA51" i="5"/>
  <c r="BY50" i="5"/>
  <c r="BY49" i="5"/>
  <c r="CA49" i="5"/>
  <c r="BT49" i="5"/>
  <c r="BV49" i="5"/>
  <c r="BY48" i="5"/>
  <c r="CA48" i="5"/>
  <c r="BY47" i="5"/>
  <c r="CA47" i="5"/>
  <c r="BY46" i="5"/>
  <c r="CA46" i="5"/>
  <c r="BY45" i="5"/>
  <c r="CA45" i="5"/>
  <c r="BY44" i="5"/>
  <c r="BY43" i="5"/>
  <c r="CA43" i="5"/>
  <c r="BY42" i="5"/>
  <c r="BY41" i="5"/>
  <c r="CA41" i="5"/>
  <c r="BY40" i="5"/>
  <c r="BY39" i="5"/>
  <c r="CA39" i="5"/>
  <c r="BY38" i="5"/>
  <c r="BY37" i="5"/>
  <c r="CA37" i="5"/>
  <c r="BY36" i="5"/>
  <c r="CA36" i="5"/>
  <c r="BY35" i="5"/>
  <c r="CA35" i="5"/>
  <c r="BY34" i="5"/>
  <c r="BT34" i="5"/>
  <c r="BY33" i="5"/>
  <c r="CA33" i="5"/>
  <c r="BY32" i="5"/>
  <c r="CA32" i="5"/>
  <c r="BY31" i="5"/>
  <c r="CA31" i="5"/>
  <c r="BY30" i="5"/>
  <c r="CA30" i="5"/>
  <c r="BY29" i="5"/>
  <c r="CA29" i="5"/>
  <c r="BY28" i="5"/>
  <c r="BY27" i="5"/>
  <c r="CA27" i="5"/>
  <c r="BY26" i="5"/>
  <c r="BT26" i="5"/>
  <c r="BY25" i="5"/>
  <c r="CA25" i="5"/>
  <c r="BY24" i="5"/>
  <c r="BY23" i="5"/>
  <c r="CA23" i="5"/>
  <c r="BY22" i="5"/>
  <c r="BT22" i="5"/>
  <c r="BY21" i="5"/>
  <c r="CA21" i="5"/>
  <c r="BY20" i="5"/>
  <c r="CA20" i="5"/>
  <c r="BY19" i="5"/>
  <c r="CA19" i="5"/>
  <c r="BY18" i="5"/>
  <c r="BT18" i="5"/>
  <c r="BY17" i="5"/>
  <c r="CA17" i="5"/>
  <c r="BY16" i="5"/>
  <c r="CA16" i="5"/>
  <c r="BY15" i="5"/>
  <c r="CA15" i="5"/>
  <c r="BY14" i="5"/>
  <c r="CA14" i="5"/>
  <c r="BY13" i="5"/>
  <c r="CA13" i="5"/>
  <c r="BY12" i="5"/>
  <c r="BY11" i="5"/>
  <c r="CA11" i="5"/>
  <c r="BY10" i="5"/>
  <c r="BY9" i="5"/>
  <c r="CA9" i="5"/>
  <c r="BY8" i="5"/>
  <c r="CA8" i="5"/>
  <c r="BY7" i="5"/>
  <c r="CA7" i="5"/>
  <c r="BY6" i="5"/>
  <c r="CA6" i="5"/>
  <c r="BT50" i="5"/>
  <c r="BV50" i="5"/>
  <c r="BT47" i="5"/>
  <c r="BV47" i="5"/>
  <c r="BT35" i="5"/>
  <c r="BV35" i="5"/>
  <c r="BT28" i="5"/>
  <c r="BV28" i="5"/>
  <c r="BT25" i="5"/>
  <c r="BV25" i="5"/>
  <c r="BT23" i="5"/>
  <c r="BT17" i="5"/>
  <c r="BV17" i="5"/>
  <c r="BT15" i="5"/>
  <c r="BT8" i="5"/>
  <c r="BV8" i="5"/>
  <c r="BH53" i="5"/>
  <c r="BH52" i="5"/>
  <c r="BJ51" i="5"/>
  <c r="BH51" i="5"/>
  <c r="BJ50" i="5"/>
  <c r="BH50" i="5"/>
  <c r="BJ49" i="5"/>
  <c r="BH49" i="5"/>
  <c r="BJ48" i="5"/>
  <c r="BH48" i="5"/>
  <c r="BJ47" i="5"/>
  <c r="BH47" i="5"/>
  <c r="BJ46" i="5"/>
  <c r="BH46" i="5"/>
  <c r="BJ45" i="5"/>
  <c r="BH45" i="5"/>
  <c r="BJ44" i="5"/>
  <c r="BH44" i="5"/>
  <c r="BJ43" i="5"/>
  <c r="BH43" i="5"/>
  <c r="BJ42" i="5"/>
  <c r="BH42" i="5"/>
  <c r="BJ41" i="5"/>
  <c r="BH41" i="5"/>
  <c r="BJ40" i="5"/>
  <c r="BH40" i="5"/>
  <c r="BJ39" i="5"/>
  <c r="BH39" i="5"/>
  <c r="BJ38" i="5"/>
  <c r="BH38" i="5"/>
  <c r="BJ37" i="5"/>
  <c r="BH37" i="5"/>
  <c r="BJ36" i="5"/>
  <c r="BH36" i="5"/>
  <c r="BJ35" i="5"/>
  <c r="BH35" i="5"/>
  <c r="BJ34" i="5"/>
  <c r="BH34" i="5"/>
  <c r="BJ33" i="5"/>
  <c r="BH33" i="5"/>
  <c r="BJ32" i="5"/>
  <c r="BH32" i="5"/>
  <c r="BJ31" i="5"/>
  <c r="BH31" i="5"/>
  <c r="BJ30" i="5"/>
  <c r="BH30" i="5"/>
  <c r="BJ29" i="5"/>
  <c r="BH29" i="5"/>
  <c r="BJ28" i="5"/>
  <c r="BH28" i="5"/>
  <c r="BJ27" i="5"/>
  <c r="BH27" i="5"/>
  <c r="BJ26" i="5"/>
  <c r="BH26" i="5"/>
  <c r="BJ25" i="5"/>
  <c r="BH25" i="5"/>
  <c r="BJ24" i="5"/>
  <c r="BH24" i="5"/>
  <c r="BJ23" i="5"/>
  <c r="BH23" i="5"/>
  <c r="BJ22" i="5"/>
  <c r="BH22" i="5"/>
  <c r="BJ21" i="5"/>
  <c r="BH21" i="5"/>
  <c r="BJ20" i="5"/>
  <c r="BH20" i="5"/>
  <c r="BJ19" i="5"/>
  <c r="BH19" i="5"/>
  <c r="BJ18" i="5"/>
  <c r="BH18" i="5"/>
  <c r="BJ17" i="5"/>
  <c r="BH17" i="5"/>
  <c r="BJ16" i="5"/>
  <c r="BH16" i="5"/>
  <c r="BJ15" i="5"/>
  <c r="BH15" i="5"/>
  <c r="BJ14" i="5"/>
  <c r="BH14" i="5"/>
  <c r="BJ13" i="5"/>
  <c r="BH13" i="5"/>
  <c r="BJ12" i="5"/>
  <c r="BH12" i="5"/>
  <c r="BJ11" i="5"/>
  <c r="BH11" i="5"/>
  <c r="BJ10" i="5"/>
  <c r="BH10" i="5"/>
  <c r="BJ9" i="5"/>
  <c r="BH9" i="5"/>
  <c r="BJ8" i="5"/>
  <c r="BH8" i="5"/>
  <c r="BJ7" i="5"/>
  <c r="BH7" i="5"/>
  <c r="BJ6" i="5"/>
  <c r="BH6" i="5"/>
  <c r="BC53" i="5"/>
  <c r="BC52" i="5"/>
  <c r="BE51" i="5"/>
  <c r="BC51" i="5"/>
  <c r="BE50" i="5"/>
  <c r="BC50" i="5"/>
  <c r="BE49" i="5"/>
  <c r="BC49" i="5"/>
  <c r="BE48" i="5"/>
  <c r="BC48" i="5"/>
  <c r="BE47" i="5"/>
  <c r="BC47" i="5"/>
  <c r="BE46" i="5"/>
  <c r="BC46" i="5"/>
  <c r="BE45" i="5"/>
  <c r="BC45" i="5"/>
  <c r="BE44" i="5"/>
  <c r="BC44" i="5"/>
  <c r="BE43" i="5"/>
  <c r="BC43" i="5"/>
  <c r="BE42" i="5"/>
  <c r="BC42" i="5"/>
  <c r="BE41" i="5"/>
  <c r="BC41" i="5"/>
  <c r="BE40" i="5"/>
  <c r="BC40" i="5"/>
  <c r="BE39" i="5"/>
  <c r="BC39" i="5"/>
  <c r="BE38" i="5"/>
  <c r="BC38" i="5"/>
  <c r="BE37" i="5"/>
  <c r="BC37" i="5"/>
  <c r="BE36" i="5"/>
  <c r="BC36" i="5"/>
  <c r="BE35" i="5"/>
  <c r="BC35" i="5"/>
  <c r="BE34" i="5"/>
  <c r="BC34" i="5"/>
  <c r="BE33" i="5"/>
  <c r="BC33" i="5"/>
  <c r="BE32" i="5"/>
  <c r="BC32" i="5"/>
  <c r="BE31" i="5"/>
  <c r="BC31" i="5"/>
  <c r="BE30" i="5"/>
  <c r="BC30" i="5"/>
  <c r="BE29" i="5"/>
  <c r="BC29" i="5"/>
  <c r="BE28" i="5"/>
  <c r="BC28" i="5"/>
  <c r="BE27" i="5"/>
  <c r="BC27" i="5"/>
  <c r="BE26" i="5"/>
  <c r="BC26" i="5"/>
  <c r="BE25" i="5"/>
  <c r="BC25" i="5"/>
  <c r="BE24" i="5"/>
  <c r="BC24" i="5"/>
  <c r="BE23" i="5"/>
  <c r="BC23" i="5"/>
  <c r="BE22" i="5"/>
  <c r="BC22" i="5"/>
  <c r="BE21" i="5"/>
  <c r="BC21" i="5"/>
  <c r="BE20" i="5"/>
  <c r="BC20" i="5"/>
  <c r="BE19" i="5"/>
  <c r="BC19" i="5"/>
  <c r="BE18" i="5"/>
  <c r="BC18" i="5"/>
  <c r="BE17" i="5"/>
  <c r="BC17" i="5"/>
  <c r="BE16" i="5"/>
  <c r="BC16" i="5"/>
  <c r="BE15" i="5"/>
  <c r="BC15" i="5"/>
  <c r="BE14" i="5"/>
  <c r="BC14" i="5"/>
  <c r="BE13" i="5"/>
  <c r="BC13" i="5"/>
  <c r="BE12" i="5"/>
  <c r="BC12" i="5"/>
  <c r="BE11" i="5"/>
  <c r="BC11" i="5"/>
  <c r="BE10" i="5"/>
  <c r="BC10" i="5"/>
  <c r="BE9" i="5"/>
  <c r="BC9" i="5"/>
  <c r="BE8" i="5"/>
  <c r="BC8" i="5"/>
  <c r="BE7" i="5"/>
  <c r="BC7" i="5"/>
  <c r="BE6" i="5"/>
  <c r="BC6" i="5"/>
  <c r="AX53" i="5"/>
  <c r="AX52" i="5"/>
  <c r="AZ51" i="5"/>
  <c r="AX51" i="5"/>
  <c r="AZ50" i="5"/>
  <c r="AX50" i="5"/>
  <c r="AZ49" i="5"/>
  <c r="AX49" i="5"/>
  <c r="AZ48" i="5"/>
  <c r="AX48" i="5"/>
  <c r="AZ47" i="5"/>
  <c r="AX47" i="5"/>
  <c r="AZ46" i="5"/>
  <c r="AX46" i="5"/>
  <c r="AZ45" i="5"/>
  <c r="AX45" i="5"/>
  <c r="AZ44" i="5"/>
  <c r="AX44" i="5"/>
  <c r="AZ43" i="5"/>
  <c r="AX43" i="5"/>
  <c r="AZ42" i="5"/>
  <c r="AX42" i="5"/>
  <c r="AZ41" i="5"/>
  <c r="AX41" i="5"/>
  <c r="AZ40" i="5"/>
  <c r="AX40" i="5"/>
  <c r="AZ39" i="5"/>
  <c r="AX39" i="5"/>
  <c r="AZ38" i="5"/>
  <c r="AX38" i="5"/>
  <c r="AZ37" i="5"/>
  <c r="AX37" i="5"/>
  <c r="AZ36" i="5"/>
  <c r="AX36" i="5"/>
  <c r="AZ35" i="5"/>
  <c r="AX35" i="5"/>
  <c r="AZ34" i="5"/>
  <c r="AX34" i="5"/>
  <c r="AZ33" i="5"/>
  <c r="AX33" i="5"/>
  <c r="AZ32" i="5"/>
  <c r="AX32" i="5"/>
  <c r="AZ31" i="5"/>
  <c r="AX31" i="5"/>
  <c r="AZ30" i="5"/>
  <c r="AX30" i="5"/>
  <c r="AZ29" i="5"/>
  <c r="AX29" i="5"/>
  <c r="AZ28" i="5"/>
  <c r="AX28" i="5"/>
  <c r="AZ27" i="5"/>
  <c r="AX27" i="5"/>
  <c r="AZ26" i="5"/>
  <c r="AX26" i="5"/>
  <c r="AZ25" i="5"/>
  <c r="AX25" i="5"/>
  <c r="AZ24" i="5"/>
  <c r="AX24" i="5"/>
  <c r="AZ23" i="5"/>
  <c r="AX23" i="5"/>
  <c r="AZ22" i="5"/>
  <c r="AX22" i="5"/>
  <c r="AZ21" i="5"/>
  <c r="AX21" i="5"/>
  <c r="AZ20" i="5"/>
  <c r="AX20" i="5"/>
  <c r="AZ19" i="5"/>
  <c r="AX19" i="5"/>
  <c r="AZ18" i="5"/>
  <c r="AX18" i="5"/>
  <c r="AZ17" i="5"/>
  <c r="AX17" i="5"/>
  <c r="AZ16" i="5"/>
  <c r="AX16" i="5"/>
  <c r="AZ15" i="5"/>
  <c r="AX15" i="5"/>
  <c r="AZ14" i="5"/>
  <c r="AX14" i="5"/>
  <c r="AZ13" i="5"/>
  <c r="AX13" i="5"/>
  <c r="AZ12" i="5"/>
  <c r="AX12" i="5"/>
  <c r="AZ11" i="5"/>
  <c r="AX11" i="5"/>
  <c r="AZ10" i="5"/>
  <c r="AX10" i="5"/>
  <c r="AZ9" i="5"/>
  <c r="AX9" i="5"/>
  <c r="AZ8" i="5"/>
  <c r="AX8" i="5"/>
  <c r="AZ7" i="5"/>
  <c r="AX7" i="5"/>
  <c r="AZ6" i="5"/>
  <c r="AX6" i="5"/>
  <c r="AQ4" i="5"/>
  <c r="AS53" i="5"/>
  <c r="AU53" i="5"/>
  <c r="AS52" i="5"/>
  <c r="AU52" i="5"/>
  <c r="AS51" i="5"/>
  <c r="AU51" i="5"/>
  <c r="AS50" i="5"/>
  <c r="AU50" i="5"/>
  <c r="AS49" i="5"/>
  <c r="AU49" i="5"/>
  <c r="AS48" i="5"/>
  <c r="AU48" i="5"/>
  <c r="AS47" i="5"/>
  <c r="AU47" i="5"/>
  <c r="AS46" i="5"/>
  <c r="AL4" i="5"/>
  <c r="AN46" i="5"/>
  <c r="AS45" i="5"/>
  <c r="AU45" i="5"/>
  <c r="AS44" i="5"/>
  <c r="AU44" i="5"/>
  <c r="AS43" i="5"/>
  <c r="AU43" i="5"/>
  <c r="AS42" i="5"/>
  <c r="AU42" i="5"/>
  <c r="AS41" i="5"/>
  <c r="AU41" i="5"/>
  <c r="AS40" i="5"/>
  <c r="AU40" i="5"/>
  <c r="AS39" i="5"/>
  <c r="AU39" i="5"/>
  <c r="AS38" i="5"/>
  <c r="AN38" i="5"/>
  <c r="AS37" i="5"/>
  <c r="AU37" i="5"/>
  <c r="AS36" i="5"/>
  <c r="AU36" i="5"/>
  <c r="AS35" i="5"/>
  <c r="AU35" i="5"/>
  <c r="AS34" i="5"/>
  <c r="AU34" i="5"/>
  <c r="AS33" i="5"/>
  <c r="AU33" i="5"/>
  <c r="AS32" i="5"/>
  <c r="AU32" i="5"/>
  <c r="AS31" i="5"/>
  <c r="AU31" i="5"/>
  <c r="AS30" i="5"/>
  <c r="AU30" i="5"/>
  <c r="AS29" i="5"/>
  <c r="AU29" i="5"/>
  <c r="AS28" i="5"/>
  <c r="AU28" i="5"/>
  <c r="AS27" i="5"/>
  <c r="AU27" i="5"/>
  <c r="AS26" i="5"/>
  <c r="AU26" i="5"/>
  <c r="AS25" i="5"/>
  <c r="AU25" i="5"/>
  <c r="AS24" i="5"/>
  <c r="AU24" i="5"/>
  <c r="AS23" i="5"/>
  <c r="AU23" i="5"/>
  <c r="AS22" i="5"/>
  <c r="AU22" i="5"/>
  <c r="AS21" i="5"/>
  <c r="AU21" i="5"/>
  <c r="AS20" i="5"/>
  <c r="AU20" i="5"/>
  <c r="AS19" i="5"/>
  <c r="AU19" i="5"/>
  <c r="AS18" i="5"/>
  <c r="AU18" i="5"/>
  <c r="AN18" i="5"/>
  <c r="AP18" i="5"/>
  <c r="AS17" i="5"/>
  <c r="AU17" i="5"/>
  <c r="AS16" i="5"/>
  <c r="AU16" i="5"/>
  <c r="AS15" i="5"/>
  <c r="AU15" i="5"/>
  <c r="AS14" i="5"/>
  <c r="AU14" i="5"/>
  <c r="AN14" i="5"/>
  <c r="AP14" i="5"/>
  <c r="AS13" i="5"/>
  <c r="AU13" i="5"/>
  <c r="AS12" i="5"/>
  <c r="AU12" i="5"/>
  <c r="AS11" i="5"/>
  <c r="AU11" i="5"/>
  <c r="AS10" i="5"/>
  <c r="AU10" i="5"/>
  <c r="AS9" i="5"/>
  <c r="AU9" i="5"/>
  <c r="AS8" i="5"/>
  <c r="AU8" i="5"/>
  <c r="AS7" i="5"/>
  <c r="AU7" i="5"/>
  <c r="AS6" i="5"/>
  <c r="AU6" i="5"/>
  <c r="AN53" i="5"/>
  <c r="AP53" i="5"/>
  <c r="AN52" i="5"/>
  <c r="AP52" i="5"/>
  <c r="AN51" i="5"/>
  <c r="AP51" i="5"/>
  <c r="AN50" i="5"/>
  <c r="AP50" i="5"/>
  <c r="AN49" i="5"/>
  <c r="AP49" i="5"/>
  <c r="AN48" i="5"/>
  <c r="AP48" i="5"/>
  <c r="AN47" i="5"/>
  <c r="AP47" i="5"/>
  <c r="AP46" i="5"/>
  <c r="AN45" i="5"/>
  <c r="AP45" i="5"/>
  <c r="AN44" i="5"/>
  <c r="AP44" i="5"/>
  <c r="AN43" i="5"/>
  <c r="AP43" i="5"/>
  <c r="AN42" i="5"/>
  <c r="AP42" i="5"/>
  <c r="AN41" i="5"/>
  <c r="AP41" i="5"/>
  <c r="AN40" i="5"/>
  <c r="AN39" i="5"/>
  <c r="AP39" i="5"/>
  <c r="AP38" i="5"/>
  <c r="AN37" i="5"/>
  <c r="AP37" i="5"/>
  <c r="AN36" i="5"/>
  <c r="AP36" i="5"/>
  <c r="AN35" i="5"/>
  <c r="AP35" i="5"/>
  <c r="AN34" i="5"/>
  <c r="AP34" i="5"/>
  <c r="AN33" i="5"/>
  <c r="AP33" i="5"/>
  <c r="AN32" i="5"/>
  <c r="AP32" i="5"/>
  <c r="AN31" i="5"/>
  <c r="AP31" i="5"/>
  <c r="AN30" i="5"/>
  <c r="AP30" i="5"/>
  <c r="AN29" i="5"/>
  <c r="AP29" i="5"/>
  <c r="AN28" i="5"/>
  <c r="AP28" i="5"/>
  <c r="AN27" i="5"/>
  <c r="AP27" i="5"/>
  <c r="AN26" i="5"/>
  <c r="AN25" i="5"/>
  <c r="AP25" i="5"/>
  <c r="AN24" i="5"/>
  <c r="AP24" i="5"/>
  <c r="AN23" i="5"/>
  <c r="AP23" i="5"/>
  <c r="AN22" i="5"/>
  <c r="AN21" i="5"/>
  <c r="AP21" i="5"/>
  <c r="AN20" i="5"/>
  <c r="AN19" i="5"/>
  <c r="AP19" i="5"/>
  <c r="AN17" i="5"/>
  <c r="AP17" i="5"/>
  <c r="AN16" i="5"/>
  <c r="AN15" i="5"/>
  <c r="AP15" i="5"/>
  <c r="AN13" i="5"/>
  <c r="AP13" i="5"/>
  <c r="AN12" i="5"/>
  <c r="AP12" i="5"/>
  <c r="AN11" i="5"/>
  <c r="AP11" i="5"/>
  <c r="AN10" i="5"/>
  <c r="AP10" i="5"/>
  <c r="AN9" i="5"/>
  <c r="AP9" i="5"/>
  <c r="AN8" i="5"/>
  <c r="AN7" i="5"/>
  <c r="AP7" i="5"/>
  <c r="AN6" i="5"/>
  <c r="AP6" i="5"/>
  <c r="AB53" i="5"/>
  <c r="AB52" i="5"/>
  <c r="AD51" i="5"/>
  <c r="AB51" i="5"/>
  <c r="AD50" i="5"/>
  <c r="AB50" i="5"/>
  <c r="AD49" i="5"/>
  <c r="AB49" i="5"/>
  <c r="AD48" i="5"/>
  <c r="AB48" i="5"/>
  <c r="AD47" i="5"/>
  <c r="AB47" i="5"/>
  <c r="AD46" i="5"/>
  <c r="AB46" i="5"/>
  <c r="AD45" i="5"/>
  <c r="AB45" i="5"/>
  <c r="AD44" i="5"/>
  <c r="AB44" i="5"/>
  <c r="AD43" i="5"/>
  <c r="AB43" i="5"/>
  <c r="AD42" i="5"/>
  <c r="AB42" i="5"/>
  <c r="AD41" i="5"/>
  <c r="AB41" i="5"/>
  <c r="AD40" i="5"/>
  <c r="AB40" i="5"/>
  <c r="AD39" i="5"/>
  <c r="AB39" i="5"/>
  <c r="AD38" i="5"/>
  <c r="AB38" i="5"/>
  <c r="AD37" i="5"/>
  <c r="AB37" i="5"/>
  <c r="AD36" i="5"/>
  <c r="AB36" i="5"/>
  <c r="AD35" i="5"/>
  <c r="AB35" i="5"/>
  <c r="AD34" i="5"/>
  <c r="AB34" i="5"/>
  <c r="AD33" i="5"/>
  <c r="AB33" i="5"/>
  <c r="AD32" i="5"/>
  <c r="AB32" i="5"/>
  <c r="AD31" i="5"/>
  <c r="AB31" i="5"/>
  <c r="AD30" i="5"/>
  <c r="AB30" i="5"/>
  <c r="AD29" i="5"/>
  <c r="AB29" i="5"/>
  <c r="AD28" i="5"/>
  <c r="AB28" i="5"/>
  <c r="AD27" i="5"/>
  <c r="AB27" i="5"/>
  <c r="AD26" i="5"/>
  <c r="AB26" i="5"/>
  <c r="AD25" i="5"/>
  <c r="AB25" i="5"/>
  <c r="AD24" i="5"/>
  <c r="AB24" i="5"/>
  <c r="AD23" i="5"/>
  <c r="AB23" i="5"/>
  <c r="AD22" i="5"/>
  <c r="AB22" i="5"/>
  <c r="AD21" i="5"/>
  <c r="AB21" i="5"/>
  <c r="AD20" i="5"/>
  <c r="AB20" i="5"/>
  <c r="AD19" i="5"/>
  <c r="AB19" i="5"/>
  <c r="AD18" i="5"/>
  <c r="AB18" i="5"/>
  <c r="AD17" i="5"/>
  <c r="AB17" i="5"/>
  <c r="AD16" i="5"/>
  <c r="AB16" i="5"/>
  <c r="AD15" i="5"/>
  <c r="AB15" i="5"/>
  <c r="AD14" i="5"/>
  <c r="AB14" i="5"/>
  <c r="AD13" i="5"/>
  <c r="AB13" i="5"/>
  <c r="AD12" i="5"/>
  <c r="AB12" i="5"/>
  <c r="AD11" i="5"/>
  <c r="AB11" i="5"/>
  <c r="AD10" i="5"/>
  <c r="AB10" i="5"/>
  <c r="AD9" i="5"/>
  <c r="AB9" i="5"/>
  <c r="AD8" i="5"/>
  <c r="AB8" i="5"/>
  <c r="AD7" i="5"/>
  <c r="AB7" i="5"/>
  <c r="AD6" i="5"/>
  <c r="AB6" i="5"/>
  <c r="W53" i="5"/>
  <c r="W52" i="5"/>
  <c r="Y51" i="5"/>
  <c r="W51" i="5"/>
  <c r="Y50" i="5"/>
  <c r="W50" i="5"/>
  <c r="Y49" i="5"/>
  <c r="W49" i="5"/>
  <c r="Y48" i="5"/>
  <c r="W48" i="5"/>
  <c r="Y47" i="5"/>
  <c r="W47" i="5"/>
  <c r="Y46" i="5"/>
  <c r="W46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6" i="5"/>
  <c r="W36" i="5"/>
  <c r="Y35" i="5"/>
  <c r="W35" i="5"/>
  <c r="Y34" i="5"/>
  <c r="W34" i="5"/>
  <c r="Y33" i="5"/>
  <c r="W33" i="5"/>
  <c r="Y32" i="5"/>
  <c r="W32" i="5"/>
  <c r="Y31" i="5"/>
  <c r="W31" i="5"/>
  <c r="Y30" i="5"/>
  <c r="W30" i="5"/>
  <c r="Y29" i="5"/>
  <c r="W29" i="5"/>
  <c r="Y28" i="5"/>
  <c r="W28" i="5"/>
  <c r="Y27" i="5"/>
  <c r="W27" i="5"/>
  <c r="Y26" i="5"/>
  <c r="W26" i="5"/>
  <c r="Y25" i="5"/>
  <c r="W25" i="5"/>
  <c r="Y24" i="5"/>
  <c r="W24" i="5"/>
  <c r="Y23" i="5"/>
  <c r="W23" i="5"/>
  <c r="Y22" i="5"/>
  <c r="W22" i="5"/>
  <c r="Y21" i="5"/>
  <c r="W21" i="5"/>
  <c r="Y20" i="5"/>
  <c r="W20" i="5"/>
  <c r="Y19" i="5"/>
  <c r="W19" i="5"/>
  <c r="Y18" i="5"/>
  <c r="W18" i="5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W7" i="5"/>
  <c r="Y6" i="5"/>
  <c r="W6" i="5"/>
  <c r="R53" i="5"/>
  <c r="R52" i="5"/>
  <c r="T51" i="5"/>
  <c r="R51" i="5"/>
  <c r="T50" i="5"/>
  <c r="R50" i="5"/>
  <c r="T49" i="5"/>
  <c r="R49" i="5"/>
  <c r="T48" i="5"/>
  <c r="R48" i="5"/>
  <c r="T47" i="5"/>
  <c r="R47" i="5"/>
  <c r="T46" i="5"/>
  <c r="R46" i="5"/>
  <c r="T45" i="5"/>
  <c r="R45" i="5"/>
  <c r="T44" i="5"/>
  <c r="R44" i="5"/>
  <c r="T43" i="5"/>
  <c r="R43" i="5"/>
  <c r="T42" i="5"/>
  <c r="R42" i="5"/>
  <c r="T41" i="5"/>
  <c r="R41" i="5"/>
  <c r="T40" i="5"/>
  <c r="R40" i="5"/>
  <c r="T39" i="5"/>
  <c r="R39" i="5"/>
  <c r="T38" i="5"/>
  <c r="R38" i="5"/>
  <c r="T37" i="5"/>
  <c r="R37" i="5"/>
  <c r="T36" i="5"/>
  <c r="R36" i="5"/>
  <c r="T35" i="5"/>
  <c r="R35" i="5"/>
  <c r="T34" i="5"/>
  <c r="R34" i="5"/>
  <c r="T33" i="5"/>
  <c r="R33" i="5"/>
  <c r="T32" i="5"/>
  <c r="R32" i="5"/>
  <c r="T31" i="5"/>
  <c r="R31" i="5"/>
  <c r="T30" i="5"/>
  <c r="R30" i="5"/>
  <c r="P4" i="5"/>
  <c r="R29" i="5"/>
  <c r="T29" i="5"/>
  <c r="R28" i="5"/>
  <c r="T28" i="5"/>
  <c r="R27" i="5"/>
  <c r="T27" i="5"/>
  <c r="R26" i="5"/>
  <c r="T26" i="5"/>
  <c r="R25" i="5"/>
  <c r="T25" i="5"/>
  <c r="R24" i="5"/>
  <c r="T24" i="5"/>
  <c r="R23" i="5"/>
  <c r="T23" i="5"/>
  <c r="R22" i="5"/>
  <c r="T22" i="5"/>
  <c r="R21" i="5"/>
  <c r="T21" i="5"/>
  <c r="R20" i="5"/>
  <c r="T20" i="5"/>
  <c r="R19" i="5"/>
  <c r="T19" i="5"/>
  <c r="R18" i="5"/>
  <c r="T18" i="5"/>
  <c r="R17" i="5"/>
  <c r="T17" i="5"/>
  <c r="R16" i="5"/>
  <c r="T16" i="5"/>
  <c r="R15" i="5"/>
  <c r="T15" i="5"/>
  <c r="R14" i="5"/>
  <c r="T14" i="5"/>
  <c r="R13" i="5"/>
  <c r="T13" i="5"/>
  <c r="R12" i="5"/>
  <c r="T12" i="5"/>
  <c r="R11" i="5"/>
  <c r="T11" i="5"/>
  <c r="R10" i="5"/>
  <c r="T10" i="5"/>
  <c r="R9" i="5"/>
  <c r="T9" i="5"/>
  <c r="R8" i="5"/>
  <c r="T8" i="5"/>
  <c r="R7" i="5"/>
  <c r="T7" i="5"/>
  <c r="R6" i="5"/>
  <c r="T6" i="5"/>
  <c r="K4" i="5"/>
  <c r="M50" i="5"/>
  <c r="O50" i="5"/>
  <c r="M48" i="5"/>
  <c r="O48" i="5"/>
  <c r="M46" i="5"/>
  <c r="O46" i="5"/>
  <c r="M44" i="5"/>
  <c r="O44" i="5"/>
  <c r="M42" i="5"/>
  <c r="O42" i="5"/>
  <c r="M40" i="5"/>
  <c r="O40" i="5"/>
  <c r="M38" i="5"/>
  <c r="O38" i="5"/>
  <c r="M36" i="5"/>
  <c r="O36" i="5"/>
  <c r="M34" i="5"/>
  <c r="O34" i="5"/>
  <c r="M32" i="5"/>
  <c r="M20" i="5"/>
  <c r="O20" i="5"/>
  <c r="M18" i="5"/>
  <c r="O18" i="5"/>
  <c r="F4" i="5"/>
  <c r="H17" i="5"/>
  <c r="M16" i="5"/>
  <c r="O16" i="5"/>
  <c r="H11" i="5"/>
  <c r="J11" i="5"/>
  <c r="M10" i="5"/>
  <c r="O10" i="5"/>
  <c r="M8" i="5"/>
  <c r="O8" i="5"/>
  <c r="M6" i="5"/>
  <c r="O6" i="5"/>
  <c r="H53" i="5"/>
  <c r="H52" i="5"/>
  <c r="H51" i="5"/>
  <c r="J51" i="5"/>
  <c r="H50" i="5"/>
  <c r="J50" i="5"/>
  <c r="H49" i="5"/>
  <c r="J49" i="5"/>
  <c r="H48" i="5"/>
  <c r="H47" i="5"/>
  <c r="J47" i="5"/>
  <c r="H46" i="5"/>
  <c r="J46" i="5"/>
  <c r="H45" i="5"/>
  <c r="H44" i="5"/>
  <c r="J44" i="5"/>
  <c r="H43" i="5"/>
  <c r="H42" i="5"/>
  <c r="H41" i="5"/>
  <c r="J41" i="5"/>
  <c r="H40" i="5"/>
  <c r="J40" i="5"/>
  <c r="H39" i="5"/>
  <c r="H38" i="5"/>
  <c r="J38" i="5"/>
  <c r="H37" i="5"/>
  <c r="J37" i="5"/>
  <c r="H36" i="5"/>
  <c r="J36" i="5"/>
  <c r="H35" i="5"/>
  <c r="J35" i="5"/>
  <c r="H34" i="5"/>
  <c r="H33" i="5"/>
  <c r="J33" i="5"/>
  <c r="H32" i="5"/>
  <c r="J32" i="5"/>
  <c r="H31" i="5"/>
  <c r="J31" i="5"/>
  <c r="H30" i="5"/>
  <c r="J30" i="5"/>
  <c r="H29" i="5"/>
  <c r="J29" i="5"/>
  <c r="H28" i="5"/>
  <c r="J28" i="5"/>
  <c r="H27" i="5"/>
  <c r="J27" i="5"/>
  <c r="H26" i="5"/>
  <c r="J26" i="5"/>
  <c r="H25" i="5"/>
  <c r="J25" i="5"/>
  <c r="H24" i="5"/>
  <c r="J24" i="5"/>
  <c r="H23" i="5"/>
  <c r="H22" i="5"/>
  <c r="J22" i="5"/>
  <c r="H14" i="5"/>
  <c r="J14" i="5"/>
  <c r="H21" i="5"/>
  <c r="J21" i="5"/>
  <c r="H20" i="5"/>
  <c r="J20" i="5"/>
  <c r="H19" i="5"/>
  <c r="J19" i="5"/>
  <c r="H18" i="5"/>
  <c r="J18" i="5"/>
  <c r="H16" i="5"/>
  <c r="J16" i="5"/>
  <c r="H15" i="5"/>
  <c r="J15" i="5"/>
  <c r="H13" i="5"/>
  <c r="J13" i="5"/>
  <c r="H12" i="5"/>
  <c r="J12" i="5"/>
  <c r="H10" i="5"/>
  <c r="J10" i="5"/>
  <c r="H9" i="5"/>
  <c r="J9" i="5"/>
  <c r="H8" i="5"/>
  <c r="J8" i="5"/>
  <c r="H7" i="5"/>
  <c r="J7" i="5"/>
  <c r="H6" i="5"/>
  <c r="J6" i="5"/>
  <c r="AH49" i="11"/>
  <c r="AH50" i="11"/>
  <c r="AH51" i="11"/>
  <c r="AH52" i="11"/>
  <c r="AH53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25" i="5"/>
  <c r="A26" i="5"/>
  <c r="A27" i="5"/>
  <c r="A28" i="5"/>
  <c r="A29" i="5"/>
  <c r="NV51" i="11"/>
  <c r="NT51" i="11"/>
  <c r="NS51" i="11"/>
  <c r="NR51" i="11"/>
  <c r="NP51" i="11"/>
  <c r="NM51" i="11"/>
  <c r="NK51" i="11"/>
  <c r="NF51" i="11"/>
  <c r="NA51" i="11"/>
  <c r="MV51" i="11"/>
  <c r="NU51" i="11"/>
  <c r="NX51" i="11"/>
  <c r="MP51" i="11"/>
  <c r="MN51" i="11"/>
  <c r="MM51" i="11"/>
  <c r="ML51" i="11"/>
  <c r="MJ51" i="11"/>
  <c r="MG51" i="11"/>
  <c r="ME51" i="11"/>
  <c r="LZ51" i="11"/>
  <c r="LU51" i="11"/>
  <c r="LP51" i="11"/>
  <c r="LJ51" i="11"/>
  <c r="KD51" i="11"/>
  <c r="KB51" i="11"/>
  <c r="KA51" i="11"/>
  <c r="JX51" i="11"/>
  <c r="JS51" i="11"/>
  <c r="JN51" i="11"/>
  <c r="JI51" i="11"/>
  <c r="IX51" i="11"/>
  <c r="HR51" i="11"/>
  <c r="GL51" i="11"/>
  <c r="FF51" i="11"/>
  <c r="EZ51" i="11"/>
  <c r="EU51" i="11"/>
  <c r="DZ51" i="11"/>
  <c r="DT51" i="11"/>
  <c r="DO51" i="11"/>
  <c r="DJ51" i="11"/>
  <c r="CT51" i="11"/>
  <c r="BN51" i="11"/>
  <c r="NV50" i="11"/>
  <c r="NT50" i="11"/>
  <c r="NS50" i="11"/>
  <c r="NR50" i="11"/>
  <c r="NP50" i="11"/>
  <c r="NM50" i="11"/>
  <c r="NK50" i="11"/>
  <c r="NF50" i="11"/>
  <c r="NA50" i="11"/>
  <c r="MV50" i="11"/>
  <c r="MP50" i="11"/>
  <c r="MN50" i="11"/>
  <c r="MM50" i="11"/>
  <c r="ML50" i="11"/>
  <c r="MJ50" i="11"/>
  <c r="MG50" i="11"/>
  <c r="ME50" i="11"/>
  <c r="LZ50" i="11"/>
  <c r="LP50" i="11"/>
  <c r="LU50" i="11"/>
  <c r="MO50" i="11"/>
  <c r="MR50" i="11"/>
  <c r="LJ50" i="11"/>
  <c r="KD50" i="11"/>
  <c r="KB50" i="11"/>
  <c r="KA50" i="11"/>
  <c r="JX50" i="11"/>
  <c r="JS50" i="11"/>
  <c r="JN50" i="11"/>
  <c r="JI50" i="11"/>
  <c r="IX50" i="11"/>
  <c r="IR50" i="11"/>
  <c r="IM50" i="11"/>
  <c r="IH50" i="11"/>
  <c r="HR50" i="11"/>
  <c r="GL50" i="11"/>
  <c r="GF50" i="11"/>
  <c r="GA50" i="11"/>
  <c r="FV50" i="11"/>
  <c r="FF50" i="11"/>
  <c r="EZ50" i="11"/>
  <c r="EU50" i="11"/>
  <c r="DZ50" i="11"/>
  <c r="DT50" i="11"/>
  <c r="DO50" i="11"/>
  <c r="DJ50" i="11"/>
  <c r="CT50" i="11"/>
  <c r="BN50" i="11"/>
  <c r="BH50" i="11"/>
  <c r="BC50" i="11"/>
  <c r="AB50" i="11"/>
  <c r="W50" i="11"/>
  <c r="NV49" i="11"/>
  <c r="NT49" i="11"/>
  <c r="NS49" i="11"/>
  <c r="NR49" i="11"/>
  <c r="NP49" i="11"/>
  <c r="NM49" i="11"/>
  <c r="NK49" i="11"/>
  <c r="NF49" i="11"/>
  <c r="MV49" i="11"/>
  <c r="NA49" i="11"/>
  <c r="NU49" i="11"/>
  <c r="NX49" i="11"/>
  <c r="MP49" i="11"/>
  <c r="MN49" i="11"/>
  <c r="MM49" i="11"/>
  <c r="ML49" i="11"/>
  <c r="MJ49" i="11"/>
  <c r="MG49" i="11"/>
  <c r="ME49" i="11"/>
  <c r="LZ49" i="11"/>
  <c r="MS49" i="11"/>
  <c r="LU49" i="11"/>
  <c r="LP49" i="11"/>
  <c r="LJ49" i="11"/>
  <c r="KD49" i="11"/>
  <c r="KB49" i="11"/>
  <c r="KA49" i="11"/>
  <c r="JX49" i="11"/>
  <c r="JS49" i="11"/>
  <c r="JN49" i="11"/>
  <c r="JI49" i="11"/>
  <c r="IX49" i="11"/>
  <c r="IR49" i="11"/>
  <c r="IM49" i="11"/>
  <c r="IH49" i="11"/>
  <c r="HR49" i="11"/>
  <c r="HG49" i="11"/>
  <c r="GL49" i="11"/>
  <c r="GF49" i="11"/>
  <c r="GA49" i="11"/>
  <c r="FF49" i="11"/>
  <c r="EZ49" i="11"/>
  <c r="EU49" i="11"/>
  <c r="DZ49" i="11"/>
  <c r="DT49" i="11"/>
  <c r="DO49" i="11"/>
  <c r="DJ49" i="11"/>
  <c r="CT49" i="11"/>
  <c r="BN49" i="11"/>
  <c r="BH49" i="11"/>
  <c r="BC49" i="11"/>
  <c r="AB49" i="11"/>
  <c r="NV48" i="11"/>
  <c r="NT48" i="11"/>
  <c r="NS48" i="11"/>
  <c r="NR48" i="11"/>
  <c r="NP48" i="11"/>
  <c r="NM48" i="11"/>
  <c r="NK48" i="11"/>
  <c r="NF48" i="11"/>
  <c r="NA48" i="11"/>
  <c r="MV48" i="11"/>
  <c r="MP48" i="11"/>
  <c r="MN48" i="11"/>
  <c r="MM48" i="11"/>
  <c r="ML48" i="11"/>
  <c r="MJ48" i="11"/>
  <c r="MG48" i="11"/>
  <c r="ME48" i="11"/>
  <c r="LZ48" i="11"/>
  <c r="LP48" i="11"/>
  <c r="LU48" i="11"/>
  <c r="MO48" i="11"/>
  <c r="MR48" i="11"/>
  <c r="LJ48" i="11"/>
  <c r="LD48" i="11"/>
  <c r="KY48" i="11"/>
  <c r="KD48" i="11"/>
  <c r="KB48" i="11"/>
  <c r="KA48" i="11"/>
  <c r="JX48" i="11"/>
  <c r="JS48" i="11"/>
  <c r="JN48" i="11"/>
  <c r="JI48" i="11"/>
  <c r="IX48" i="11"/>
  <c r="IR48" i="11"/>
  <c r="IM48" i="11"/>
  <c r="IH48" i="11"/>
  <c r="HR48" i="11"/>
  <c r="HL48" i="11"/>
  <c r="HG48" i="11"/>
  <c r="GL48" i="11"/>
  <c r="GF48" i="11"/>
  <c r="GA48" i="11"/>
  <c r="FF48" i="11"/>
  <c r="EZ48" i="11"/>
  <c r="EU48" i="11"/>
  <c r="DZ48" i="11"/>
  <c r="DT48" i="11"/>
  <c r="DO48" i="11"/>
  <c r="DJ48" i="11"/>
  <c r="CT48" i="11"/>
  <c r="CN48" i="11"/>
  <c r="CI48" i="11"/>
  <c r="BN48" i="11"/>
  <c r="BH48" i="11"/>
  <c r="BC48" i="11"/>
  <c r="AH48" i="11"/>
  <c r="AB48" i="11"/>
  <c r="NV47" i="11"/>
  <c r="NT47" i="11"/>
  <c r="NS47" i="11"/>
  <c r="NR47" i="11"/>
  <c r="NP47" i="11"/>
  <c r="NM47" i="11"/>
  <c r="NK47" i="11"/>
  <c r="NF47" i="11"/>
  <c r="OL47" i="11"/>
  <c r="NA47" i="11"/>
  <c r="MV47" i="11"/>
  <c r="MP47" i="11"/>
  <c r="MN47" i="11"/>
  <c r="MM47" i="11"/>
  <c r="ML47" i="11"/>
  <c r="MJ47" i="11"/>
  <c r="MG47" i="11"/>
  <c r="ME47" i="11"/>
  <c r="LZ47" i="11"/>
  <c r="LU47" i="11"/>
  <c r="LP47" i="11"/>
  <c r="MO47" i="11"/>
  <c r="MR47" i="11"/>
  <c r="LJ47" i="11"/>
  <c r="LD47" i="11"/>
  <c r="KY47" i="11"/>
  <c r="KD47" i="11"/>
  <c r="KB47" i="11"/>
  <c r="KA47" i="11"/>
  <c r="JX47" i="11"/>
  <c r="JS47" i="11"/>
  <c r="JN47" i="11"/>
  <c r="JI47" i="11"/>
  <c r="IX47" i="11"/>
  <c r="IR47" i="11"/>
  <c r="IM47" i="11"/>
  <c r="IH47" i="11"/>
  <c r="HR47" i="11"/>
  <c r="HL47" i="11"/>
  <c r="HG47" i="11"/>
  <c r="GL47" i="11"/>
  <c r="GF47" i="11"/>
  <c r="GA47" i="11"/>
  <c r="FF47" i="11"/>
  <c r="EZ47" i="11"/>
  <c r="EU47" i="11"/>
  <c r="DZ47" i="11"/>
  <c r="DT47" i="11"/>
  <c r="DO47" i="11"/>
  <c r="DJ47" i="11"/>
  <c r="CT47" i="11"/>
  <c r="CN47" i="11"/>
  <c r="CI47" i="11"/>
  <c r="BN47" i="11"/>
  <c r="BH47" i="11"/>
  <c r="BC47" i="11"/>
  <c r="AH47" i="11"/>
  <c r="AB47" i="11"/>
  <c r="NV46" i="11"/>
  <c r="NT46" i="11"/>
  <c r="NS46" i="11"/>
  <c r="NR46" i="11"/>
  <c r="NP46" i="11"/>
  <c r="NM46" i="11"/>
  <c r="NK46" i="11"/>
  <c r="NF46" i="11"/>
  <c r="OL46" i="11"/>
  <c r="NA46" i="11"/>
  <c r="MV46" i="11"/>
  <c r="MP46" i="11"/>
  <c r="MN46" i="11"/>
  <c r="MM46" i="11"/>
  <c r="ML46" i="11"/>
  <c r="MJ46" i="11"/>
  <c r="MG46" i="11"/>
  <c r="ME46" i="11"/>
  <c r="LZ46" i="11"/>
  <c r="LU46" i="11"/>
  <c r="LP46" i="11"/>
  <c r="LJ46" i="11"/>
  <c r="LD46" i="11"/>
  <c r="KY46" i="11"/>
  <c r="KD46" i="11"/>
  <c r="KB46" i="11"/>
  <c r="KA46" i="11"/>
  <c r="JX46" i="11"/>
  <c r="JS46" i="11"/>
  <c r="JN46" i="11"/>
  <c r="JI46" i="11"/>
  <c r="IX46" i="11"/>
  <c r="IR46" i="11"/>
  <c r="IM46" i="11"/>
  <c r="IH46" i="11"/>
  <c r="HR46" i="11"/>
  <c r="HL46" i="11"/>
  <c r="HG46" i="11"/>
  <c r="GL46" i="11"/>
  <c r="GF46" i="11"/>
  <c r="GA46" i="11"/>
  <c r="FF46" i="11"/>
  <c r="EZ46" i="11"/>
  <c r="EU46" i="11"/>
  <c r="DZ46" i="11"/>
  <c r="DT46" i="11"/>
  <c r="DO46" i="11"/>
  <c r="DJ46" i="11"/>
  <c r="CT46" i="11"/>
  <c r="CN46" i="11"/>
  <c r="CI46" i="11"/>
  <c r="BN46" i="11"/>
  <c r="BH46" i="11"/>
  <c r="BC46" i="11"/>
  <c r="AH46" i="11"/>
  <c r="AB46" i="11"/>
  <c r="NV45" i="11"/>
  <c r="NT45" i="11"/>
  <c r="NS45" i="11"/>
  <c r="NR45" i="11"/>
  <c r="NP45" i="11"/>
  <c r="NM45" i="11"/>
  <c r="NK45" i="11"/>
  <c r="NF45" i="11"/>
  <c r="NA45" i="11"/>
  <c r="MV45" i="11"/>
  <c r="NU45" i="11"/>
  <c r="NX45" i="11"/>
  <c r="NY45" i="11"/>
  <c r="MP45" i="11"/>
  <c r="MN45" i="11"/>
  <c r="MM45" i="11"/>
  <c r="ML45" i="11"/>
  <c r="MJ45" i="11"/>
  <c r="MG45" i="11"/>
  <c r="ME45" i="11"/>
  <c r="LZ45" i="11"/>
  <c r="LU45" i="11"/>
  <c r="LP45" i="11"/>
  <c r="MO45" i="11"/>
  <c r="MR45" i="11"/>
  <c r="OK45" i="11"/>
  <c r="LJ45" i="11"/>
  <c r="LD45" i="11"/>
  <c r="KY45" i="11"/>
  <c r="KD45" i="11"/>
  <c r="KB45" i="11"/>
  <c r="KA45" i="11"/>
  <c r="JX45" i="11"/>
  <c r="JS45" i="11"/>
  <c r="JN45" i="11"/>
  <c r="JI45" i="11"/>
  <c r="IX45" i="11"/>
  <c r="IR45" i="11"/>
  <c r="IM45" i="11"/>
  <c r="IH45" i="11"/>
  <c r="HR45" i="11"/>
  <c r="HL45" i="11"/>
  <c r="HG45" i="11"/>
  <c r="GL45" i="11"/>
  <c r="GF45" i="11"/>
  <c r="GA45" i="11"/>
  <c r="FF45" i="11"/>
  <c r="EZ45" i="11"/>
  <c r="EU45" i="11"/>
  <c r="DZ45" i="11"/>
  <c r="DT45" i="11"/>
  <c r="DO45" i="11"/>
  <c r="DJ45" i="11"/>
  <c r="CT45" i="11"/>
  <c r="CN45" i="11"/>
  <c r="CI45" i="11"/>
  <c r="BN45" i="11"/>
  <c r="BH45" i="11"/>
  <c r="BC45" i="11"/>
  <c r="AH45" i="11"/>
  <c r="AB45" i="11"/>
  <c r="NV44" i="11"/>
  <c r="NT44" i="11"/>
  <c r="NS44" i="11"/>
  <c r="NR44" i="11"/>
  <c r="NP44" i="11"/>
  <c r="NM44" i="11"/>
  <c r="NK44" i="11"/>
  <c r="NF44" i="11"/>
  <c r="OL44" i="11"/>
  <c r="NA44" i="11"/>
  <c r="MV44" i="11"/>
  <c r="MP44" i="11"/>
  <c r="MN44" i="11"/>
  <c r="MM44" i="11"/>
  <c r="ML44" i="11"/>
  <c r="MJ44" i="11"/>
  <c r="MG44" i="11"/>
  <c r="ME44" i="11"/>
  <c r="LZ44" i="11"/>
  <c r="LU44" i="11"/>
  <c r="LP44" i="11"/>
  <c r="MO44" i="11"/>
  <c r="MR44" i="11"/>
  <c r="LJ44" i="11"/>
  <c r="LD44" i="11"/>
  <c r="KY44" i="11"/>
  <c r="KD44" i="11"/>
  <c r="KB44" i="11"/>
  <c r="KA44" i="11"/>
  <c r="JX44" i="11"/>
  <c r="JS44" i="11"/>
  <c r="JN44" i="11"/>
  <c r="JI44" i="11"/>
  <c r="IX44" i="11"/>
  <c r="IR44" i="11"/>
  <c r="IM44" i="11"/>
  <c r="IH44" i="11"/>
  <c r="HR44" i="11"/>
  <c r="HL44" i="11"/>
  <c r="HG44" i="11"/>
  <c r="GL44" i="11"/>
  <c r="GF44" i="11"/>
  <c r="GA44" i="11"/>
  <c r="FF44" i="11"/>
  <c r="EZ44" i="11"/>
  <c r="EU44" i="11"/>
  <c r="DZ44" i="11"/>
  <c r="DT44" i="11"/>
  <c r="DO44" i="11"/>
  <c r="DJ44" i="11"/>
  <c r="CT44" i="11"/>
  <c r="CN44" i="11"/>
  <c r="CI44" i="11"/>
  <c r="BN44" i="11"/>
  <c r="BH44" i="11"/>
  <c r="BC44" i="11"/>
  <c r="AH44" i="11"/>
  <c r="AB44" i="11"/>
  <c r="NV43" i="11"/>
  <c r="NT43" i="11"/>
  <c r="NS43" i="11"/>
  <c r="NR43" i="11"/>
  <c r="NP43" i="11"/>
  <c r="NM43" i="11"/>
  <c r="NK43" i="11"/>
  <c r="NF43" i="11"/>
  <c r="NA43" i="11"/>
  <c r="MV43" i="11"/>
  <c r="MP43" i="11"/>
  <c r="MN43" i="11"/>
  <c r="MM43" i="11"/>
  <c r="ML43" i="11"/>
  <c r="MJ43" i="11"/>
  <c r="MG43" i="11"/>
  <c r="ME43" i="11"/>
  <c r="LZ43" i="11"/>
  <c r="LU43" i="11"/>
  <c r="LP43" i="11"/>
  <c r="MO43" i="11"/>
  <c r="MR43" i="11"/>
  <c r="LJ43" i="11"/>
  <c r="LD43" i="11"/>
  <c r="KY43" i="11"/>
  <c r="KD43" i="11"/>
  <c r="KB43" i="11"/>
  <c r="KA43" i="11"/>
  <c r="JX43" i="11"/>
  <c r="JS43" i="11"/>
  <c r="JN43" i="11"/>
  <c r="OI43" i="11"/>
  <c r="JI43" i="11"/>
  <c r="IX43" i="11"/>
  <c r="IR43" i="11"/>
  <c r="IM43" i="11"/>
  <c r="IH43" i="11"/>
  <c r="HR43" i="11"/>
  <c r="HL43" i="11"/>
  <c r="HG43" i="11"/>
  <c r="GL43" i="11"/>
  <c r="GF43" i="11"/>
  <c r="GA43" i="11"/>
  <c r="FF43" i="11"/>
  <c r="EZ43" i="11"/>
  <c r="EU43" i="11"/>
  <c r="DZ43" i="11"/>
  <c r="DT43" i="11"/>
  <c r="DO43" i="11"/>
  <c r="DJ43" i="11"/>
  <c r="CT43" i="11"/>
  <c r="CN43" i="11"/>
  <c r="CI43" i="11"/>
  <c r="BN43" i="11"/>
  <c r="BH43" i="11"/>
  <c r="BC43" i="11"/>
  <c r="AH43" i="11"/>
  <c r="AB43" i="11"/>
  <c r="NV42" i="11"/>
  <c r="NT42" i="11"/>
  <c r="NS42" i="11"/>
  <c r="NR42" i="11"/>
  <c r="NP42" i="11"/>
  <c r="NM42" i="11"/>
  <c r="NK42" i="11"/>
  <c r="NF42" i="11"/>
  <c r="NA42" i="11"/>
  <c r="OL42" i="11"/>
  <c r="MV42" i="11"/>
  <c r="MP42" i="11"/>
  <c r="MN42" i="11"/>
  <c r="MM42" i="11"/>
  <c r="ML42" i="11"/>
  <c r="MJ42" i="11"/>
  <c r="MG42" i="11"/>
  <c r="ME42" i="11"/>
  <c r="LZ42" i="11"/>
  <c r="MS42" i="11"/>
  <c r="LU42" i="11"/>
  <c r="LP42" i="11"/>
  <c r="LJ42" i="11"/>
  <c r="LD42" i="11"/>
  <c r="KY42" i="11"/>
  <c r="KD42" i="11"/>
  <c r="KB42" i="11"/>
  <c r="KA42" i="11"/>
  <c r="JX42" i="11"/>
  <c r="JS42" i="11"/>
  <c r="JN42" i="11"/>
  <c r="JI42" i="11"/>
  <c r="KC42" i="11"/>
  <c r="KF42" i="11"/>
  <c r="IX42" i="11"/>
  <c r="IR42" i="11"/>
  <c r="IM42" i="11"/>
  <c r="IH42" i="11"/>
  <c r="HR42" i="11"/>
  <c r="HL42" i="11"/>
  <c r="HG42" i="11"/>
  <c r="GL42" i="11"/>
  <c r="GF42" i="11"/>
  <c r="GA42" i="11"/>
  <c r="FF42" i="11"/>
  <c r="EZ42" i="11"/>
  <c r="EU42" i="11"/>
  <c r="DZ42" i="11"/>
  <c r="DT42" i="11"/>
  <c r="DO42" i="11"/>
  <c r="DJ42" i="11"/>
  <c r="CT42" i="11"/>
  <c r="CN42" i="11"/>
  <c r="CI42" i="11"/>
  <c r="BN42" i="11"/>
  <c r="BH42" i="11"/>
  <c r="BC42" i="11"/>
  <c r="AH42" i="11"/>
  <c r="AB42" i="11"/>
  <c r="NV41" i="11"/>
  <c r="NT41" i="11"/>
  <c r="NS41" i="11"/>
  <c r="NR41" i="11"/>
  <c r="NP41" i="11"/>
  <c r="NM41" i="11"/>
  <c r="NK41" i="11"/>
  <c r="NF41" i="11"/>
  <c r="NA41" i="11"/>
  <c r="MV41" i="11"/>
  <c r="MP41" i="11"/>
  <c r="MN41" i="11"/>
  <c r="MM41" i="11"/>
  <c r="ML41" i="11"/>
  <c r="MJ41" i="11"/>
  <c r="MG41" i="11"/>
  <c r="ME41" i="11"/>
  <c r="LZ41" i="11"/>
  <c r="MS41" i="11"/>
  <c r="LU41" i="11"/>
  <c r="LP41" i="11"/>
  <c r="LJ41" i="11"/>
  <c r="LD41" i="11"/>
  <c r="KY41" i="11"/>
  <c r="KD41" i="11"/>
  <c r="KB41" i="11"/>
  <c r="KA41" i="11"/>
  <c r="JX41" i="11"/>
  <c r="JS41" i="11"/>
  <c r="JN41" i="11"/>
  <c r="JI41" i="11"/>
  <c r="OI41" i="11"/>
  <c r="IX41" i="11"/>
  <c r="IR41" i="11"/>
  <c r="IM41" i="11"/>
  <c r="IH41" i="11"/>
  <c r="HR41" i="11"/>
  <c r="HL41" i="11"/>
  <c r="HG41" i="11"/>
  <c r="GL41" i="11"/>
  <c r="GF41" i="11"/>
  <c r="GA41" i="11"/>
  <c r="FF41" i="11"/>
  <c r="EZ41" i="11"/>
  <c r="EU41" i="11"/>
  <c r="DZ41" i="11"/>
  <c r="DT41" i="11"/>
  <c r="DO41" i="11"/>
  <c r="DJ41" i="11"/>
  <c r="CT41" i="11"/>
  <c r="CN41" i="11"/>
  <c r="CI41" i="11"/>
  <c r="BN41" i="11"/>
  <c r="BH41" i="11"/>
  <c r="BC41" i="11"/>
  <c r="AH41" i="11"/>
  <c r="AB41" i="11"/>
  <c r="NV40" i="11"/>
  <c r="NT40" i="11"/>
  <c r="NS40" i="11"/>
  <c r="NR40" i="11"/>
  <c r="NP40" i="11"/>
  <c r="NM40" i="11"/>
  <c r="NK40" i="11"/>
  <c r="NF40" i="11"/>
  <c r="OL40" i="11"/>
  <c r="NA40" i="11"/>
  <c r="MV40" i="11"/>
  <c r="MP40" i="11"/>
  <c r="MN40" i="11"/>
  <c r="MM40" i="11"/>
  <c r="ML40" i="11"/>
  <c r="MJ40" i="11"/>
  <c r="MG40" i="11"/>
  <c r="ME40" i="11"/>
  <c r="LZ40" i="11"/>
  <c r="LU40" i="11"/>
  <c r="LP40" i="11"/>
  <c r="LJ40" i="11"/>
  <c r="LD40" i="11"/>
  <c r="KY40" i="11"/>
  <c r="KD40" i="11"/>
  <c r="KB40" i="11"/>
  <c r="KA40" i="11"/>
  <c r="JX40" i="11"/>
  <c r="JS40" i="11"/>
  <c r="JN40" i="11"/>
  <c r="JI40" i="11"/>
  <c r="KC40" i="11"/>
  <c r="KF40" i="11"/>
  <c r="IX40" i="11"/>
  <c r="IR40" i="11"/>
  <c r="IM40" i="11"/>
  <c r="IH40" i="11"/>
  <c r="HR40" i="11"/>
  <c r="HL40" i="11"/>
  <c r="HG40" i="11"/>
  <c r="GL40" i="11"/>
  <c r="GF40" i="11"/>
  <c r="GA40" i="11"/>
  <c r="FF40" i="11"/>
  <c r="EZ40" i="11"/>
  <c r="EU40" i="11"/>
  <c r="DZ40" i="11"/>
  <c r="DT40" i="11"/>
  <c r="DO40" i="11"/>
  <c r="DJ40" i="11"/>
  <c r="CT40" i="11"/>
  <c r="CN40" i="11"/>
  <c r="CI40" i="11"/>
  <c r="BN40" i="11"/>
  <c r="BH40" i="11"/>
  <c r="BC40" i="11"/>
  <c r="AH40" i="11"/>
  <c r="AB40" i="11"/>
  <c r="NV39" i="11"/>
  <c r="NT39" i="11"/>
  <c r="NS39" i="11"/>
  <c r="NR39" i="11"/>
  <c r="NP39" i="11"/>
  <c r="NM39" i="11"/>
  <c r="NK39" i="11"/>
  <c r="NF39" i="11"/>
  <c r="NA39" i="11"/>
  <c r="MV39" i="11"/>
  <c r="MP39" i="11"/>
  <c r="MN39" i="11"/>
  <c r="MM39" i="11"/>
  <c r="ML39" i="11"/>
  <c r="MJ39" i="11"/>
  <c r="MG39" i="11"/>
  <c r="ME39" i="11"/>
  <c r="LZ39" i="11"/>
  <c r="OK39" i="11"/>
  <c r="LU39" i="11"/>
  <c r="LP39" i="11"/>
  <c r="LJ39" i="11"/>
  <c r="LD39" i="11"/>
  <c r="KY39" i="11"/>
  <c r="KD39" i="11"/>
  <c r="KB39" i="11"/>
  <c r="KA39" i="11"/>
  <c r="JX39" i="11"/>
  <c r="JS39" i="11"/>
  <c r="JN39" i="11"/>
  <c r="JI39" i="11"/>
  <c r="IX39" i="11"/>
  <c r="IR39" i="11"/>
  <c r="IM39" i="11"/>
  <c r="IH39" i="11"/>
  <c r="HR39" i="11"/>
  <c r="HL39" i="11"/>
  <c r="HG39" i="11"/>
  <c r="GL39" i="11"/>
  <c r="GF39" i="11"/>
  <c r="GA39" i="11"/>
  <c r="FF39" i="11"/>
  <c r="EZ39" i="11"/>
  <c r="EU39" i="11"/>
  <c r="DZ39" i="11"/>
  <c r="DT39" i="11"/>
  <c r="DO39" i="11"/>
  <c r="DJ39" i="11"/>
  <c r="CT39" i="11"/>
  <c r="CN39" i="11"/>
  <c r="CI39" i="11"/>
  <c r="BN39" i="11"/>
  <c r="BH39" i="11"/>
  <c r="BC39" i="11"/>
  <c r="AH39" i="11"/>
  <c r="AB39" i="11"/>
  <c r="NV38" i="11"/>
  <c r="NT38" i="11"/>
  <c r="NS38" i="11"/>
  <c r="NR38" i="11"/>
  <c r="NP38" i="11"/>
  <c r="NM38" i="11"/>
  <c r="NK38" i="11"/>
  <c r="NF38" i="11"/>
  <c r="OL38" i="11"/>
  <c r="NA38" i="11"/>
  <c r="MV38" i="11"/>
  <c r="MP38" i="11"/>
  <c r="MN38" i="11"/>
  <c r="MM38" i="11"/>
  <c r="ML38" i="11"/>
  <c r="MJ38" i="11"/>
  <c r="MG38" i="11"/>
  <c r="ME38" i="11"/>
  <c r="LZ38" i="11"/>
  <c r="LU38" i="11"/>
  <c r="LP38" i="11"/>
  <c r="MO38" i="11"/>
  <c r="MR38" i="11"/>
  <c r="LJ38" i="11"/>
  <c r="LD38" i="11"/>
  <c r="KY38" i="11"/>
  <c r="KD38" i="11"/>
  <c r="KB38" i="11"/>
  <c r="KA38" i="11"/>
  <c r="JX38" i="11"/>
  <c r="JS38" i="11"/>
  <c r="JN38" i="11"/>
  <c r="JI38" i="11"/>
  <c r="KC38" i="11"/>
  <c r="KF38" i="11"/>
  <c r="IX38" i="11"/>
  <c r="IR38" i="11"/>
  <c r="IM38" i="11"/>
  <c r="IH38" i="11"/>
  <c r="HR38" i="11"/>
  <c r="HL38" i="11"/>
  <c r="HG38" i="11"/>
  <c r="GL38" i="11"/>
  <c r="GF38" i="11"/>
  <c r="GA38" i="11"/>
  <c r="FF38" i="11"/>
  <c r="EZ38" i="11"/>
  <c r="EU38" i="11"/>
  <c r="DZ38" i="11"/>
  <c r="DT38" i="11"/>
  <c r="DO38" i="11"/>
  <c r="DJ38" i="11"/>
  <c r="CT38" i="11"/>
  <c r="CN38" i="11"/>
  <c r="CI38" i="11"/>
  <c r="BN38" i="11"/>
  <c r="BH38" i="11"/>
  <c r="BC38" i="11"/>
  <c r="AH38" i="11"/>
  <c r="AB38" i="11"/>
  <c r="NV37" i="11"/>
  <c r="NT37" i="11"/>
  <c r="NS37" i="11"/>
  <c r="NR37" i="11"/>
  <c r="NP37" i="11"/>
  <c r="NM37" i="11"/>
  <c r="NK37" i="11"/>
  <c r="NF37" i="11"/>
  <c r="NA37" i="11"/>
  <c r="MV37" i="11"/>
  <c r="NU37" i="11"/>
  <c r="NX37" i="11"/>
  <c r="MP37" i="11"/>
  <c r="MN37" i="11"/>
  <c r="MM37" i="11"/>
  <c r="ML37" i="11"/>
  <c r="MJ37" i="11"/>
  <c r="MG37" i="11"/>
  <c r="ME37" i="11"/>
  <c r="LZ37" i="11"/>
  <c r="LU37" i="11"/>
  <c r="MS37" i="11"/>
  <c r="LP37" i="11"/>
  <c r="LJ37" i="11"/>
  <c r="LD37" i="11"/>
  <c r="KY37" i="11"/>
  <c r="KD37" i="11"/>
  <c r="KB37" i="11"/>
  <c r="KA37" i="11"/>
  <c r="JX37" i="11"/>
  <c r="JS37" i="11"/>
  <c r="JN37" i="11"/>
  <c r="OI37" i="11"/>
  <c r="JI37" i="11"/>
  <c r="IX37" i="11"/>
  <c r="IR37" i="11"/>
  <c r="IM37" i="11"/>
  <c r="IH37" i="11"/>
  <c r="HR37" i="11"/>
  <c r="HL37" i="11"/>
  <c r="HG37" i="11"/>
  <c r="GL37" i="11"/>
  <c r="GF37" i="11"/>
  <c r="GA37" i="11"/>
  <c r="FF37" i="11"/>
  <c r="EZ37" i="11"/>
  <c r="EU37" i="11"/>
  <c r="DZ37" i="11"/>
  <c r="DT37" i="11"/>
  <c r="DO37" i="11"/>
  <c r="DJ37" i="11"/>
  <c r="CT37" i="11"/>
  <c r="CN37" i="11"/>
  <c r="CI37" i="11"/>
  <c r="BN37" i="11"/>
  <c r="BH37" i="11"/>
  <c r="BC37" i="11"/>
  <c r="AH37" i="11"/>
  <c r="AB37" i="11"/>
  <c r="NV36" i="11"/>
  <c r="NT36" i="11"/>
  <c r="NS36" i="11"/>
  <c r="NR36" i="11"/>
  <c r="NP36" i="11"/>
  <c r="NM36" i="11"/>
  <c r="NK36" i="11"/>
  <c r="NF36" i="11"/>
  <c r="NA36" i="11"/>
  <c r="NY36" i="11"/>
  <c r="MV36" i="11"/>
  <c r="MP36" i="11"/>
  <c r="MN36" i="11"/>
  <c r="MM36" i="11"/>
  <c r="ML36" i="11"/>
  <c r="MJ36" i="11"/>
  <c r="MG36" i="11"/>
  <c r="ME36" i="11"/>
  <c r="LZ36" i="11"/>
  <c r="LU36" i="11"/>
  <c r="MS36" i="11"/>
  <c r="LP36" i="11"/>
  <c r="MO36" i="11"/>
  <c r="MR36" i="11"/>
  <c r="LJ36" i="11"/>
  <c r="LD36" i="11"/>
  <c r="KY36" i="11"/>
  <c r="KD36" i="11"/>
  <c r="KB36" i="11"/>
  <c r="KA36" i="11"/>
  <c r="JX36" i="11"/>
  <c r="JS36" i="11"/>
  <c r="JN36" i="11"/>
  <c r="JI36" i="11"/>
  <c r="IX36" i="11"/>
  <c r="IR36" i="11"/>
  <c r="IM36" i="11"/>
  <c r="IH36" i="11"/>
  <c r="HR36" i="11"/>
  <c r="HL36" i="11"/>
  <c r="HG36" i="11"/>
  <c r="GL36" i="11"/>
  <c r="GF36" i="11"/>
  <c r="GA36" i="11"/>
  <c r="FF36" i="11"/>
  <c r="EZ36" i="11"/>
  <c r="EU36" i="11"/>
  <c r="DZ36" i="11"/>
  <c r="DT36" i="11"/>
  <c r="DO36" i="11"/>
  <c r="DJ36" i="11"/>
  <c r="CT36" i="11"/>
  <c r="CN36" i="11"/>
  <c r="CI36" i="11"/>
  <c r="BN36" i="11"/>
  <c r="BH36" i="11"/>
  <c r="BC36" i="11"/>
  <c r="AH36" i="11"/>
  <c r="AB36" i="11"/>
  <c r="NV35" i="11"/>
  <c r="NT35" i="11"/>
  <c r="NS35" i="11"/>
  <c r="NR35" i="11"/>
  <c r="NP35" i="11"/>
  <c r="NM35" i="11"/>
  <c r="NK35" i="11"/>
  <c r="NF35" i="11"/>
  <c r="NY35" i="11"/>
  <c r="NA35" i="11"/>
  <c r="MV35" i="11"/>
  <c r="NU35" i="11"/>
  <c r="NX35" i="11"/>
  <c r="MP35" i="11"/>
  <c r="MN35" i="11"/>
  <c r="MM35" i="11"/>
  <c r="ML35" i="11"/>
  <c r="MJ35" i="11"/>
  <c r="MG35" i="11"/>
  <c r="ME35" i="11"/>
  <c r="LZ35" i="11"/>
  <c r="LU35" i="11"/>
  <c r="LP35" i="11"/>
  <c r="MO35" i="11"/>
  <c r="MR35" i="11"/>
  <c r="LJ35" i="11"/>
  <c r="LD35" i="11"/>
  <c r="KY35" i="11"/>
  <c r="KD35" i="11"/>
  <c r="KB35" i="11"/>
  <c r="KA35" i="11"/>
  <c r="JX35" i="11"/>
  <c r="JS35" i="11"/>
  <c r="JN35" i="11"/>
  <c r="JI35" i="11"/>
  <c r="IX35" i="11"/>
  <c r="IR35" i="11"/>
  <c r="IM35" i="11"/>
  <c r="IH35" i="11"/>
  <c r="HR35" i="11"/>
  <c r="HL35" i="11"/>
  <c r="HG35" i="11"/>
  <c r="GL35" i="11"/>
  <c r="GF35" i="11"/>
  <c r="GA35" i="11"/>
  <c r="FF35" i="11"/>
  <c r="EZ35" i="11"/>
  <c r="EU35" i="11"/>
  <c r="DZ35" i="11"/>
  <c r="DT35" i="11"/>
  <c r="DO35" i="11"/>
  <c r="DJ35" i="11"/>
  <c r="CT35" i="11"/>
  <c r="CN35" i="11"/>
  <c r="CI35" i="11"/>
  <c r="BN35" i="11"/>
  <c r="BH35" i="11"/>
  <c r="BC35" i="11"/>
  <c r="AH35" i="11"/>
  <c r="AB35" i="11"/>
  <c r="NV34" i="11"/>
  <c r="NT34" i="11"/>
  <c r="NS34" i="11"/>
  <c r="NR34" i="11"/>
  <c r="NP34" i="11"/>
  <c r="NM34" i="11"/>
  <c r="NK34" i="11"/>
  <c r="NF34" i="11"/>
  <c r="NA34" i="11"/>
  <c r="MV34" i="11"/>
  <c r="NU34" i="11"/>
  <c r="NX34" i="11"/>
  <c r="MP34" i="11"/>
  <c r="MN34" i="11"/>
  <c r="MM34" i="11"/>
  <c r="ML34" i="11"/>
  <c r="MJ34" i="11"/>
  <c r="MG34" i="11"/>
  <c r="ME34" i="11"/>
  <c r="LZ34" i="11"/>
  <c r="LU34" i="11"/>
  <c r="LP34" i="11"/>
  <c r="LJ34" i="11"/>
  <c r="LD34" i="11"/>
  <c r="KY34" i="11"/>
  <c r="KD34" i="11"/>
  <c r="KB34" i="11"/>
  <c r="KA34" i="11"/>
  <c r="JX34" i="11"/>
  <c r="JS34" i="11"/>
  <c r="JN34" i="11"/>
  <c r="KG34" i="11"/>
  <c r="JI34" i="11"/>
  <c r="IX34" i="11"/>
  <c r="IR34" i="11"/>
  <c r="IM34" i="11"/>
  <c r="IH34" i="11"/>
  <c r="HR34" i="11"/>
  <c r="HL34" i="11"/>
  <c r="HG34" i="11"/>
  <c r="GL34" i="11"/>
  <c r="GF34" i="11"/>
  <c r="GA34" i="11"/>
  <c r="FF34" i="11"/>
  <c r="EZ34" i="11"/>
  <c r="EU34" i="11"/>
  <c r="DZ34" i="11"/>
  <c r="DT34" i="11"/>
  <c r="DO34" i="11"/>
  <c r="DJ34" i="11"/>
  <c r="CT34" i="11"/>
  <c r="CN34" i="11"/>
  <c r="CI34" i="11"/>
  <c r="BN34" i="11"/>
  <c r="BH34" i="11"/>
  <c r="BC34" i="11"/>
  <c r="AH34" i="11"/>
  <c r="AB34" i="11"/>
  <c r="NV33" i="11"/>
  <c r="NT33" i="11"/>
  <c r="NS33" i="11"/>
  <c r="NR33" i="11"/>
  <c r="NP33" i="11"/>
  <c r="NM33" i="11"/>
  <c r="NK33" i="11"/>
  <c r="NF33" i="11"/>
  <c r="NA33" i="11"/>
  <c r="MV33" i="11"/>
  <c r="MP33" i="11"/>
  <c r="MN33" i="11"/>
  <c r="MM33" i="11"/>
  <c r="ML33" i="11"/>
  <c r="MJ33" i="11"/>
  <c r="MG33" i="11"/>
  <c r="ME33" i="11"/>
  <c r="LZ33" i="11"/>
  <c r="LU33" i="11"/>
  <c r="LP33" i="11"/>
  <c r="LJ33" i="11"/>
  <c r="LD33" i="11"/>
  <c r="KY33" i="11"/>
  <c r="KD33" i="11"/>
  <c r="KB33" i="11"/>
  <c r="KA33" i="11"/>
  <c r="JX33" i="11"/>
  <c r="JS33" i="11"/>
  <c r="JN33" i="11"/>
  <c r="JI33" i="11"/>
  <c r="IX33" i="11"/>
  <c r="IR33" i="11"/>
  <c r="IM33" i="11"/>
  <c r="IH33" i="11"/>
  <c r="HR33" i="11"/>
  <c r="HL33" i="11"/>
  <c r="HG33" i="11"/>
  <c r="GL33" i="11"/>
  <c r="GF33" i="11"/>
  <c r="GA33" i="11"/>
  <c r="FF33" i="11"/>
  <c r="EZ33" i="11"/>
  <c r="EU33" i="11"/>
  <c r="DZ33" i="11"/>
  <c r="DT33" i="11"/>
  <c r="DO33" i="11"/>
  <c r="DJ33" i="11"/>
  <c r="CT33" i="11"/>
  <c r="CN33" i="11"/>
  <c r="CI33" i="11"/>
  <c r="BN33" i="11"/>
  <c r="BH33" i="11"/>
  <c r="BC33" i="11"/>
  <c r="AH33" i="11"/>
  <c r="AB33" i="11"/>
  <c r="NV32" i="11"/>
  <c r="NT32" i="11"/>
  <c r="NS32" i="11"/>
  <c r="NR32" i="11"/>
  <c r="NP32" i="11"/>
  <c r="NM32" i="11"/>
  <c r="NK32" i="11"/>
  <c r="NF32" i="11"/>
  <c r="NA32" i="11"/>
  <c r="MV32" i="11"/>
  <c r="MP32" i="11"/>
  <c r="MN32" i="11"/>
  <c r="MM32" i="11"/>
  <c r="ML32" i="11"/>
  <c r="MJ32" i="11"/>
  <c r="MG32" i="11"/>
  <c r="ME32" i="11"/>
  <c r="LZ32" i="11"/>
  <c r="LU32" i="11"/>
  <c r="LP32" i="11"/>
  <c r="LJ32" i="11"/>
  <c r="LD32" i="11"/>
  <c r="KY32" i="11"/>
  <c r="KD32" i="11"/>
  <c r="KB32" i="11"/>
  <c r="KA32" i="11"/>
  <c r="JX32" i="11"/>
  <c r="JS32" i="11"/>
  <c r="JN32" i="11"/>
  <c r="JI32" i="11"/>
  <c r="KG32" i="11"/>
  <c r="IX32" i="11"/>
  <c r="IR32" i="11"/>
  <c r="IM32" i="11"/>
  <c r="IH32" i="11"/>
  <c r="HR32" i="11"/>
  <c r="HL32" i="11"/>
  <c r="HG32" i="11"/>
  <c r="GL32" i="11"/>
  <c r="GF32" i="11"/>
  <c r="GA32" i="11"/>
  <c r="FF32" i="11"/>
  <c r="EZ32" i="11"/>
  <c r="EU32" i="11"/>
  <c r="DZ32" i="11"/>
  <c r="DT32" i="11"/>
  <c r="DO32" i="11"/>
  <c r="DJ32" i="11"/>
  <c r="CT32" i="11"/>
  <c r="CN32" i="11"/>
  <c r="CI32" i="11"/>
  <c r="BN32" i="11"/>
  <c r="BH32" i="11"/>
  <c r="BC32" i="11"/>
  <c r="AH32" i="11"/>
  <c r="AB32" i="11"/>
  <c r="NV31" i="11"/>
  <c r="NT31" i="11"/>
  <c r="NS31" i="11"/>
  <c r="NR31" i="11"/>
  <c r="NP31" i="11"/>
  <c r="NM31" i="11"/>
  <c r="NK31" i="11"/>
  <c r="NF31" i="11"/>
  <c r="MV31" i="11"/>
  <c r="NA31" i="11"/>
  <c r="NU31" i="11"/>
  <c r="NX31" i="11"/>
  <c r="OL31" i="11"/>
  <c r="MP31" i="11"/>
  <c r="MN31" i="11"/>
  <c r="MM31" i="11"/>
  <c r="ML31" i="11"/>
  <c r="MJ31" i="11"/>
  <c r="MG31" i="11"/>
  <c r="ME31" i="11"/>
  <c r="LZ31" i="11"/>
  <c r="LP31" i="11"/>
  <c r="LU31" i="11"/>
  <c r="MO31" i="11"/>
  <c r="MR31" i="11"/>
  <c r="LJ31" i="11"/>
  <c r="LD31" i="11"/>
  <c r="KY31" i="11"/>
  <c r="KD31" i="11"/>
  <c r="KB31" i="11"/>
  <c r="KA31" i="11"/>
  <c r="JX31" i="11"/>
  <c r="JS31" i="11"/>
  <c r="JN31" i="11"/>
  <c r="JI31" i="11"/>
  <c r="IX31" i="11"/>
  <c r="IR31" i="11"/>
  <c r="IM31" i="11"/>
  <c r="IH31" i="11"/>
  <c r="HR31" i="11"/>
  <c r="HL31" i="11"/>
  <c r="HG31" i="11"/>
  <c r="GL31" i="11"/>
  <c r="GF31" i="11"/>
  <c r="GA31" i="11"/>
  <c r="FF31" i="11"/>
  <c r="EZ31" i="11"/>
  <c r="EU31" i="11"/>
  <c r="DZ31" i="11"/>
  <c r="DT31" i="11"/>
  <c r="DO31" i="11"/>
  <c r="DJ31" i="11"/>
  <c r="CT31" i="11"/>
  <c r="CN31" i="11"/>
  <c r="CI31" i="11"/>
  <c r="BN31" i="11"/>
  <c r="BH31" i="11"/>
  <c r="BC31" i="11"/>
  <c r="AH31" i="11"/>
  <c r="AB31" i="11"/>
  <c r="NV30" i="11"/>
  <c r="NT30" i="11"/>
  <c r="NS30" i="11"/>
  <c r="NR30" i="11"/>
  <c r="NP30" i="11"/>
  <c r="NM30" i="11"/>
  <c r="NK30" i="11"/>
  <c r="NF30" i="11"/>
  <c r="NA30" i="11"/>
  <c r="MV30" i="11"/>
  <c r="MP30" i="11"/>
  <c r="MN30" i="11"/>
  <c r="MM30" i="11"/>
  <c r="ML30" i="11"/>
  <c r="MJ30" i="11"/>
  <c r="MG30" i="11"/>
  <c r="ME30" i="11"/>
  <c r="LZ30" i="11"/>
  <c r="LU30" i="11"/>
  <c r="LP30" i="11"/>
  <c r="MO30" i="11"/>
  <c r="MR30" i="11"/>
  <c r="LJ30" i="11"/>
  <c r="LD30" i="11"/>
  <c r="KY30" i="11"/>
  <c r="KD30" i="11"/>
  <c r="KB30" i="11"/>
  <c r="KA30" i="11"/>
  <c r="JX30" i="11"/>
  <c r="JS30" i="11"/>
  <c r="JN30" i="11"/>
  <c r="JI30" i="11"/>
  <c r="IX30" i="11"/>
  <c r="IR30" i="11"/>
  <c r="IM30" i="11"/>
  <c r="IH30" i="11"/>
  <c r="HR30" i="11"/>
  <c r="HL30" i="11"/>
  <c r="HG30" i="11"/>
  <c r="GL30" i="11"/>
  <c r="GF30" i="11"/>
  <c r="GA30" i="11"/>
  <c r="FF30" i="11"/>
  <c r="EZ30" i="11"/>
  <c r="EU30" i="11"/>
  <c r="DZ30" i="11"/>
  <c r="DT30" i="11"/>
  <c r="DO30" i="11"/>
  <c r="DJ30" i="11"/>
  <c r="CT30" i="11"/>
  <c r="CN30" i="11"/>
  <c r="CI30" i="11"/>
  <c r="BN30" i="11"/>
  <c r="BH30" i="11"/>
  <c r="BC30" i="11"/>
  <c r="AH30" i="11"/>
  <c r="AB30" i="11"/>
  <c r="NV29" i="11"/>
  <c r="NT29" i="11"/>
  <c r="NS29" i="11"/>
  <c r="NR29" i="11"/>
  <c r="NP29" i="11"/>
  <c r="NM29" i="11"/>
  <c r="NK29" i="11"/>
  <c r="NF29" i="11"/>
  <c r="NA29" i="11"/>
  <c r="MV29" i="11"/>
  <c r="NU29" i="11"/>
  <c r="NX29" i="11"/>
  <c r="MP29" i="11"/>
  <c r="MN29" i="11"/>
  <c r="MM29" i="11"/>
  <c r="ML29" i="11"/>
  <c r="MJ29" i="11"/>
  <c r="MG29" i="11"/>
  <c r="ME29" i="11"/>
  <c r="LZ29" i="11"/>
  <c r="LU29" i="11"/>
  <c r="LP29" i="11"/>
  <c r="MO29" i="11"/>
  <c r="MR29" i="11"/>
  <c r="LJ29" i="11"/>
  <c r="LD29" i="11"/>
  <c r="KY29" i="11"/>
  <c r="KD29" i="11"/>
  <c r="KB29" i="11"/>
  <c r="KA29" i="11"/>
  <c r="JX29" i="11"/>
  <c r="JS29" i="11"/>
  <c r="JN29" i="11"/>
  <c r="JI29" i="11"/>
  <c r="IX29" i="11"/>
  <c r="IR29" i="11"/>
  <c r="IM29" i="11"/>
  <c r="IH29" i="11"/>
  <c r="HR29" i="11"/>
  <c r="HL29" i="11"/>
  <c r="HG29" i="11"/>
  <c r="GL29" i="11"/>
  <c r="GF29" i="11"/>
  <c r="GA29" i="11"/>
  <c r="FF29" i="11"/>
  <c r="EZ29" i="11"/>
  <c r="EU29" i="11"/>
  <c r="DZ29" i="11"/>
  <c r="DT29" i="11"/>
  <c r="DO29" i="11"/>
  <c r="DJ29" i="11"/>
  <c r="CT29" i="11"/>
  <c r="CN29" i="11"/>
  <c r="CI29" i="11"/>
  <c r="BN29" i="11"/>
  <c r="BH29" i="11"/>
  <c r="BC29" i="11"/>
  <c r="AH29" i="11"/>
  <c r="AB29" i="11"/>
  <c r="NV28" i="11"/>
  <c r="NT28" i="11"/>
  <c r="NS28" i="11"/>
  <c r="NR28" i="11"/>
  <c r="NP28" i="11"/>
  <c r="NM28" i="11"/>
  <c r="NK28" i="11"/>
  <c r="NF28" i="11"/>
  <c r="OL28" i="11"/>
  <c r="NA28" i="11"/>
  <c r="MV28" i="11"/>
  <c r="MP28" i="11"/>
  <c r="MN28" i="11"/>
  <c r="MM28" i="11"/>
  <c r="ML28" i="11"/>
  <c r="MJ28" i="11"/>
  <c r="MG28" i="11"/>
  <c r="ME28" i="11"/>
  <c r="LZ28" i="11"/>
  <c r="MS28" i="11"/>
  <c r="LU28" i="11"/>
  <c r="LP28" i="11"/>
  <c r="LJ28" i="11"/>
  <c r="LD28" i="11"/>
  <c r="KY28" i="11"/>
  <c r="KD28" i="11"/>
  <c r="KB28" i="11"/>
  <c r="KA28" i="11"/>
  <c r="JX28" i="11"/>
  <c r="JS28" i="11"/>
  <c r="JN28" i="11"/>
  <c r="JI28" i="11"/>
  <c r="IX28" i="11"/>
  <c r="IR28" i="11"/>
  <c r="IM28" i="11"/>
  <c r="IH28" i="11"/>
  <c r="HR28" i="11"/>
  <c r="HL28" i="11"/>
  <c r="HG28" i="11"/>
  <c r="GL28" i="11"/>
  <c r="GF28" i="11"/>
  <c r="GA28" i="11"/>
  <c r="FF28" i="11"/>
  <c r="EZ28" i="11"/>
  <c r="EU28" i="11"/>
  <c r="DZ28" i="11"/>
  <c r="DT28" i="11"/>
  <c r="DO28" i="11"/>
  <c r="DJ28" i="11"/>
  <c r="CT28" i="11"/>
  <c r="CN28" i="11"/>
  <c r="CI28" i="11"/>
  <c r="BN28" i="11"/>
  <c r="BH28" i="11"/>
  <c r="BC28" i="11"/>
  <c r="AH28" i="11"/>
  <c r="AB28" i="11"/>
  <c r="NV27" i="11"/>
  <c r="NT27" i="11"/>
  <c r="NS27" i="11"/>
  <c r="NR27" i="11"/>
  <c r="NP27" i="11"/>
  <c r="NM27" i="11"/>
  <c r="NK27" i="11"/>
  <c r="NF27" i="11"/>
  <c r="NA27" i="11"/>
  <c r="MV27" i="11"/>
  <c r="MP27" i="11"/>
  <c r="MN27" i="11"/>
  <c r="MM27" i="11"/>
  <c r="ML27" i="11"/>
  <c r="MJ27" i="11"/>
  <c r="MG27" i="11"/>
  <c r="ME27" i="11"/>
  <c r="LZ27" i="11"/>
  <c r="LU27" i="11"/>
  <c r="LP27" i="11"/>
  <c r="MO27" i="11"/>
  <c r="MR27" i="11"/>
  <c r="LJ27" i="11"/>
  <c r="LD27" i="11"/>
  <c r="KY27" i="11"/>
  <c r="KD27" i="11"/>
  <c r="KB27" i="11"/>
  <c r="KA27" i="11"/>
  <c r="JX27" i="11"/>
  <c r="JS27" i="11"/>
  <c r="JN27" i="11"/>
  <c r="JI27" i="11"/>
  <c r="KC27" i="11"/>
  <c r="KF27" i="11"/>
  <c r="IX27" i="11"/>
  <c r="IR27" i="11"/>
  <c r="IM27" i="11"/>
  <c r="IH27" i="11"/>
  <c r="HR27" i="11"/>
  <c r="HL27" i="11"/>
  <c r="HG27" i="11"/>
  <c r="GL27" i="11"/>
  <c r="GF27" i="11"/>
  <c r="GA27" i="11"/>
  <c r="FF27" i="11"/>
  <c r="EZ27" i="11"/>
  <c r="EU27" i="11"/>
  <c r="DZ27" i="11"/>
  <c r="DT27" i="11"/>
  <c r="DO27" i="11"/>
  <c r="DJ27" i="11"/>
  <c r="CT27" i="11"/>
  <c r="CN27" i="11"/>
  <c r="CI27" i="11"/>
  <c r="BN27" i="11"/>
  <c r="BH27" i="11"/>
  <c r="BC27" i="11"/>
  <c r="AH27" i="11"/>
  <c r="AB27" i="11"/>
  <c r="NV26" i="11"/>
  <c r="NT26" i="11"/>
  <c r="NS26" i="11"/>
  <c r="NR26" i="11"/>
  <c r="NP26" i="11"/>
  <c r="NM26" i="11"/>
  <c r="NK26" i="11"/>
  <c r="NF26" i="11"/>
  <c r="NA26" i="11"/>
  <c r="MV26" i="11"/>
  <c r="NU26" i="11"/>
  <c r="NX26" i="11"/>
  <c r="MP26" i="11"/>
  <c r="MN26" i="11"/>
  <c r="MM26" i="11"/>
  <c r="ML26" i="11"/>
  <c r="MJ26" i="11"/>
  <c r="MG26" i="11"/>
  <c r="ME26" i="11"/>
  <c r="LZ26" i="11"/>
  <c r="LU26" i="11"/>
  <c r="LP26" i="11"/>
  <c r="MO26" i="11"/>
  <c r="MR26" i="11"/>
  <c r="LJ26" i="11"/>
  <c r="LD26" i="11"/>
  <c r="KY26" i="11"/>
  <c r="KD26" i="11"/>
  <c r="KB26" i="11"/>
  <c r="KA26" i="11"/>
  <c r="JX26" i="11"/>
  <c r="JS26" i="11"/>
  <c r="JN26" i="11"/>
  <c r="JI26" i="11"/>
  <c r="IX26" i="11"/>
  <c r="IR26" i="11"/>
  <c r="IM26" i="11"/>
  <c r="IH26" i="11"/>
  <c r="HR26" i="11"/>
  <c r="HL26" i="11"/>
  <c r="HG26" i="11"/>
  <c r="GL26" i="11"/>
  <c r="GF26" i="11"/>
  <c r="GA26" i="11"/>
  <c r="FF26" i="11"/>
  <c r="EZ26" i="11"/>
  <c r="EU26" i="11"/>
  <c r="DZ26" i="11"/>
  <c r="DT26" i="11"/>
  <c r="DO26" i="11"/>
  <c r="DJ26" i="11"/>
  <c r="CT26" i="11"/>
  <c r="CN26" i="11"/>
  <c r="CI26" i="11"/>
  <c r="BN26" i="11"/>
  <c r="BH26" i="11"/>
  <c r="BC26" i="11"/>
  <c r="AH26" i="11"/>
  <c r="AB26" i="11"/>
  <c r="NV25" i="11"/>
  <c r="NT25" i="11"/>
  <c r="NS25" i="11"/>
  <c r="NR25" i="11"/>
  <c r="NP25" i="11"/>
  <c r="NM25" i="11"/>
  <c r="NK25" i="11"/>
  <c r="NF25" i="11"/>
  <c r="NA25" i="11"/>
  <c r="MV25" i="11"/>
  <c r="NU25" i="11"/>
  <c r="NX25" i="11"/>
  <c r="MP25" i="11"/>
  <c r="MN25" i="11"/>
  <c r="MM25" i="11"/>
  <c r="ML25" i="11"/>
  <c r="MJ25" i="11"/>
  <c r="MG25" i="11"/>
  <c r="ME25" i="11"/>
  <c r="LZ25" i="11"/>
  <c r="LU25" i="11"/>
  <c r="LP25" i="11"/>
  <c r="MO25" i="11"/>
  <c r="MR25" i="11"/>
  <c r="LJ25" i="11"/>
  <c r="LD25" i="11"/>
  <c r="KY25" i="11"/>
  <c r="KD25" i="11"/>
  <c r="KB25" i="11"/>
  <c r="KA25" i="11"/>
  <c r="JX25" i="11"/>
  <c r="JS25" i="11"/>
  <c r="JN25" i="11"/>
  <c r="JI25" i="11"/>
  <c r="IX25" i="11"/>
  <c r="IR25" i="11"/>
  <c r="IM25" i="11"/>
  <c r="IH25" i="11"/>
  <c r="HR25" i="11"/>
  <c r="HL25" i="11"/>
  <c r="HG25" i="11"/>
  <c r="GL25" i="11"/>
  <c r="GF25" i="11"/>
  <c r="GA25" i="11"/>
  <c r="FF25" i="11"/>
  <c r="EZ25" i="11"/>
  <c r="EU25" i="11"/>
  <c r="DZ25" i="11"/>
  <c r="DT25" i="11"/>
  <c r="DO25" i="11"/>
  <c r="DJ25" i="11"/>
  <c r="CT25" i="11"/>
  <c r="CN25" i="11"/>
  <c r="CI25" i="11"/>
  <c r="BN25" i="11"/>
  <c r="BH25" i="11"/>
  <c r="BC25" i="11"/>
  <c r="AH25" i="11"/>
  <c r="AB25" i="11"/>
  <c r="NV24" i="11"/>
  <c r="NT24" i="11"/>
  <c r="NS24" i="11"/>
  <c r="NR24" i="11"/>
  <c r="NP24" i="11"/>
  <c r="NM24" i="11"/>
  <c r="NK24" i="11"/>
  <c r="NF24" i="11"/>
  <c r="NA24" i="11"/>
  <c r="MV24" i="11"/>
  <c r="MP24" i="11"/>
  <c r="MN24" i="11"/>
  <c r="MM24" i="11"/>
  <c r="ML24" i="11"/>
  <c r="MJ24" i="11"/>
  <c r="MG24" i="11"/>
  <c r="ME24" i="11"/>
  <c r="LZ24" i="11"/>
  <c r="LU24" i="11"/>
  <c r="LP24" i="11"/>
  <c r="LJ24" i="11"/>
  <c r="LD24" i="11"/>
  <c r="KY24" i="11"/>
  <c r="KD24" i="11"/>
  <c r="KB24" i="11"/>
  <c r="KA24" i="11"/>
  <c r="JX24" i="11"/>
  <c r="JS24" i="11"/>
  <c r="JN24" i="11"/>
  <c r="JI24" i="11"/>
  <c r="KG24" i="11"/>
  <c r="IX24" i="11"/>
  <c r="IR24" i="11"/>
  <c r="IM24" i="11"/>
  <c r="IH24" i="11"/>
  <c r="HR24" i="11"/>
  <c r="HL24" i="11"/>
  <c r="HG24" i="11"/>
  <c r="GL24" i="11"/>
  <c r="GF24" i="11"/>
  <c r="GA24" i="11"/>
  <c r="FF24" i="11"/>
  <c r="EZ24" i="11"/>
  <c r="EU24" i="11"/>
  <c r="DZ24" i="11"/>
  <c r="DT24" i="11"/>
  <c r="DO24" i="11"/>
  <c r="DJ24" i="11"/>
  <c r="CT24" i="11"/>
  <c r="CN24" i="11"/>
  <c r="CI24" i="11"/>
  <c r="BN24" i="11"/>
  <c r="BH24" i="11"/>
  <c r="BC24" i="11"/>
  <c r="AH24" i="11"/>
  <c r="AB24" i="11"/>
  <c r="NV23" i="11"/>
  <c r="NT23" i="11"/>
  <c r="NS23" i="11"/>
  <c r="NR23" i="11"/>
  <c r="NP23" i="11"/>
  <c r="NM23" i="11"/>
  <c r="NK23" i="11"/>
  <c r="NF23" i="11"/>
  <c r="NA23" i="11"/>
  <c r="MV23" i="11"/>
  <c r="MP23" i="11"/>
  <c r="MN23" i="11"/>
  <c r="MM23" i="11"/>
  <c r="ML23" i="11"/>
  <c r="MJ23" i="11"/>
  <c r="MG23" i="11"/>
  <c r="ME23" i="11"/>
  <c r="OK23" i="11"/>
  <c r="LZ23" i="11"/>
  <c r="LU23" i="11"/>
  <c r="LP23" i="11"/>
  <c r="LJ23" i="11"/>
  <c r="LD23" i="11"/>
  <c r="KY23" i="11"/>
  <c r="KD23" i="11"/>
  <c r="KB23" i="11"/>
  <c r="KA23" i="11"/>
  <c r="JX23" i="11"/>
  <c r="JS23" i="11"/>
  <c r="JN23" i="11"/>
  <c r="JI23" i="11"/>
  <c r="IX23" i="11"/>
  <c r="IR23" i="11"/>
  <c r="IM23" i="11"/>
  <c r="IH23" i="11"/>
  <c r="HR23" i="11"/>
  <c r="HL23" i="11"/>
  <c r="HG23" i="11"/>
  <c r="GL23" i="11"/>
  <c r="GF23" i="11"/>
  <c r="GA23" i="11"/>
  <c r="FF23" i="11"/>
  <c r="EZ23" i="11"/>
  <c r="EU23" i="11"/>
  <c r="DZ23" i="11"/>
  <c r="DT23" i="11"/>
  <c r="DO23" i="11"/>
  <c r="DJ23" i="11"/>
  <c r="CT23" i="11"/>
  <c r="CN23" i="11"/>
  <c r="CI23" i="11"/>
  <c r="BN23" i="11"/>
  <c r="BH23" i="11"/>
  <c r="BC23" i="11"/>
  <c r="AH23" i="11"/>
  <c r="AB23" i="11"/>
  <c r="NV22" i="11"/>
  <c r="NT22" i="11"/>
  <c r="NS22" i="11"/>
  <c r="NR22" i="11"/>
  <c r="NP22" i="11"/>
  <c r="NM22" i="11"/>
  <c r="NK22" i="11"/>
  <c r="NF22" i="11"/>
  <c r="OL22" i="11"/>
  <c r="NA22" i="11"/>
  <c r="MV22" i="11"/>
  <c r="MP22" i="11"/>
  <c r="MN22" i="11"/>
  <c r="MM22" i="11"/>
  <c r="ML22" i="11"/>
  <c r="MJ22" i="11"/>
  <c r="MG22" i="11"/>
  <c r="ME22" i="11"/>
  <c r="LZ22" i="11"/>
  <c r="MS22" i="11"/>
  <c r="LU22" i="11"/>
  <c r="LP22" i="11"/>
  <c r="LJ22" i="11"/>
  <c r="LD22" i="11"/>
  <c r="KY22" i="11"/>
  <c r="KD22" i="11"/>
  <c r="KB22" i="11"/>
  <c r="KA22" i="11"/>
  <c r="JX22" i="11"/>
  <c r="JS22" i="11"/>
  <c r="JN22" i="11"/>
  <c r="OI22" i="11"/>
  <c r="JI22" i="11"/>
  <c r="IX22" i="11"/>
  <c r="IR22" i="11"/>
  <c r="IM22" i="11"/>
  <c r="IH22" i="11"/>
  <c r="HR22" i="11"/>
  <c r="HL22" i="11"/>
  <c r="HG22" i="11"/>
  <c r="GL22" i="11"/>
  <c r="GF22" i="11"/>
  <c r="GA22" i="11"/>
  <c r="FF22" i="11"/>
  <c r="EZ22" i="11"/>
  <c r="EU22" i="11"/>
  <c r="DZ22" i="11"/>
  <c r="DT22" i="11"/>
  <c r="DO22" i="11"/>
  <c r="DJ22" i="11"/>
  <c r="CT22" i="11"/>
  <c r="CN22" i="11"/>
  <c r="CI22" i="11"/>
  <c r="BN22" i="11"/>
  <c r="BH22" i="11"/>
  <c r="BC22" i="11"/>
  <c r="AH22" i="11"/>
  <c r="AB22" i="11"/>
  <c r="NV21" i="11"/>
  <c r="NT21" i="11"/>
  <c r="NS21" i="11"/>
  <c r="NR21" i="11"/>
  <c r="NP21" i="11"/>
  <c r="NM21" i="11"/>
  <c r="NK21" i="11"/>
  <c r="NF21" i="11"/>
  <c r="NA21" i="11"/>
  <c r="MV21" i="11"/>
  <c r="MP21" i="11"/>
  <c r="MN21" i="11"/>
  <c r="MM21" i="11"/>
  <c r="ML21" i="11"/>
  <c r="MJ21" i="11"/>
  <c r="MG21" i="11"/>
  <c r="ME21" i="11"/>
  <c r="LZ21" i="11"/>
  <c r="LU21" i="11"/>
  <c r="LP21" i="11"/>
  <c r="MO21" i="11"/>
  <c r="MR21" i="11"/>
  <c r="LJ21" i="11"/>
  <c r="LD21" i="11"/>
  <c r="KY21" i="11"/>
  <c r="KD21" i="11"/>
  <c r="KB21" i="11"/>
  <c r="KA21" i="11"/>
  <c r="JX21" i="11"/>
  <c r="JS21" i="11"/>
  <c r="JN21" i="11"/>
  <c r="JI21" i="11"/>
  <c r="KC21" i="11"/>
  <c r="KF21" i="11"/>
  <c r="IX21" i="11"/>
  <c r="IR21" i="11"/>
  <c r="IM21" i="11"/>
  <c r="IH21" i="11"/>
  <c r="HR21" i="11"/>
  <c r="HL21" i="11"/>
  <c r="HG21" i="11"/>
  <c r="GL21" i="11"/>
  <c r="GF21" i="11"/>
  <c r="GA21" i="11"/>
  <c r="FF21" i="11"/>
  <c r="EZ21" i="11"/>
  <c r="EU21" i="11"/>
  <c r="DZ21" i="11"/>
  <c r="DT21" i="11"/>
  <c r="DO21" i="11"/>
  <c r="DJ21" i="11"/>
  <c r="CT21" i="11"/>
  <c r="CN21" i="11"/>
  <c r="CI21" i="11"/>
  <c r="BN21" i="11"/>
  <c r="BH21" i="11"/>
  <c r="BC21" i="11"/>
  <c r="AH21" i="11"/>
  <c r="AB21" i="11"/>
  <c r="NV20" i="11"/>
  <c r="NT20" i="11"/>
  <c r="NS20" i="11"/>
  <c r="NR20" i="11"/>
  <c r="NP20" i="11"/>
  <c r="NM20" i="11"/>
  <c r="NK20" i="11"/>
  <c r="NF20" i="11"/>
  <c r="NA20" i="11"/>
  <c r="MV20" i="11"/>
  <c r="NU20" i="11"/>
  <c r="NX20" i="11"/>
  <c r="MP20" i="11"/>
  <c r="MN20" i="11"/>
  <c r="MM20" i="11"/>
  <c r="ML20" i="11"/>
  <c r="MJ20" i="11"/>
  <c r="MG20" i="11"/>
  <c r="ME20" i="11"/>
  <c r="LZ20" i="11"/>
  <c r="LU20" i="11"/>
  <c r="LP20" i="11"/>
  <c r="LJ20" i="11"/>
  <c r="LD20" i="11"/>
  <c r="KY20" i="11"/>
  <c r="KD20" i="11"/>
  <c r="KB20" i="11"/>
  <c r="KA20" i="11"/>
  <c r="JX20" i="11"/>
  <c r="JS20" i="11"/>
  <c r="JN20" i="11"/>
  <c r="JI20" i="11"/>
  <c r="IX20" i="11"/>
  <c r="IR20" i="11"/>
  <c r="IM20" i="11"/>
  <c r="IH20" i="11"/>
  <c r="HR20" i="11"/>
  <c r="HL20" i="11"/>
  <c r="HG20" i="11"/>
  <c r="GL20" i="11"/>
  <c r="GF20" i="11"/>
  <c r="GA20" i="11"/>
  <c r="FF20" i="11"/>
  <c r="EZ20" i="11"/>
  <c r="EU20" i="11"/>
  <c r="DZ20" i="11"/>
  <c r="DT20" i="11"/>
  <c r="DO20" i="11"/>
  <c r="DJ20" i="11"/>
  <c r="CT20" i="11"/>
  <c r="CN20" i="11"/>
  <c r="CI20" i="11"/>
  <c r="BN20" i="11"/>
  <c r="BH20" i="11"/>
  <c r="BC20" i="11"/>
  <c r="AH20" i="11"/>
  <c r="AB20" i="11"/>
  <c r="NV19" i="11"/>
  <c r="NT19" i="11"/>
  <c r="NS19" i="11"/>
  <c r="NR19" i="11"/>
  <c r="NP19" i="11"/>
  <c r="NM19" i="11"/>
  <c r="NK19" i="11"/>
  <c r="NF19" i="11"/>
  <c r="NA19" i="11"/>
  <c r="MV19" i="11"/>
  <c r="MP19" i="11"/>
  <c r="MN19" i="11"/>
  <c r="MM19" i="11"/>
  <c r="ML19" i="11"/>
  <c r="MJ19" i="11"/>
  <c r="MG19" i="11"/>
  <c r="ME19" i="11"/>
  <c r="LZ19" i="11"/>
  <c r="LU19" i="11"/>
  <c r="LP19" i="11"/>
  <c r="LJ19" i="11"/>
  <c r="LD19" i="11"/>
  <c r="KY19" i="11"/>
  <c r="KD19" i="11"/>
  <c r="KB19" i="11"/>
  <c r="KA19" i="11"/>
  <c r="JX19" i="11"/>
  <c r="JS19" i="11"/>
  <c r="JN19" i="11"/>
  <c r="JI19" i="11"/>
  <c r="IX19" i="11"/>
  <c r="IR19" i="11"/>
  <c r="IM19" i="11"/>
  <c r="IH19" i="11"/>
  <c r="HR19" i="11"/>
  <c r="HL19" i="11"/>
  <c r="HG19" i="11"/>
  <c r="GL19" i="11"/>
  <c r="GF19" i="11"/>
  <c r="GA19" i="11"/>
  <c r="FF19" i="11"/>
  <c r="EZ19" i="11"/>
  <c r="EU19" i="11"/>
  <c r="DZ19" i="11"/>
  <c r="DT19" i="11"/>
  <c r="DO19" i="11"/>
  <c r="DJ19" i="11"/>
  <c r="CT19" i="11"/>
  <c r="CN19" i="11"/>
  <c r="CI19" i="11"/>
  <c r="BN19" i="11"/>
  <c r="BH19" i="11"/>
  <c r="BC19" i="11"/>
  <c r="AH19" i="11"/>
  <c r="AB19" i="11"/>
  <c r="NV18" i="11"/>
  <c r="NT18" i="11"/>
  <c r="NS18" i="11"/>
  <c r="NR18" i="11"/>
  <c r="NP18" i="11"/>
  <c r="NM18" i="11"/>
  <c r="NK18" i="11"/>
  <c r="OL18" i="11"/>
  <c r="NF18" i="11"/>
  <c r="NA18" i="11"/>
  <c r="MV18" i="11"/>
  <c r="MP18" i="11"/>
  <c r="MN18" i="11"/>
  <c r="MM18" i="11"/>
  <c r="ML18" i="11"/>
  <c r="MJ18" i="11"/>
  <c r="MG18" i="11"/>
  <c r="ME18" i="11"/>
  <c r="MS18" i="11"/>
  <c r="LZ18" i="11"/>
  <c r="LU18" i="11"/>
  <c r="LP18" i="11"/>
  <c r="LJ18" i="11"/>
  <c r="LD18" i="11"/>
  <c r="KY18" i="11"/>
  <c r="KD18" i="11"/>
  <c r="KB18" i="11"/>
  <c r="KA18" i="11"/>
  <c r="JX18" i="11"/>
  <c r="JS18" i="11"/>
  <c r="JN18" i="11"/>
  <c r="JI18" i="11"/>
  <c r="IX18" i="11"/>
  <c r="IR18" i="11"/>
  <c r="IM18" i="11"/>
  <c r="IH18" i="11"/>
  <c r="HR18" i="11"/>
  <c r="HL18" i="11"/>
  <c r="HG18" i="11"/>
  <c r="GL18" i="11"/>
  <c r="GF18" i="11"/>
  <c r="GA18" i="11"/>
  <c r="FF18" i="11"/>
  <c r="EZ18" i="11"/>
  <c r="EU18" i="11"/>
  <c r="DZ18" i="11"/>
  <c r="DT18" i="11"/>
  <c r="DO18" i="11"/>
  <c r="DJ18" i="11"/>
  <c r="CT18" i="11"/>
  <c r="CN18" i="11"/>
  <c r="CI18" i="11"/>
  <c r="BN18" i="11"/>
  <c r="BH18" i="11"/>
  <c r="BC18" i="11"/>
  <c r="AH18" i="11"/>
  <c r="AB18" i="11"/>
  <c r="NV17" i="11"/>
  <c r="NT17" i="11"/>
  <c r="NS17" i="11"/>
  <c r="NR17" i="11"/>
  <c r="NP17" i="11"/>
  <c r="NM17" i="11"/>
  <c r="NK17" i="11"/>
  <c r="NY17" i="11"/>
  <c r="NF17" i="11"/>
  <c r="NA17" i="11"/>
  <c r="MV17" i="11"/>
  <c r="MP17" i="11"/>
  <c r="MN17" i="11"/>
  <c r="MM17" i="11"/>
  <c r="ML17" i="11"/>
  <c r="MJ17" i="11"/>
  <c r="MG17" i="11"/>
  <c r="ME17" i="11"/>
  <c r="MS17" i="11"/>
  <c r="LZ17" i="11"/>
  <c r="LU17" i="11"/>
  <c r="LP17" i="11"/>
  <c r="LJ17" i="11"/>
  <c r="LD17" i="11"/>
  <c r="KY17" i="11"/>
  <c r="KD17" i="11"/>
  <c r="KB17" i="11"/>
  <c r="KA17" i="11"/>
  <c r="JX17" i="11"/>
  <c r="JS17" i="11"/>
  <c r="JN17" i="11"/>
  <c r="JI17" i="11"/>
  <c r="IX17" i="11"/>
  <c r="IR17" i="11"/>
  <c r="IM17" i="11"/>
  <c r="IH17" i="11"/>
  <c r="HR17" i="11"/>
  <c r="HL17" i="11"/>
  <c r="HG17" i="11"/>
  <c r="GL17" i="11"/>
  <c r="GF17" i="11"/>
  <c r="GA17" i="11"/>
  <c r="FF17" i="11"/>
  <c r="EZ17" i="11"/>
  <c r="EU17" i="11"/>
  <c r="DZ17" i="11"/>
  <c r="DT17" i="11"/>
  <c r="DO17" i="11"/>
  <c r="DJ17" i="11"/>
  <c r="CT17" i="11"/>
  <c r="CN17" i="11"/>
  <c r="CI17" i="11"/>
  <c r="BN17" i="11"/>
  <c r="BH17" i="11"/>
  <c r="BC17" i="11"/>
  <c r="AH17" i="11"/>
  <c r="AB17" i="11"/>
  <c r="NV16" i="11"/>
  <c r="NT16" i="11"/>
  <c r="NS16" i="11"/>
  <c r="NR16" i="11"/>
  <c r="NP16" i="11"/>
  <c r="NM16" i="11"/>
  <c r="NK16" i="11"/>
  <c r="NF16" i="11"/>
  <c r="MV16" i="11"/>
  <c r="NA16" i="11"/>
  <c r="NU16" i="11"/>
  <c r="NX16" i="11"/>
  <c r="MP16" i="11"/>
  <c r="MN16" i="11"/>
  <c r="MM16" i="11"/>
  <c r="ML16" i="11"/>
  <c r="MJ16" i="11"/>
  <c r="MG16" i="11"/>
  <c r="ME16" i="11"/>
  <c r="LZ16" i="11"/>
  <c r="LP16" i="11"/>
  <c r="LU16" i="11"/>
  <c r="MO16" i="11"/>
  <c r="MR16" i="11"/>
  <c r="LJ16" i="11"/>
  <c r="LD16" i="11"/>
  <c r="KY16" i="11"/>
  <c r="KD16" i="11"/>
  <c r="KB16" i="11"/>
  <c r="KA16" i="11"/>
  <c r="JX16" i="11"/>
  <c r="JS16" i="11"/>
  <c r="JN16" i="11"/>
  <c r="JI16" i="11"/>
  <c r="IX16" i="11"/>
  <c r="IR16" i="11"/>
  <c r="IM16" i="11"/>
  <c r="IH16" i="11"/>
  <c r="HR16" i="11"/>
  <c r="HL16" i="11"/>
  <c r="HG16" i="11"/>
  <c r="GL16" i="11"/>
  <c r="GF16" i="11"/>
  <c r="GA16" i="11"/>
  <c r="FF16" i="11"/>
  <c r="EZ16" i="11"/>
  <c r="EU16" i="11"/>
  <c r="DZ16" i="11"/>
  <c r="DT16" i="11"/>
  <c r="DO16" i="11"/>
  <c r="DJ16" i="11"/>
  <c r="CT16" i="11"/>
  <c r="CN16" i="11"/>
  <c r="CI16" i="11"/>
  <c r="BN16" i="11"/>
  <c r="BH16" i="11"/>
  <c r="BC16" i="11"/>
  <c r="AH16" i="11"/>
  <c r="AB16" i="11"/>
  <c r="NV15" i="11"/>
  <c r="NT15" i="11"/>
  <c r="NS15" i="11"/>
  <c r="NR15" i="11"/>
  <c r="NP15" i="11"/>
  <c r="NM15" i="11"/>
  <c r="NK15" i="11"/>
  <c r="NF15" i="11"/>
  <c r="NA15" i="11"/>
  <c r="MV15" i="11"/>
  <c r="NU15" i="11"/>
  <c r="NX15" i="11"/>
  <c r="MP15" i="11"/>
  <c r="MN15" i="11"/>
  <c r="MM15" i="11"/>
  <c r="ML15" i="11"/>
  <c r="MJ15" i="11"/>
  <c r="MG15" i="11"/>
  <c r="ME15" i="11"/>
  <c r="LZ15" i="11"/>
  <c r="LU15" i="11"/>
  <c r="LP15" i="11"/>
  <c r="MO15" i="11"/>
  <c r="MR15" i="11"/>
  <c r="LJ15" i="11"/>
  <c r="LD15" i="11"/>
  <c r="KY15" i="11"/>
  <c r="KD15" i="11"/>
  <c r="KB15" i="11"/>
  <c r="KA15" i="11"/>
  <c r="JX15" i="11"/>
  <c r="JS15" i="11"/>
  <c r="JN15" i="11"/>
  <c r="JI15" i="11"/>
  <c r="IX15" i="11"/>
  <c r="IR15" i="11"/>
  <c r="IM15" i="11"/>
  <c r="IH15" i="11"/>
  <c r="HR15" i="11"/>
  <c r="HL15" i="11"/>
  <c r="HG15" i="11"/>
  <c r="GL15" i="11"/>
  <c r="GF15" i="11"/>
  <c r="GA15" i="11"/>
  <c r="FF15" i="11"/>
  <c r="EZ15" i="11"/>
  <c r="EU15" i="11"/>
  <c r="DZ15" i="11"/>
  <c r="DT15" i="11"/>
  <c r="DO15" i="11"/>
  <c r="DJ15" i="11"/>
  <c r="CT15" i="11"/>
  <c r="CN15" i="11"/>
  <c r="CI15" i="11"/>
  <c r="BN15" i="11"/>
  <c r="BH15" i="11"/>
  <c r="BC15" i="11"/>
  <c r="AH15" i="11"/>
  <c r="AB15" i="11"/>
  <c r="NV14" i="11"/>
  <c r="NT14" i="11"/>
  <c r="NS14" i="11"/>
  <c r="NR14" i="11"/>
  <c r="NP14" i="11"/>
  <c r="NM14" i="11"/>
  <c r="NK14" i="11"/>
  <c r="NF14" i="11"/>
  <c r="NA14" i="11"/>
  <c r="MV14" i="11"/>
  <c r="NU14" i="11"/>
  <c r="NX14" i="11"/>
  <c r="MP14" i="11"/>
  <c r="MN14" i="11"/>
  <c r="MM14" i="11"/>
  <c r="ML14" i="11"/>
  <c r="MJ14" i="11"/>
  <c r="MG14" i="11"/>
  <c r="ME14" i="11"/>
  <c r="LZ14" i="11"/>
  <c r="LU14" i="11"/>
  <c r="LP14" i="11"/>
  <c r="MO14" i="11"/>
  <c r="MR14" i="11"/>
  <c r="LJ14" i="11"/>
  <c r="LD14" i="11"/>
  <c r="KY14" i="11"/>
  <c r="KD14" i="11"/>
  <c r="KB14" i="11"/>
  <c r="KA14" i="11"/>
  <c r="JX14" i="11"/>
  <c r="JS14" i="11"/>
  <c r="JN14" i="11"/>
  <c r="JI14" i="11"/>
  <c r="IX14" i="11"/>
  <c r="IR14" i="11"/>
  <c r="IM14" i="11"/>
  <c r="HR14" i="11"/>
  <c r="HL14" i="11"/>
  <c r="HG14" i="11"/>
  <c r="GL14" i="11"/>
  <c r="GF14" i="11"/>
  <c r="GA14" i="11"/>
  <c r="FF14" i="11"/>
  <c r="EZ14" i="11"/>
  <c r="EU14" i="11"/>
  <c r="DZ14" i="11"/>
  <c r="DT14" i="11"/>
  <c r="DO14" i="11"/>
  <c r="DJ14" i="11"/>
  <c r="CT14" i="11"/>
  <c r="CN14" i="11"/>
  <c r="CI14" i="11"/>
  <c r="BN14" i="11"/>
  <c r="BH14" i="11"/>
  <c r="BC14" i="11"/>
  <c r="AH14" i="11"/>
  <c r="AB14" i="11"/>
  <c r="NV13" i="11"/>
  <c r="NT13" i="11"/>
  <c r="NS13" i="11"/>
  <c r="NR13" i="11"/>
  <c r="NP13" i="11"/>
  <c r="NM13" i="11"/>
  <c r="NK13" i="11"/>
  <c r="NF13" i="11"/>
  <c r="NA13" i="11"/>
  <c r="MV13" i="11"/>
  <c r="MP13" i="11"/>
  <c r="MN13" i="11"/>
  <c r="MM13" i="11"/>
  <c r="ML13" i="11"/>
  <c r="MJ13" i="11"/>
  <c r="MG13" i="11"/>
  <c r="ME13" i="11"/>
  <c r="LZ13" i="11"/>
  <c r="LU13" i="11"/>
  <c r="LP13" i="11"/>
  <c r="LJ13" i="11"/>
  <c r="LD13" i="11"/>
  <c r="KY13" i="11"/>
  <c r="KD13" i="11"/>
  <c r="KB13" i="11"/>
  <c r="KA13" i="11"/>
  <c r="JX13" i="11"/>
  <c r="JS13" i="11"/>
  <c r="JN13" i="11"/>
  <c r="JI13" i="11"/>
  <c r="IX13" i="11"/>
  <c r="IR13" i="11"/>
  <c r="IM13" i="11"/>
  <c r="IH13" i="11"/>
  <c r="HR13" i="11"/>
  <c r="HL13" i="11"/>
  <c r="HG13" i="11"/>
  <c r="GL13" i="11"/>
  <c r="GF13" i="11"/>
  <c r="GA13" i="11"/>
  <c r="FF13" i="11"/>
  <c r="EZ13" i="11"/>
  <c r="EU13" i="11"/>
  <c r="DZ13" i="11"/>
  <c r="DT13" i="11"/>
  <c r="DO13" i="11"/>
  <c r="DJ13" i="11"/>
  <c r="CT13" i="11"/>
  <c r="CN13" i="11"/>
  <c r="CI13" i="11"/>
  <c r="BN13" i="11"/>
  <c r="BH13" i="11"/>
  <c r="BC13" i="11"/>
  <c r="AH13" i="11"/>
  <c r="AB13" i="11"/>
  <c r="NV12" i="11"/>
  <c r="NT12" i="11"/>
  <c r="NS12" i="11"/>
  <c r="NR12" i="11"/>
  <c r="NP12" i="11"/>
  <c r="NM12" i="11"/>
  <c r="NK12" i="11"/>
  <c r="NF12" i="11"/>
  <c r="NA12" i="11"/>
  <c r="MV12" i="11"/>
  <c r="MP12" i="11"/>
  <c r="MN12" i="11"/>
  <c r="MM12" i="11"/>
  <c r="ML12" i="11"/>
  <c r="MJ12" i="11"/>
  <c r="MG12" i="11"/>
  <c r="ME12" i="11"/>
  <c r="LZ12" i="11"/>
  <c r="LU12" i="11"/>
  <c r="LP12" i="11"/>
  <c r="LJ12" i="11"/>
  <c r="LD12" i="11"/>
  <c r="KY12" i="11"/>
  <c r="KD12" i="11"/>
  <c r="KB12" i="11"/>
  <c r="KA12" i="11"/>
  <c r="JX12" i="11"/>
  <c r="JS12" i="11"/>
  <c r="JN12" i="11"/>
  <c r="JI12" i="11"/>
  <c r="IX12" i="11"/>
  <c r="IR12" i="11"/>
  <c r="IM12" i="11"/>
  <c r="IH12" i="11"/>
  <c r="HR12" i="11"/>
  <c r="HL12" i="11"/>
  <c r="HG12" i="11"/>
  <c r="GL12" i="11"/>
  <c r="GF12" i="11"/>
  <c r="GA12" i="11"/>
  <c r="FF12" i="11"/>
  <c r="EZ12" i="11"/>
  <c r="EU12" i="11"/>
  <c r="DZ12" i="11"/>
  <c r="DT12" i="11"/>
  <c r="DO12" i="11"/>
  <c r="DJ12" i="11"/>
  <c r="CT12" i="11"/>
  <c r="CN12" i="11"/>
  <c r="CI12" i="11"/>
  <c r="BN12" i="11"/>
  <c r="BH12" i="11"/>
  <c r="BC12" i="11"/>
  <c r="AH12" i="11"/>
  <c r="AB12" i="11"/>
  <c r="NV11" i="11"/>
  <c r="NT11" i="11"/>
  <c r="NS11" i="11"/>
  <c r="NR11" i="11"/>
  <c r="NP11" i="11"/>
  <c r="NM11" i="11"/>
  <c r="NK11" i="11"/>
  <c r="NF11" i="11"/>
  <c r="MV11" i="11"/>
  <c r="NA11" i="11"/>
  <c r="NU11" i="11"/>
  <c r="NX11" i="11"/>
  <c r="MP11" i="11"/>
  <c r="MN11" i="11"/>
  <c r="MM11" i="11"/>
  <c r="ML11" i="11"/>
  <c r="MJ11" i="11"/>
  <c r="MG11" i="11"/>
  <c r="ME11" i="11"/>
  <c r="LZ11" i="11"/>
  <c r="LP11" i="11"/>
  <c r="LU11" i="11"/>
  <c r="MO11" i="11"/>
  <c r="MR11" i="11"/>
  <c r="LJ11" i="11"/>
  <c r="LD11" i="11"/>
  <c r="KY11" i="11"/>
  <c r="KD11" i="11"/>
  <c r="KB11" i="11"/>
  <c r="KA11" i="11"/>
  <c r="JX11" i="11"/>
  <c r="JS11" i="11"/>
  <c r="JN11" i="11"/>
  <c r="JI11" i="11"/>
  <c r="IX11" i="11"/>
  <c r="IR11" i="11"/>
  <c r="IM11" i="11"/>
  <c r="IH11" i="11"/>
  <c r="HR11" i="11"/>
  <c r="HL11" i="11"/>
  <c r="HG11" i="11"/>
  <c r="GL11" i="11"/>
  <c r="GF11" i="11"/>
  <c r="GA11" i="11"/>
  <c r="FF11" i="11"/>
  <c r="EZ11" i="11"/>
  <c r="EU11" i="11"/>
  <c r="DZ11" i="11"/>
  <c r="DT11" i="11"/>
  <c r="DO11" i="11"/>
  <c r="DJ11" i="11"/>
  <c r="CT11" i="11"/>
  <c r="CN11" i="11"/>
  <c r="CI11" i="11"/>
  <c r="BN11" i="11"/>
  <c r="BH11" i="11"/>
  <c r="BC11" i="11"/>
  <c r="AH11" i="11"/>
  <c r="AB11" i="11"/>
  <c r="NV10" i="11"/>
  <c r="NT10" i="11"/>
  <c r="NS10" i="11"/>
  <c r="NR10" i="11"/>
  <c r="NP10" i="11"/>
  <c r="NM10" i="11"/>
  <c r="NK10" i="11"/>
  <c r="NF10" i="11"/>
  <c r="NA10" i="11"/>
  <c r="MV10" i="11"/>
  <c r="NU10" i="11"/>
  <c r="NX10" i="11"/>
  <c r="MP10" i="11"/>
  <c r="MN10" i="11"/>
  <c r="MM10" i="11"/>
  <c r="ML10" i="11"/>
  <c r="MJ10" i="11"/>
  <c r="MG10" i="11"/>
  <c r="ME10" i="11"/>
  <c r="LZ10" i="11"/>
  <c r="LU10" i="11"/>
  <c r="LP10" i="11"/>
  <c r="LJ10" i="11"/>
  <c r="LD10" i="11"/>
  <c r="KY10" i="11"/>
  <c r="KD10" i="11"/>
  <c r="KB10" i="11"/>
  <c r="KA10" i="11"/>
  <c r="JX10" i="11"/>
  <c r="JS10" i="11"/>
  <c r="JN10" i="11"/>
  <c r="KG10" i="11"/>
  <c r="JI10" i="11"/>
  <c r="IX10" i="11"/>
  <c r="IR10" i="11"/>
  <c r="IM10" i="11"/>
  <c r="IH10" i="11"/>
  <c r="HR10" i="11"/>
  <c r="HL10" i="11"/>
  <c r="HG10" i="11"/>
  <c r="GL10" i="11"/>
  <c r="GF10" i="11"/>
  <c r="GA10" i="11"/>
  <c r="FF10" i="11"/>
  <c r="EZ10" i="11"/>
  <c r="EU10" i="11"/>
  <c r="DZ10" i="11"/>
  <c r="DT10" i="11"/>
  <c r="DO10" i="11"/>
  <c r="DJ10" i="11"/>
  <c r="CT10" i="11"/>
  <c r="CN10" i="11"/>
  <c r="CI10" i="11"/>
  <c r="BN10" i="11"/>
  <c r="BH10" i="11"/>
  <c r="BC10" i="11"/>
  <c r="AH10" i="11"/>
  <c r="AB10" i="11"/>
  <c r="NV9" i="11"/>
  <c r="NT9" i="11"/>
  <c r="NS9" i="11"/>
  <c r="NR9" i="11"/>
  <c r="NP9" i="11"/>
  <c r="NM9" i="11"/>
  <c r="NK9" i="11"/>
  <c r="NF9" i="11"/>
  <c r="NA9" i="11"/>
  <c r="NY9" i="11"/>
  <c r="MV9" i="11"/>
  <c r="MP9" i="11"/>
  <c r="MN9" i="11"/>
  <c r="MM9" i="11"/>
  <c r="ML9" i="11"/>
  <c r="MJ9" i="11"/>
  <c r="MG9" i="11"/>
  <c r="ME9" i="11"/>
  <c r="LZ9" i="11"/>
  <c r="LU9" i="11"/>
  <c r="MS9" i="11"/>
  <c r="LP9" i="11"/>
  <c r="LJ9" i="11"/>
  <c r="LD9" i="11"/>
  <c r="KY9" i="11"/>
  <c r="KD9" i="11"/>
  <c r="KB9" i="11"/>
  <c r="KA9" i="11"/>
  <c r="JX9" i="11"/>
  <c r="JS9" i="11"/>
  <c r="JN9" i="11"/>
  <c r="JI9" i="11"/>
  <c r="IX9" i="11"/>
  <c r="IR9" i="11"/>
  <c r="IM9" i="11"/>
  <c r="IH9" i="11"/>
  <c r="HR9" i="11"/>
  <c r="HL9" i="11"/>
  <c r="HG9" i="11"/>
  <c r="GL9" i="11"/>
  <c r="GF9" i="11"/>
  <c r="GA9" i="11"/>
  <c r="FF9" i="11"/>
  <c r="EZ9" i="11"/>
  <c r="EU9" i="11"/>
  <c r="DZ9" i="11"/>
  <c r="DT9" i="11"/>
  <c r="DO9" i="11"/>
  <c r="DJ9" i="11"/>
  <c r="CT9" i="11"/>
  <c r="CN9" i="11"/>
  <c r="CI9" i="11"/>
  <c r="BN9" i="11"/>
  <c r="BH9" i="11"/>
  <c r="BC9" i="11"/>
  <c r="AH9" i="11"/>
  <c r="AB9" i="11"/>
  <c r="NV8" i="11"/>
  <c r="NT8" i="11"/>
  <c r="NS8" i="11"/>
  <c r="NR8" i="11"/>
  <c r="NP8" i="11"/>
  <c r="NM8" i="11"/>
  <c r="NK8" i="11"/>
  <c r="NF8" i="11"/>
  <c r="NA8" i="11"/>
  <c r="MV8" i="11"/>
  <c r="MP8" i="11"/>
  <c r="MN8" i="11"/>
  <c r="MM8" i="11"/>
  <c r="ML8" i="11"/>
  <c r="MJ8" i="11"/>
  <c r="MG8" i="11"/>
  <c r="ME8" i="11"/>
  <c r="LZ8" i="11"/>
  <c r="LU8" i="11"/>
  <c r="OK8" i="11"/>
  <c r="LP8" i="11"/>
  <c r="LJ8" i="11"/>
  <c r="LD8" i="11"/>
  <c r="KY8" i="11"/>
  <c r="KD8" i="11"/>
  <c r="KB8" i="11"/>
  <c r="KA8" i="11"/>
  <c r="JX8" i="11"/>
  <c r="JS8" i="11"/>
  <c r="JN8" i="11"/>
  <c r="JI8" i="11"/>
  <c r="IX8" i="11"/>
  <c r="IR8" i="11"/>
  <c r="IM8" i="11"/>
  <c r="IH8" i="11"/>
  <c r="HR8" i="11"/>
  <c r="HL8" i="11"/>
  <c r="HG8" i="11"/>
  <c r="GL8" i="11"/>
  <c r="GF8" i="11"/>
  <c r="GA8" i="11"/>
  <c r="FF8" i="11"/>
  <c r="EZ8" i="11"/>
  <c r="EU8" i="11"/>
  <c r="DZ8" i="11"/>
  <c r="DT8" i="11"/>
  <c r="DO8" i="11"/>
  <c r="DJ8" i="11"/>
  <c r="CT8" i="11"/>
  <c r="CN8" i="11"/>
  <c r="CI8" i="11"/>
  <c r="BN8" i="11"/>
  <c r="BH8" i="11"/>
  <c r="BC8" i="11"/>
  <c r="AH8" i="11"/>
  <c r="AB8" i="11"/>
  <c r="NV7" i="11"/>
  <c r="NT7" i="11"/>
  <c r="NS7" i="11"/>
  <c r="NR7" i="11"/>
  <c r="NP7" i="11"/>
  <c r="NM7" i="11"/>
  <c r="NK7" i="11"/>
  <c r="NF7" i="11"/>
  <c r="NA7" i="11"/>
  <c r="MV7" i="11"/>
  <c r="MP7" i="11"/>
  <c r="MN7" i="11"/>
  <c r="MM7" i="11"/>
  <c r="ML7" i="11"/>
  <c r="MJ7" i="11"/>
  <c r="MG7" i="11"/>
  <c r="ME7" i="11"/>
  <c r="MS7" i="11"/>
  <c r="LZ7" i="11"/>
  <c r="LU7" i="11"/>
  <c r="LP7" i="11"/>
  <c r="LJ7" i="11"/>
  <c r="LD7" i="11"/>
  <c r="KY7" i="11"/>
  <c r="KD7" i="11"/>
  <c r="KB7" i="11"/>
  <c r="KA7" i="11"/>
  <c r="JX7" i="11"/>
  <c r="JS7" i="11"/>
  <c r="JN7" i="11"/>
  <c r="JI7" i="11"/>
  <c r="IX7" i="11"/>
  <c r="IR7" i="11"/>
  <c r="IM7" i="11"/>
  <c r="IH7" i="11"/>
  <c r="HR7" i="11"/>
  <c r="HL7" i="11"/>
  <c r="HG7" i="11"/>
  <c r="GL7" i="11"/>
  <c r="GF7" i="11"/>
  <c r="GA7" i="11"/>
  <c r="FF7" i="11"/>
  <c r="EZ7" i="11"/>
  <c r="EU7" i="11"/>
  <c r="DZ7" i="11"/>
  <c r="DT7" i="11"/>
  <c r="DO7" i="11"/>
  <c r="DJ7" i="11"/>
  <c r="CT7" i="11"/>
  <c r="CN7" i="11"/>
  <c r="CI7" i="11"/>
  <c r="BN7" i="11"/>
  <c r="BH7" i="11"/>
  <c r="BC7" i="11"/>
  <c r="AH7" i="11"/>
  <c r="AB7" i="11"/>
  <c r="NV6" i="11"/>
  <c r="NT6" i="11"/>
  <c r="NS6" i="11"/>
  <c r="NR6" i="11"/>
  <c r="NP6" i="11"/>
  <c r="NM6" i="11"/>
  <c r="NK6" i="11"/>
  <c r="NF6" i="11"/>
  <c r="MV6" i="11"/>
  <c r="NA6" i="11"/>
  <c r="NU6" i="11"/>
  <c r="NX6" i="11"/>
  <c r="MP6" i="11"/>
  <c r="MN6" i="11"/>
  <c r="MM6" i="11"/>
  <c r="ML6" i="11"/>
  <c r="MJ6" i="11"/>
  <c r="MG6" i="11"/>
  <c r="ME6" i="11"/>
  <c r="LZ6" i="11"/>
  <c r="LP6" i="11"/>
  <c r="LU6" i="11"/>
  <c r="MO6" i="11"/>
  <c r="MR6" i="11"/>
  <c r="LJ6" i="11"/>
  <c r="LD6" i="11"/>
  <c r="KY6" i="11"/>
  <c r="KD6" i="11"/>
  <c r="KB6" i="11"/>
  <c r="KA6" i="11"/>
  <c r="JX6" i="11"/>
  <c r="JS6" i="11"/>
  <c r="JN6" i="11"/>
  <c r="JI6" i="11"/>
  <c r="IX6" i="11"/>
  <c r="IR6" i="11"/>
  <c r="IM6" i="11"/>
  <c r="IH6" i="11"/>
  <c r="HR6" i="11"/>
  <c r="HL6" i="11"/>
  <c r="HG6" i="11"/>
  <c r="GL6" i="11"/>
  <c r="GF6" i="11"/>
  <c r="GA6" i="11"/>
  <c r="FF6" i="11"/>
  <c r="EZ6" i="11"/>
  <c r="EU6" i="11"/>
  <c r="DZ6" i="11"/>
  <c r="DT6" i="11"/>
  <c r="DO6" i="11"/>
  <c r="DJ6" i="11"/>
  <c r="CT6" i="11"/>
  <c r="CN6" i="11"/>
  <c r="CI6" i="11"/>
  <c r="BN6" i="11"/>
  <c r="BH6" i="11"/>
  <c r="BC6" i="11"/>
  <c r="ED2" i="5"/>
  <c r="EE2" i="5"/>
  <c r="AH6" i="5"/>
  <c r="BN6" i="5"/>
  <c r="CT6" i="5"/>
  <c r="DZ6" i="5"/>
  <c r="FF6" i="5"/>
  <c r="GL6" i="5"/>
  <c r="HO6" i="5"/>
  <c r="HP6" i="5"/>
  <c r="HR6" i="5"/>
  <c r="IX6" i="5"/>
  <c r="KA6" i="5"/>
  <c r="KB6" i="5"/>
  <c r="KD6" i="5"/>
  <c r="LG6" i="5"/>
  <c r="LH6" i="5"/>
  <c r="LJ6" i="5"/>
  <c r="MM6" i="5"/>
  <c r="MN6" i="5"/>
  <c r="MP6" i="5"/>
  <c r="NS6" i="5"/>
  <c r="NT6" i="5"/>
  <c r="NV6" i="5"/>
  <c r="NW6" i="5"/>
  <c r="OL6" i="5"/>
  <c r="AH7" i="5"/>
  <c r="BN7" i="5"/>
  <c r="CT7" i="5"/>
  <c r="DZ7" i="5"/>
  <c r="FF7" i="5"/>
  <c r="GL7" i="5"/>
  <c r="HO7" i="5"/>
  <c r="HP7" i="5"/>
  <c r="HR7" i="5"/>
  <c r="IX7" i="5"/>
  <c r="KA7" i="5"/>
  <c r="KB7" i="5"/>
  <c r="KD7" i="5"/>
  <c r="LK7" i="5"/>
  <c r="LG7" i="5"/>
  <c r="LH7" i="5"/>
  <c r="LJ7" i="5"/>
  <c r="MM7" i="5"/>
  <c r="MN7" i="5"/>
  <c r="MP7" i="5"/>
  <c r="NS7" i="5"/>
  <c r="NT7" i="5"/>
  <c r="NV7" i="5"/>
  <c r="AH8" i="5"/>
  <c r="BN8" i="5"/>
  <c r="CT8" i="5"/>
  <c r="DZ8" i="5"/>
  <c r="FF8" i="5"/>
  <c r="GL8" i="5"/>
  <c r="HO8" i="5"/>
  <c r="HP8" i="5"/>
  <c r="HR8" i="5"/>
  <c r="IX8" i="5"/>
  <c r="KA8" i="5"/>
  <c r="KB8" i="5"/>
  <c r="KD8" i="5"/>
  <c r="LG8" i="5"/>
  <c r="LH8" i="5"/>
  <c r="LJ8" i="5"/>
  <c r="MM8" i="5"/>
  <c r="MN8" i="5"/>
  <c r="MP8" i="5"/>
  <c r="NS8" i="5"/>
  <c r="NT8" i="5"/>
  <c r="NV8" i="5"/>
  <c r="AH9" i="5"/>
  <c r="BN9" i="5"/>
  <c r="CT9" i="5"/>
  <c r="DZ9" i="5"/>
  <c r="FF9" i="5"/>
  <c r="GL9" i="5"/>
  <c r="HO9" i="5"/>
  <c r="HP9" i="5"/>
  <c r="HR9" i="5"/>
  <c r="IX9" i="5"/>
  <c r="KA9" i="5"/>
  <c r="KB9" i="5"/>
  <c r="KD9" i="5"/>
  <c r="LG9" i="5"/>
  <c r="LH9" i="5"/>
  <c r="LJ9" i="5"/>
  <c r="MM9" i="5"/>
  <c r="MN9" i="5"/>
  <c r="MP9" i="5"/>
  <c r="NS9" i="5"/>
  <c r="NT9" i="5"/>
  <c r="NV9" i="5"/>
  <c r="AH10" i="5"/>
  <c r="BN10" i="5"/>
  <c r="CT10" i="5"/>
  <c r="DZ10" i="5"/>
  <c r="FF10" i="5"/>
  <c r="GL10" i="5"/>
  <c r="HO10" i="5"/>
  <c r="HP10" i="5"/>
  <c r="HR10" i="5"/>
  <c r="IX10" i="5"/>
  <c r="KA10" i="5"/>
  <c r="KB10" i="5"/>
  <c r="KD10" i="5"/>
  <c r="LG10" i="5"/>
  <c r="LH10" i="5"/>
  <c r="LJ10" i="5"/>
  <c r="MM10" i="5"/>
  <c r="MN10" i="5"/>
  <c r="MP10" i="5"/>
  <c r="NW10" i="5"/>
  <c r="OL10" i="5"/>
  <c r="NS10" i="5"/>
  <c r="NT10" i="5"/>
  <c r="NV10" i="5"/>
  <c r="AH11" i="5"/>
  <c r="BN11" i="5"/>
  <c r="CT11" i="5"/>
  <c r="DZ11" i="5"/>
  <c r="FF11" i="5"/>
  <c r="GL11" i="5"/>
  <c r="HO11" i="5"/>
  <c r="HP11" i="5"/>
  <c r="HR11" i="5"/>
  <c r="IX11" i="5"/>
  <c r="KA11" i="5"/>
  <c r="KB11" i="5"/>
  <c r="KD11" i="5"/>
  <c r="LG11" i="5"/>
  <c r="LH11" i="5"/>
  <c r="LJ11" i="5"/>
  <c r="MQ11" i="5"/>
  <c r="MM11" i="5"/>
  <c r="MN11" i="5"/>
  <c r="MP11" i="5"/>
  <c r="NS11" i="5"/>
  <c r="NT11" i="5"/>
  <c r="NV11" i="5"/>
  <c r="AH12" i="5"/>
  <c r="BN12" i="5"/>
  <c r="CT12" i="5"/>
  <c r="DZ12" i="5"/>
  <c r="FF12" i="5"/>
  <c r="GL12" i="5"/>
  <c r="HO12" i="5"/>
  <c r="HP12" i="5"/>
  <c r="HR12" i="5"/>
  <c r="IX12" i="5"/>
  <c r="KA12" i="5"/>
  <c r="KB12" i="5"/>
  <c r="KD12" i="5"/>
  <c r="LG12" i="5"/>
  <c r="LH12" i="5"/>
  <c r="LJ12" i="5"/>
  <c r="MM12" i="5"/>
  <c r="MN12" i="5"/>
  <c r="MP12" i="5"/>
  <c r="NS12" i="5"/>
  <c r="NT12" i="5"/>
  <c r="NV12" i="5"/>
  <c r="AH13" i="5"/>
  <c r="BN13" i="5"/>
  <c r="CT13" i="5"/>
  <c r="DZ13" i="5"/>
  <c r="FF13" i="5"/>
  <c r="GL13" i="5"/>
  <c r="HO13" i="5"/>
  <c r="HP13" i="5"/>
  <c r="HR13" i="5"/>
  <c r="IX13" i="5"/>
  <c r="KA13" i="5"/>
  <c r="KB13" i="5"/>
  <c r="KD13" i="5"/>
  <c r="LG13" i="5"/>
  <c r="LH13" i="5"/>
  <c r="LJ13" i="5"/>
  <c r="MM13" i="5"/>
  <c r="MN13" i="5"/>
  <c r="MP13" i="5"/>
  <c r="NU13" i="5"/>
  <c r="NX13" i="5"/>
  <c r="NS13" i="5"/>
  <c r="NT13" i="5"/>
  <c r="NV13" i="5"/>
  <c r="AH14" i="5"/>
  <c r="BN14" i="5"/>
  <c r="CT14" i="5"/>
  <c r="DZ14" i="5"/>
  <c r="FF14" i="5"/>
  <c r="GL14" i="5"/>
  <c r="HO14" i="5"/>
  <c r="HP14" i="5"/>
  <c r="HR14" i="5"/>
  <c r="IX14" i="5"/>
  <c r="KA14" i="5"/>
  <c r="KB14" i="5"/>
  <c r="KD14" i="5"/>
  <c r="LG14" i="5"/>
  <c r="LH14" i="5"/>
  <c r="LJ14" i="5"/>
  <c r="MQ14" i="5"/>
  <c r="MS14" i="5"/>
  <c r="MM14" i="5"/>
  <c r="MN14" i="5"/>
  <c r="MP14" i="5"/>
  <c r="NU14" i="5"/>
  <c r="NX14" i="5"/>
  <c r="NS14" i="5"/>
  <c r="NT14" i="5"/>
  <c r="NV14" i="5"/>
  <c r="AH15" i="5"/>
  <c r="BN15" i="5"/>
  <c r="CT15" i="5"/>
  <c r="DZ15" i="5"/>
  <c r="FF15" i="5"/>
  <c r="GL15" i="5"/>
  <c r="HS15" i="5"/>
  <c r="OG15" i="5"/>
  <c r="HO15" i="5"/>
  <c r="HP15" i="5"/>
  <c r="HR15" i="5"/>
  <c r="IX15" i="5"/>
  <c r="KA15" i="5"/>
  <c r="KB15" i="5"/>
  <c r="KD15" i="5"/>
  <c r="LG15" i="5"/>
  <c r="LH15" i="5"/>
  <c r="LJ15" i="5"/>
  <c r="MM15" i="5"/>
  <c r="MN15" i="5"/>
  <c r="MP15" i="5"/>
  <c r="NS15" i="5"/>
  <c r="NT15" i="5"/>
  <c r="NV15" i="5"/>
  <c r="AH16" i="5"/>
  <c r="BN16" i="5"/>
  <c r="CT16" i="5"/>
  <c r="DZ16" i="5"/>
  <c r="FF16" i="5"/>
  <c r="GL16" i="5"/>
  <c r="HO16" i="5"/>
  <c r="HP16" i="5"/>
  <c r="HR16" i="5"/>
  <c r="IX16" i="5"/>
  <c r="KA16" i="5"/>
  <c r="KB16" i="5"/>
  <c r="KD16" i="5"/>
  <c r="LG16" i="5"/>
  <c r="LH16" i="5"/>
  <c r="LI16" i="5"/>
  <c r="LL16" i="5"/>
  <c r="LJ16" i="5"/>
  <c r="MO16" i="5"/>
  <c r="MR16" i="5"/>
  <c r="MM16" i="5"/>
  <c r="MN16" i="5"/>
  <c r="MP16" i="5"/>
  <c r="NS16" i="5"/>
  <c r="NT16" i="5"/>
  <c r="NV16" i="5"/>
  <c r="AH17" i="5"/>
  <c r="BN17" i="5"/>
  <c r="CT17" i="5"/>
  <c r="DZ17" i="5"/>
  <c r="FF17" i="5"/>
  <c r="GL17" i="5"/>
  <c r="HO17" i="5"/>
  <c r="HP17" i="5"/>
  <c r="HR17" i="5"/>
  <c r="IX17" i="5"/>
  <c r="KA17" i="5"/>
  <c r="KB17" i="5"/>
  <c r="KD17" i="5"/>
  <c r="LK17" i="5"/>
  <c r="LG17" i="5"/>
  <c r="LH17" i="5"/>
  <c r="LJ17" i="5"/>
  <c r="MO17" i="5"/>
  <c r="MR17" i="5"/>
  <c r="MM17" i="5"/>
  <c r="MN17" i="5"/>
  <c r="MP17" i="5"/>
  <c r="NS17" i="5"/>
  <c r="NT17" i="5"/>
  <c r="NV17" i="5"/>
  <c r="AH18" i="5"/>
  <c r="BN18" i="5"/>
  <c r="CT18" i="5"/>
  <c r="DZ18" i="5"/>
  <c r="FF18" i="5"/>
  <c r="GL18" i="5"/>
  <c r="HO18" i="5"/>
  <c r="HP18" i="5"/>
  <c r="HR18" i="5"/>
  <c r="IX18" i="5"/>
  <c r="KC18" i="5"/>
  <c r="KA18" i="5"/>
  <c r="KB18" i="5"/>
  <c r="KD18" i="5"/>
  <c r="LG18" i="5"/>
  <c r="LH18" i="5"/>
  <c r="LJ18" i="5"/>
  <c r="MM18" i="5"/>
  <c r="MN18" i="5"/>
  <c r="MP18" i="5"/>
  <c r="NS18" i="5"/>
  <c r="NT18" i="5"/>
  <c r="NV18" i="5"/>
  <c r="AH19" i="5"/>
  <c r="BN19" i="5"/>
  <c r="CT19" i="5"/>
  <c r="DZ19" i="5"/>
  <c r="FF19" i="5"/>
  <c r="GL19" i="5"/>
  <c r="HO19" i="5"/>
  <c r="HP19" i="5"/>
  <c r="HR19" i="5"/>
  <c r="IX19" i="5"/>
  <c r="KA19" i="5"/>
  <c r="KB19" i="5"/>
  <c r="KD19" i="5"/>
  <c r="LG19" i="5"/>
  <c r="LH19" i="5"/>
  <c r="LJ19" i="5"/>
  <c r="MM19" i="5"/>
  <c r="MN19" i="5"/>
  <c r="MO19" i="5"/>
  <c r="MR19" i="5"/>
  <c r="MP19" i="5"/>
  <c r="NS19" i="5"/>
  <c r="NT19" i="5"/>
  <c r="NV19" i="5"/>
  <c r="AH20" i="5"/>
  <c r="BN20" i="5"/>
  <c r="CT20" i="5"/>
  <c r="DZ20" i="5"/>
  <c r="FF20" i="5"/>
  <c r="GL20" i="5"/>
  <c r="HO20" i="5"/>
  <c r="HP20" i="5"/>
  <c r="HR20" i="5"/>
  <c r="IX20" i="5"/>
  <c r="KA20" i="5"/>
  <c r="KB20" i="5"/>
  <c r="KD20" i="5"/>
  <c r="LK20" i="5"/>
  <c r="LM20" i="5"/>
  <c r="LG20" i="5"/>
  <c r="LH20" i="5"/>
  <c r="LJ20" i="5"/>
  <c r="MM20" i="5"/>
  <c r="MN20" i="5"/>
  <c r="MP20" i="5"/>
  <c r="NS20" i="5"/>
  <c r="NT20" i="5"/>
  <c r="NV20" i="5"/>
  <c r="AH21" i="5"/>
  <c r="BN21" i="5"/>
  <c r="CT21" i="5"/>
  <c r="DZ21" i="5"/>
  <c r="FF21" i="5"/>
  <c r="GL21" i="5"/>
  <c r="HO21" i="5"/>
  <c r="HP21" i="5"/>
  <c r="HR21" i="5"/>
  <c r="IX21" i="5"/>
  <c r="KA21" i="5"/>
  <c r="KB21" i="5"/>
  <c r="KD21" i="5"/>
  <c r="LG21" i="5"/>
  <c r="LH21" i="5"/>
  <c r="LJ21" i="5"/>
  <c r="MM21" i="5"/>
  <c r="MN21" i="5"/>
  <c r="MP21" i="5"/>
  <c r="NS21" i="5"/>
  <c r="NT21" i="5"/>
  <c r="NV21" i="5"/>
  <c r="AH22" i="5"/>
  <c r="BN22" i="5"/>
  <c r="CT22" i="5"/>
  <c r="DZ22" i="5"/>
  <c r="FF22" i="5"/>
  <c r="GL22" i="5"/>
  <c r="HO22" i="5"/>
  <c r="HP22" i="5"/>
  <c r="HR22" i="5"/>
  <c r="IX22" i="5"/>
  <c r="KA22" i="5"/>
  <c r="KB22" i="5"/>
  <c r="KC22" i="5"/>
  <c r="KD22" i="5"/>
  <c r="LI22" i="5"/>
  <c r="LL22" i="5"/>
  <c r="LG22" i="5"/>
  <c r="LH22" i="5"/>
  <c r="LJ22" i="5"/>
  <c r="MM22" i="5"/>
  <c r="MN22" i="5"/>
  <c r="MP22" i="5"/>
  <c r="NS22" i="5"/>
  <c r="NT22" i="5"/>
  <c r="NV22" i="5"/>
  <c r="AH23" i="5"/>
  <c r="BN23" i="5"/>
  <c r="CT23" i="5"/>
  <c r="DZ23" i="5"/>
  <c r="FF23" i="5"/>
  <c r="GL23" i="5"/>
  <c r="HO23" i="5"/>
  <c r="HP23" i="5"/>
  <c r="HR23" i="5"/>
  <c r="IX23" i="5"/>
  <c r="KA23" i="5"/>
  <c r="KB23" i="5"/>
  <c r="KD23" i="5"/>
  <c r="LG23" i="5"/>
  <c r="LH23" i="5"/>
  <c r="LJ23" i="5"/>
  <c r="MM23" i="5"/>
  <c r="MN23" i="5"/>
  <c r="MP23" i="5"/>
  <c r="NU23" i="5"/>
  <c r="NX23" i="5"/>
  <c r="NS23" i="5"/>
  <c r="NT23" i="5"/>
  <c r="NV23" i="5"/>
  <c r="AH24" i="5"/>
  <c r="BN24" i="5"/>
  <c r="CT24" i="5"/>
  <c r="DZ24" i="5"/>
  <c r="FF24" i="5"/>
  <c r="GL24" i="5"/>
  <c r="HO24" i="5"/>
  <c r="HP24" i="5"/>
  <c r="HR24" i="5"/>
  <c r="IX24" i="5"/>
  <c r="KA24" i="5"/>
  <c r="KB24" i="5"/>
  <c r="KD24" i="5"/>
  <c r="LG24" i="5"/>
  <c r="LH24" i="5"/>
  <c r="LJ24" i="5"/>
  <c r="MM24" i="5"/>
  <c r="MN24" i="5"/>
  <c r="MP24" i="5"/>
  <c r="NU24" i="5"/>
  <c r="NX24" i="5"/>
  <c r="NS24" i="5"/>
  <c r="NT24" i="5"/>
  <c r="NV24" i="5"/>
  <c r="AH25" i="5"/>
  <c r="BN25" i="5"/>
  <c r="CT25" i="5"/>
  <c r="DZ25" i="5"/>
  <c r="FF25" i="5"/>
  <c r="GL25" i="5"/>
  <c r="HO25" i="5"/>
  <c r="HP25" i="5"/>
  <c r="HR25" i="5"/>
  <c r="IX25" i="5"/>
  <c r="KA25" i="5"/>
  <c r="KB25" i="5"/>
  <c r="KD25" i="5"/>
  <c r="LG25" i="5"/>
  <c r="LH25" i="5"/>
  <c r="LJ25" i="5"/>
  <c r="MM25" i="5"/>
  <c r="MN25" i="5"/>
  <c r="MP25" i="5"/>
  <c r="NS25" i="5"/>
  <c r="NT25" i="5"/>
  <c r="NV25" i="5"/>
  <c r="AH26" i="5"/>
  <c r="BN26" i="5"/>
  <c r="CT26" i="5"/>
  <c r="DZ26" i="5"/>
  <c r="FF26" i="5"/>
  <c r="GL26" i="5"/>
  <c r="HO26" i="5"/>
  <c r="HP26" i="5"/>
  <c r="HR26" i="5"/>
  <c r="IX26" i="5"/>
  <c r="KA26" i="5"/>
  <c r="KB26" i="5"/>
  <c r="KD26" i="5"/>
  <c r="LG26" i="5"/>
  <c r="LH26" i="5"/>
  <c r="LJ26" i="5"/>
  <c r="MM26" i="5"/>
  <c r="MN26" i="5"/>
  <c r="MP26" i="5"/>
  <c r="NS26" i="5"/>
  <c r="NT26" i="5"/>
  <c r="NV26" i="5"/>
  <c r="AH27" i="5"/>
  <c r="BN27" i="5"/>
  <c r="CT27" i="5"/>
  <c r="DZ27" i="5"/>
  <c r="FF27" i="5"/>
  <c r="GL27" i="5"/>
  <c r="HO27" i="5"/>
  <c r="HP27" i="5"/>
  <c r="HR27" i="5"/>
  <c r="IX27" i="5"/>
  <c r="KA27" i="5"/>
  <c r="KB27" i="5"/>
  <c r="KD27" i="5"/>
  <c r="LG27" i="5"/>
  <c r="LH27" i="5"/>
  <c r="LJ27" i="5"/>
  <c r="MM27" i="5"/>
  <c r="MN27" i="5"/>
  <c r="MP27" i="5"/>
  <c r="NS27" i="5"/>
  <c r="NT27" i="5"/>
  <c r="NV27" i="5"/>
  <c r="AH28" i="5"/>
  <c r="BN28" i="5"/>
  <c r="CT28" i="5"/>
  <c r="DZ28" i="5"/>
  <c r="FF28" i="5"/>
  <c r="GL28" i="5"/>
  <c r="HO28" i="5"/>
  <c r="HP28" i="5"/>
  <c r="HR28" i="5"/>
  <c r="IX28" i="5"/>
  <c r="KA28" i="5"/>
  <c r="KB28" i="5"/>
  <c r="KD28" i="5"/>
  <c r="LG28" i="5"/>
  <c r="LH28" i="5"/>
  <c r="LJ28" i="5"/>
  <c r="MM28" i="5"/>
  <c r="MN28" i="5"/>
  <c r="MP28" i="5"/>
  <c r="NS28" i="5"/>
  <c r="NT28" i="5"/>
  <c r="NV28" i="5"/>
  <c r="AH29" i="5"/>
  <c r="BN29" i="5"/>
  <c r="CT29" i="5"/>
  <c r="DZ29" i="5"/>
  <c r="FF29" i="5"/>
  <c r="GL29" i="5"/>
  <c r="HO29" i="5"/>
  <c r="HP29" i="5"/>
  <c r="HR29" i="5"/>
  <c r="IX29" i="5"/>
  <c r="KA29" i="5"/>
  <c r="KB29" i="5"/>
  <c r="KD29" i="5"/>
  <c r="LG29" i="5"/>
  <c r="LH29" i="5"/>
  <c r="LJ29" i="5"/>
  <c r="MM29" i="5"/>
  <c r="MN29" i="5"/>
  <c r="MP29" i="5"/>
  <c r="NS29" i="5"/>
  <c r="NT29" i="5"/>
  <c r="NV29" i="5"/>
  <c r="AH30" i="5"/>
  <c r="BN30" i="5"/>
  <c r="CT30" i="5"/>
  <c r="DZ30" i="5"/>
  <c r="FF30" i="5"/>
  <c r="GL30" i="5"/>
  <c r="HO30" i="5"/>
  <c r="HP30" i="5"/>
  <c r="HR30" i="5"/>
  <c r="IX30" i="5"/>
  <c r="KA30" i="5"/>
  <c r="KB30" i="5"/>
  <c r="KD30" i="5"/>
  <c r="LG30" i="5"/>
  <c r="LH30" i="5"/>
  <c r="LJ30" i="5"/>
  <c r="MM30" i="5"/>
  <c r="MN30" i="5"/>
  <c r="MP30" i="5"/>
  <c r="NS30" i="5"/>
  <c r="NT30" i="5"/>
  <c r="NV30" i="5"/>
  <c r="AH31" i="5"/>
  <c r="BN31" i="5"/>
  <c r="CT31" i="5"/>
  <c r="DZ31" i="5"/>
  <c r="FF31" i="5"/>
  <c r="GL31" i="5"/>
  <c r="HO31" i="5"/>
  <c r="HP31" i="5"/>
  <c r="HR31" i="5"/>
  <c r="IX31" i="5"/>
  <c r="KA31" i="5"/>
  <c r="KB31" i="5"/>
  <c r="KD31" i="5"/>
  <c r="LG31" i="5"/>
  <c r="LH31" i="5"/>
  <c r="LJ31" i="5"/>
  <c r="MM31" i="5"/>
  <c r="MN31" i="5"/>
  <c r="MP31" i="5"/>
  <c r="NU31" i="5"/>
  <c r="NX31" i="5"/>
  <c r="NS31" i="5"/>
  <c r="NT31" i="5"/>
  <c r="NV31" i="5"/>
  <c r="AH32" i="5"/>
  <c r="BN32" i="5"/>
  <c r="CT32" i="5"/>
  <c r="DZ32" i="5"/>
  <c r="FF32" i="5"/>
  <c r="GL32" i="5"/>
  <c r="HO32" i="5"/>
  <c r="HP32" i="5"/>
  <c r="HR32" i="5"/>
  <c r="IX32" i="5"/>
  <c r="KA32" i="5"/>
  <c r="KB32" i="5"/>
  <c r="KD32" i="5"/>
  <c r="LG32" i="5"/>
  <c r="LH32" i="5"/>
  <c r="LJ32" i="5"/>
  <c r="MM32" i="5"/>
  <c r="MN32" i="5"/>
  <c r="MP32" i="5"/>
  <c r="NS32" i="5"/>
  <c r="NT32" i="5"/>
  <c r="NV32" i="5"/>
  <c r="AH33" i="5"/>
  <c r="BN33" i="5"/>
  <c r="CT33" i="5"/>
  <c r="DZ33" i="5"/>
  <c r="FF33" i="5"/>
  <c r="GL33" i="5"/>
  <c r="HO33" i="5"/>
  <c r="HP33" i="5"/>
  <c r="HR33" i="5"/>
  <c r="IX33" i="5"/>
  <c r="KA33" i="5"/>
  <c r="KB33" i="5"/>
  <c r="KD33" i="5"/>
  <c r="LG33" i="5"/>
  <c r="LH33" i="5"/>
  <c r="LJ33" i="5"/>
  <c r="MM33" i="5"/>
  <c r="MN33" i="5"/>
  <c r="MP33" i="5"/>
  <c r="NS33" i="5"/>
  <c r="NT33" i="5"/>
  <c r="NV33" i="5"/>
  <c r="AH34" i="5"/>
  <c r="BN34" i="5"/>
  <c r="CT34" i="5"/>
  <c r="DZ34" i="5"/>
  <c r="FF34" i="5"/>
  <c r="GL34" i="5"/>
  <c r="HO34" i="5"/>
  <c r="HP34" i="5"/>
  <c r="HR34" i="5"/>
  <c r="IX34" i="5"/>
  <c r="KA34" i="5"/>
  <c r="KB34" i="5"/>
  <c r="KD34" i="5"/>
  <c r="LG34" i="5"/>
  <c r="LH34" i="5"/>
  <c r="LJ34" i="5"/>
  <c r="MM34" i="5"/>
  <c r="MN34" i="5"/>
  <c r="MP34" i="5"/>
  <c r="NS34" i="5"/>
  <c r="NT34" i="5"/>
  <c r="NV34" i="5"/>
  <c r="AH35" i="5"/>
  <c r="BN35" i="5"/>
  <c r="CT35" i="5"/>
  <c r="DZ35" i="5"/>
  <c r="FF35" i="5"/>
  <c r="GL35" i="5"/>
  <c r="HO35" i="5"/>
  <c r="HP35" i="5"/>
  <c r="HR35" i="5"/>
  <c r="IX35" i="5"/>
  <c r="KC35" i="5"/>
  <c r="KF35" i="5"/>
  <c r="KA35" i="5"/>
  <c r="KB35" i="5"/>
  <c r="KD35" i="5"/>
  <c r="LG35" i="5"/>
  <c r="LH35" i="5"/>
  <c r="LJ35" i="5"/>
  <c r="MM35" i="5"/>
  <c r="MN35" i="5"/>
  <c r="MP35" i="5"/>
  <c r="NS35" i="5"/>
  <c r="NT35" i="5"/>
  <c r="NV35" i="5"/>
  <c r="AH36" i="5"/>
  <c r="BN36" i="5"/>
  <c r="CT36" i="5"/>
  <c r="DZ36" i="5"/>
  <c r="FF36" i="5"/>
  <c r="GL36" i="5"/>
  <c r="HO36" i="5"/>
  <c r="HP36" i="5"/>
  <c r="HR36" i="5"/>
  <c r="IX36" i="5"/>
  <c r="KA36" i="5"/>
  <c r="KB36" i="5"/>
  <c r="KD36" i="5"/>
  <c r="LG36" i="5"/>
  <c r="LH36" i="5"/>
  <c r="LJ36" i="5"/>
  <c r="MM36" i="5"/>
  <c r="MN36" i="5"/>
  <c r="MP36" i="5"/>
  <c r="NS36" i="5"/>
  <c r="NT36" i="5"/>
  <c r="NV36" i="5"/>
  <c r="AH37" i="5"/>
  <c r="BN37" i="5"/>
  <c r="CT37" i="5"/>
  <c r="DZ37" i="5"/>
  <c r="FF37" i="5"/>
  <c r="GL37" i="5"/>
  <c r="HO37" i="5"/>
  <c r="HP37" i="5"/>
  <c r="HR37" i="5"/>
  <c r="IX37" i="5"/>
  <c r="KA37" i="5"/>
  <c r="KB37" i="5"/>
  <c r="KD37" i="5"/>
  <c r="LI37" i="5"/>
  <c r="LL37" i="5"/>
  <c r="LG37" i="5"/>
  <c r="LH37" i="5"/>
  <c r="LJ37" i="5"/>
  <c r="MM37" i="5"/>
  <c r="MN37" i="5"/>
  <c r="MP37" i="5"/>
  <c r="NS37" i="5"/>
  <c r="NT37" i="5"/>
  <c r="NV37" i="5"/>
  <c r="AH38" i="5"/>
  <c r="BN38" i="5"/>
  <c r="CT38" i="5"/>
  <c r="DZ38" i="5"/>
  <c r="FF38" i="5"/>
  <c r="GL38" i="5"/>
  <c r="HO38" i="5"/>
  <c r="HP38" i="5"/>
  <c r="HR38" i="5"/>
  <c r="IX38" i="5"/>
  <c r="KC38" i="5"/>
  <c r="KF38" i="5"/>
  <c r="KA38" i="5"/>
  <c r="KB38" i="5"/>
  <c r="KD38" i="5"/>
  <c r="LG38" i="5"/>
  <c r="LH38" i="5"/>
  <c r="LJ38" i="5"/>
  <c r="MM38" i="5"/>
  <c r="MN38" i="5"/>
  <c r="MP38" i="5"/>
  <c r="NS38" i="5"/>
  <c r="NT38" i="5"/>
  <c r="NV38" i="5"/>
  <c r="AH39" i="5"/>
  <c r="BN39" i="5"/>
  <c r="CT39" i="5"/>
  <c r="DZ39" i="5"/>
  <c r="FF39" i="5"/>
  <c r="GL39" i="5"/>
  <c r="HO39" i="5"/>
  <c r="HP39" i="5"/>
  <c r="HR39" i="5"/>
  <c r="IX39" i="5"/>
  <c r="KA39" i="5"/>
  <c r="KB39" i="5"/>
  <c r="KD39" i="5"/>
  <c r="LG39" i="5"/>
  <c r="LH39" i="5"/>
  <c r="LJ39" i="5"/>
  <c r="MM39" i="5"/>
  <c r="MN39" i="5"/>
  <c r="MP39" i="5"/>
  <c r="NS39" i="5"/>
  <c r="NT39" i="5"/>
  <c r="NV39" i="5"/>
  <c r="AH40" i="5"/>
  <c r="BN40" i="5"/>
  <c r="CT40" i="5"/>
  <c r="DZ40" i="5"/>
  <c r="FF40" i="5"/>
  <c r="GL40" i="5"/>
  <c r="HO40" i="5"/>
  <c r="HP40" i="5"/>
  <c r="HR40" i="5"/>
  <c r="IX40" i="5"/>
  <c r="KA40" i="5"/>
  <c r="KB40" i="5"/>
  <c r="KD40" i="5"/>
  <c r="LG40" i="5"/>
  <c r="LH40" i="5"/>
  <c r="LJ40" i="5"/>
  <c r="MM40" i="5"/>
  <c r="MN40" i="5"/>
  <c r="MP40" i="5"/>
  <c r="NS40" i="5"/>
  <c r="NT40" i="5"/>
  <c r="NV40" i="5"/>
  <c r="AH41" i="5"/>
  <c r="BN41" i="5"/>
  <c r="CT41" i="5"/>
  <c r="DZ41" i="5"/>
  <c r="FF41" i="5"/>
  <c r="GL41" i="5"/>
  <c r="HO41" i="5"/>
  <c r="HP41" i="5"/>
  <c r="HR41" i="5"/>
  <c r="IX41" i="5"/>
  <c r="KA41" i="5"/>
  <c r="KB41" i="5"/>
  <c r="KD41" i="5"/>
  <c r="LI41" i="5"/>
  <c r="LL41" i="5"/>
  <c r="LG41" i="5"/>
  <c r="LH41" i="5"/>
  <c r="LJ41" i="5"/>
  <c r="MM41" i="5"/>
  <c r="MN41" i="5"/>
  <c r="MP41" i="5"/>
  <c r="NS41" i="5"/>
  <c r="NT41" i="5"/>
  <c r="NV41" i="5"/>
  <c r="AH42" i="5"/>
  <c r="BN42" i="5"/>
  <c r="CT42" i="5"/>
  <c r="DZ42" i="5"/>
  <c r="FF42" i="5"/>
  <c r="GL42" i="5"/>
  <c r="HO42" i="5"/>
  <c r="HP42" i="5"/>
  <c r="HR42" i="5"/>
  <c r="IX42" i="5"/>
  <c r="KA42" i="5"/>
  <c r="KB42" i="5"/>
  <c r="KD42" i="5"/>
  <c r="LG42" i="5"/>
  <c r="LH42" i="5"/>
  <c r="LJ42" i="5"/>
  <c r="MM42" i="5"/>
  <c r="MN42" i="5"/>
  <c r="MP42" i="5"/>
  <c r="NS42" i="5"/>
  <c r="NT42" i="5"/>
  <c r="NV42" i="5"/>
  <c r="AH43" i="5"/>
  <c r="BN43" i="5"/>
  <c r="CT43" i="5"/>
  <c r="DZ43" i="5"/>
  <c r="FF43" i="5"/>
  <c r="GL43" i="5"/>
  <c r="HO43" i="5"/>
  <c r="HP43" i="5"/>
  <c r="HR43" i="5"/>
  <c r="IX43" i="5"/>
  <c r="KA43" i="5"/>
  <c r="KB43" i="5"/>
  <c r="KD43" i="5"/>
  <c r="LG43" i="5"/>
  <c r="LH43" i="5"/>
  <c r="LJ43" i="5"/>
  <c r="MM43" i="5"/>
  <c r="MN43" i="5"/>
  <c r="MP43" i="5"/>
  <c r="NS43" i="5"/>
  <c r="NT43" i="5"/>
  <c r="NV43" i="5"/>
  <c r="AH44" i="5"/>
  <c r="BN44" i="5"/>
  <c r="CT44" i="5"/>
  <c r="DZ44" i="5"/>
  <c r="FF44" i="5"/>
  <c r="GL44" i="5"/>
  <c r="HO44" i="5"/>
  <c r="HP44" i="5"/>
  <c r="HR44" i="5"/>
  <c r="IX44" i="5"/>
  <c r="KA44" i="5"/>
  <c r="KB44" i="5"/>
  <c r="KD44" i="5"/>
  <c r="LI44" i="5"/>
  <c r="LL44" i="5"/>
  <c r="LG44" i="5"/>
  <c r="LH44" i="5"/>
  <c r="LJ44" i="5"/>
  <c r="MM44" i="5"/>
  <c r="MN44" i="5"/>
  <c r="MP44" i="5"/>
  <c r="NS44" i="5"/>
  <c r="NT44" i="5"/>
  <c r="NV44" i="5"/>
  <c r="AH45" i="5"/>
  <c r="BN45" i="5"/>
  <c r="CT45" i="5"/>
  <c r="DZ45" i="5"/>
  <c r="FF45" i="5"/>
  <c r="GL45" i="5"/>
  <c r="HO45" i="5"/>
  <c r="HP45" i="5"/>
  <c r="HR45" i="5"/>
  <c r="IX45" i="5"/>
  <c r="KA45" i="5"/>
  <c r="KB45" i="5"/>
  <c r="KD45" i="5"/>
  <c r="LG45" i="5"/>
  <c r="LH45" i="5"/>
  <c r="LJ45" i="5"/>
  <c r="MM45" i="5"/>
  <c r="MN45" i="5"/>
  <c r="MP45" i="5"/>
  <c r="NS45" i="5"/>
  <c r="NT45" i="5"/>
  <c r="NV45" i="5"/>
  <c r="AH46" i="5"/>
  <c r="BN46" i="5"/>
  <c r="CT46" i="5"/>
  <c r="DZ46" i="5"/>
  <c r="FF46" i="5"/>
  <c r="GL46" i="5"/>
  <c r="HO46" i="5"/>
  <c r="HP46" i="5"/>
  <c r="HR46" i="5"/>
  <c r="IX46" i="5"/>
  <c r="KC46" i="5"/>
  <c r="KF46" i="5"/>
  <c r="KA46" i="5"/>
  <c r="KB46" i="5"/>
  <c r="KD46" i="5"/>
  <c r="LG46" i="5"/>
  <c r="LH46" i="5"/>
  <c r="LJ46" i="5"/>
  <c r="MM46" i="5"/>
  <c r="MN46" i="5"/>
  <c r="MP46" i="5"/>
  <c r="NS46" i="5"/>
  <c r="NT46" i="5"/>
  <c r="NV46" i="5"/>
  <c r="AH47" i="5"/>
  <c r="BN47" i="5"/>
  <c r="CT47" i="5"/>
  <c r="DZ47" i="5"/>
  <c r="FF47" i="5"/>
  <c r="GL47" i="5"/>
  <c r="HO47" i="5"/>
  <c r="HP47" i="5"/>
  <c r="HR47" i="5"/>
  <c r="IX47" i="5"/>
  <c r="KA47" i="5"/>
  <c r="KB47" i="5"/>
  <c r="KD47" i="5"/>
  <c r="LG47" i="5"/>
  <c r="LH47" i="5"/>
  <c r="LJ47" i="5"/>
  <c r="MM47" i="5"/>
  <c r="MN47" i="5"/>
  <c r="MP47" i="5"/>
  <c r="NS47" i="5"/>
  <c r="NT47" i="5"/>
  <c r="NV47" i="5"/>
  <c r="AH48" i="5"/>
  <c r="BN48" i="5"/>
  <c r="CT48" i="5"/>
  <c r="DZ48" i="5"/>
  <c r="FF48" i="5"/>
  <c r="GL48" i="5"/>
  <c r="HO48" i="5"/>
  <c r="HP48" i="5"/>
  <c r="HR48" i="5"/>
  <c r="IX48" i="5"/>
  <c r="KA48" i="5"/>
  <c r="KB48" i="5"/>
  <c r="KD48" i="5"/>
  <c r="LG48" i="5"/>
  <c r="LH48" i="5"/>
  <c r="LJ48" i="5"/>
  <c r="MM48" i="5"/>
  <c r="MN48" i="5"/>
  <c r="MP48" i="5"/>
  <c r="NS48" i="5"/>
  <c r="NT48" i="5"/>
  <c r="NV48" i="5"/>
  <c r="AH49" i="5"/>
  <c r="BN49" i="5"/>
  <c r="CT49" i="5"/>
  <c r="DZ49" i="5"/>
  <c r="FF49" i="5"/>
  <c r="GL49" i="5"/>
  <c r="HO49" i="5"/>
  <c r="HP49" i="5"/>
  <c r="HR49" i="5"/>
  <c r="IX49" i="5"/>
  <c r="KA49" i="5"/>
  <c r="KB49" i="5"/>
  <c r="KD49" i="5"/>
  <c r="LG49" i="5"/>
  <c r="LH49" i="5"/>
  <c r="LJ49" i="5"/>
  <c r="MM49" i="5"/>
  <c r="MN49" i="5"/>
  <c r="MP49" i="5"/>
  <c r="NS49" i="5"/>
  <c r="NT49" i="5"/>
  <c r="NV49" i="5"/>
  <c r="AH50" i="5"/>
  <c r="BN50" i="5"/>
  <c r="CT50" i="5"/>
  <c r="DZ50" i="5"/>
  <c r="FF50" i="5"/>
  <c r="GL50" i="5"/>
  <c r="HO50" i="5"/>
  <c r="HP50" i="5"/>
  <c r="HR50" i="5"/>
  <c r="IX50" i="5"/>
  <c r="KA50" i="5"/>
  <c r="KB50" i="5"/>
  <c r="KD50" i="5"/>
  <c r="LG50" i="5"/>
  <c r="LH50" i="5"/>
  <c r="LJ50" i="5"/>
  <c r="MO50" i="5"/>
  <c r="MR50" i="5"/>
  <c r="MM50" i="5"/>
  <c r="MN50" i="5"/>
  <c r="MP50" i="5"/>
  <c r="NS50" i="5"/>
  <c r="NT50" i="5"/>
  <c r="NV50" i="5"/>
  <c r="AH51" i="5"/>
  <c r="BN51" i="5"/>
  <c r="CT51" i="5"/>
  <c r="DZ51" i="5"/>
  <c r="FF51" i="5"/>
  <c r="HO51" i="5"/>
  <c r="HP51" i="5"/>
  <c r="HR51" i="5"/>
  <c r="IX51" i="5"/>
  <c r="KA51" i="5"/>
  <c r="KB51" i="5"/>
  <c r="KD51" i="5"/>
  <c r="LG51" i="5"/>
  <c r="LH51" i="5"/>
  <c r="LJ51" i="5"/>
  <c r="MM51" i="5"/>
  <c r="MN51" i="5"/>
  <c r="MP51" i="5"/>
  <c r="NS51" i="5"/>
  <c r="NT51" i="5"/>
  <c r="NV51" i="5"/>
  <c r="NU38" i="11"/>
  <c r="NX38" i="11"/>
  <c r="NY43" i="11"/>
  <c r="KG46" i="11"/>
  <c r="OK46" i="11"/>
  <c r="NU46" i="11"/>
  <c r="NX46" i="11"/>
  <c r="KG48" i="11"/>
  <c r="MO49" i="11"/>
  <c r="MR49" i="11"/>
  <c r="NU50" i="11"/>
  <c r="NX50" i="11"/>
  <c r="MO51" i="11"/>
  <c r="MR51" i="11"/>
  <c r="LI49" i="5"/>
  <c r="LL49" i="5"/>
  <c r="KC37" i="5"/>
  <c r="KF37" i="5"/>
  <c r="MO31" i="5"/>
  <c r="MR31" i="5"/>
  <c r="HS29" i="5"/>
  <c r="OG29" i="5"/>
  <c r="MO26" i="5"/>
  <c r="MR26" i="5"/>
  <c r="NW17" i="5"/>
  <c r="LI17" i="5"/>
  <c r="LL17" i="5"/>
  <c r="NW12" i="5"/>
  <c r="NY12" i="5"/>
  <c r="HQ11" i="5"/>
  <c r="HT11" i="5"/>
  <c r="KC8" i="5"/>
  <c r="NU39" i="5"/>
  <c r="NX39" i="5"/>
  <c r="NU38" i="5"/>
  <c r="NX38" i="5"/>
  <c r="LI33" i="5"/>
  <c r="LL33" i="5"/>
  <c r="NU45" i="5"/>
  <c r="NX45" i="5"/>
  <c r="MO43" i="5"/>
  <c r="MR43" i="5"/>
  <c r="MO41" i="5"/>
  <c r="MR41" i="5"/>
  <c r="KC40" i="5"/>
  <c r="KF40" i="5"/>
  <c r="NW19" i="5"/>
  <c r="KE19" i="5"/>
  <c r="NU11" i="5"/>
  <c r="NX11" i="5"/>
  <c r="LI10" i="5"/>
  <c r="LL10" i="5"/>
  <c r="MO49" i="5"/>
  <c r="MR49" i="5"/>
  <c r="KC47" i="5"/>
  <c r="KF47" i="5"/>
  <c r="LI29" i="5"/>
  <c r="LL29" i="5"/>
  <c r="KC51" i="5"/>
  <c r="KF51" i="5"/>
  <c r="MO42" i="5"/>
  <c r="MR42" i="5"/>
  <c r="NU37" i="5"/>
  <c r="NX37" i="5"/>
  <c r="MO36" i="5"/>
  <c r="MR36" i="5"/>
  <c r="MO35" i="5"/>
  <c r="MR35" i="5"/>
  <c r="MS30" i="5"/>
  <c r="KC25" i="5"/>
  <c r="NW22" i="5"/>
  <c r="LI20" i="5"/>
  <c r="LL20" i="5"/>
  <c r="NW15" i="5"/>
  <c r="MO13" i="5"/>
  <c r="MR13" i="5"/>
  <c r="LK13" i="5"/>
  <c r="MQ10" i="5"/>
  <c r="KC10" i="5"/>
  <c r="KE6" i="5"/>
  <c r="OI6" i="5"/>
  <c r="NU51" i="5"/>
  <c r="NX51" i="5"/>
  <c r="KC45" i="5"/>
  <c r="KF45" i="5"/>
  <c r="KC43" i="5"/>
  <c r="KF43" i="5"/>
  <c r="MQ22" i="5"/>
  <c r="MS22" i="5"/>
  <c r="MQ16" i="5"/>
  <c r="OK16" i="5"/>
  <c r="KC14" i="5"/>
  <c r="MQ9" i="5"/>
  <c r="MS9" i="5"/>
  <c r="NU7" i="5"/>
  <c r="NX7" i="5"/>
  <c r="MQ7" i="5"/>
  <c r="NU43" i="5"/>
  <c r="NX43" i="5"/>
  <c r="LM43" i="5"/>
  <c r="NU41" i="5"/>
  <c r="NX41" i="5"/>
  <c r="KC41" i="5"/>
  <c r="KF41" i="5"/>
  <c r="KC39" i="5"/>
  <c r="KF39" i="5"/>
  <c r="HS36" i="5"/>
  <c r="NU35" i="5"/>
  <c r="NX35" i="5"/>
  <c r="LI35" i="5"/>
  <c r="LL35" i="5"/>
  <c r="MO34" i="5"/>
  <c r="MR34" i="5"/>
  <c r="KC29" i="5"/>
  <c r="MO25" i="5"/>
  <c r="MR25" i="5"/>
  <c r="MO21" i="5"/>
  <c r="MR21" i="5"/>
  <c r="MQ20" i="5"/>
  <c r="MS20" i="5"/>
  <c r="NW18" i="5"/>
  <c r="NY18" i="5"/>
  <c r="LI18" i="5"/>
  <c r="LL18" i="5"/>
  <c r="NW16" i="5"/>
  <c r="OL16" i="5"/>
  <c r="MQ15" i="5"/>
  <c r="LK10" i="5"/>
  <c r="LM10" i="5"/>
  <c r="MO9" i="5"/>
  <c r="MR9" i="5"/>
  <c r="LK8" i="5"/>
  <c r="OJ8" i="5"/>
  <c r="LI36" i="5"/>
  <c r="LL36" i="5"/>
  <c r="NU33" i="5"/>
  <c r="NX33" i="5"/>
  <c r="KC33" i="5"/>
  <c r="KF33" i="5"/>
  <c r="LI28" i="5"/>
  <c r="LL28" i="5"/>
  <c r="MO27" i="5"/>
  <c r="MR27" i="5"/>
  <c r="MO24" i="5"/>
  <c r="MR24" i="5"/>
  <c r="NW23" i="5"/>
  <c r="KE22" i="5"/>
  <c r="OI22" i="5"/>
  <c r="LI14" i="5"/>
  <c r="LL14" i="5"/>
  <c r="NW11" i="5"/>
  <c r="NY11" i="5"/>
  <c r="NU8" i="5"/>
  <c r="NX8" i="5"/>
  <c r="MQ8" i="5"/>
  <c r="OK8" i="5"/>
  <c r="MO51" i="5"/>
  <c r="MR51" i="5"/>
  <c r="KC44" i="5"/>
  <c r="KF44" i="5"/>
  <c r="LI43" i="5"/>
  <c r="LL43" i="5"/>
  <c r="KC31" i="5"/>
  <c r="KF31" i="5"/>
  <c r="LI50" i="5"/>
  <c r="LL50" i="5"/>
  <c r="NU49" i="5"/>
  <c r="NX49" i="5"/>
  <c r="KC49" i="5"/>
  <c r="KF49" i="5"/>
  <c r="NU47" i="5"/>
  <c r="NX47" i="5"/>
  <c r="LI45" i="5"/>
  <c r="LL45" i="5"/>
  <c r="LI6" i="5"/>
  <c r="LL6" i="5"/>
  <c r="LI51" i="5"/>
  <c r="LL51" i="5"/>
  <c r="HQ51" i="5"/>
  <c r="HT51" i="5"/>
  <c r="LI47" i="5"/>
  <c r="LL47" i="5"/>
  <c r="NU46" i="5"/>
  <c r="NX46" i="5"/>
  <c r="MO47" i="5"/>
  <c r="MR47" i="5"/>
  <c r="MO33" i="5"/>
  <c r="MR33" i="5"/>
  <c r="LI31" i="5"/>
  <c r="LL31" i="5"/>
  <c r="KC30" i="5"/>
  <c r="KF30" i="5"/>
  <c r="MO29" i="5"/>
  <c r="MR29" i="5"/>
  <c r="NU27" i="5"/>
  <c r="NX27" i="5"/>
  <c r="NU25" i="5"/>
  <c r="NX25" i="5"/>
  <c r="MO45" i="5"/>
  <c r="MR45" i="5"/>
  <c r="HQ42" i="5"/>
  <c r="HT42" i="5"/>
  <c r="MS41" i="5"/>
  <c r="MO40" i="5"/>
  <c r="MR40" i="5"/>
  <c r="LI39" i="5"/>
  <c r="LL39" i="5"/>
  <c r="NU30" i="5"/>
  <c r="NX30" i="5"/>
  <c r="NU29" i="5"/>
  <c r="NX29" i="5"/>
  <c r="LI27" i="5"/>
  <c r="LL27" i="5"/>
  <c r="LI25" i="5"/>
  <c r="LL25" i="5"/>
  <c r="NW21" i="5"/>
  <c r="MO39" i="5"/>
  <c r="MR39" i="5"/>
  <c r="MO37" i="5"/>
  <c r="MR37" i="5"/>
  <c r="KC36" i="5"/>
  <c r="KF36" i="5"/>
  <c r="LK21" i="5"/>
  <c r="LM21" i="5"/>
  <c r="HS21" i="5"/>
  <c r="OG21" i="5"/>
  <c r="MQ19" i="5"/>
  <c r="MS19" i="5"/>
  <c r="LK15" i="5"/>
  <c r="OJ15" i="5"/>
  <c r="LK14" i="5"/>
  <c r="NW8" i="5"/>
  <c r="KE23" i="5"/>
  <c r="MQ21" i="5"/>
  <c r="OK21" i="5"/>
  <c r="NU19" i="5"/>
  <c r="NX19" i="5"/>
  <c r="MQ18" i="5"/>
  <c r="LK18" i="5"/>
  <c r="NU15" i="5"/>
  <c r="NX15" i="5"/>
  <c r="KE11" i="5"/>
  <c r="OI11" i="5"/>
  <c r="NW9" i="5"/>
  <c r="MQ12" i="5"/>
  <c r="MS12" i="5"/>
  <c r="LK11" i="5"/>
  <c r="KC6" i="5"/>
  <c r="NW13" i="5"/>
  <c r="HQ23" i="5"/>
  <c r="HT23" i="5"/>
  <c r="HQ6" i="5"/>
  <c r="HT6" i="5"/>
  <c r="HS7" i="5"/>
  <c r="OG7" i="5"/>
  <c r="HQ46" i="5"/>
  <c r="HT46" i="5"/>
  <c r="HS44" i="5"/>
  <c r="HS40" i="5"/>
  <c r="HS51" i="5"/>
  <c r="OG51" i="5"/>
  <c r="HQ50" i="5"/>
  <c r="HT50" i="5"/>
  <c r="HS47" i="5"/>
  <c r="HQ39" i="5"/>
  <c r="HT39" i="5"/>
  <c r="HQ19" i="5"/>
  <c r="HT19" i="5"/>
  <c r="HS13" i="5"/>
  <c r="HS35" i="5"/>
  <c r="OG35" i="5"/>
  <c r="HS32" i="5"/>
  <c r="HS24" i="5"/>
  <c r="HS43" i="5"/>
  <c r="OG43" i="5"/>
  <c r="HS39" i="5"/>
  <c r="HQ31" i="5"/>
  <c r="HT31" i="5"/>
  <c r="HS30" i="5"/>
  <c r="HQ27" i="5"/>
  <c r="HT27" i="5"/>
  <c r="HS20" i="5"/>
  <c r="HS14" i="5"/>
  <c r="OG14" i="5"/>
  <c r="HQ49" i="5"/>
  <c r="HT49" i="5"/>
  <c r="HS46" i="5"/>
  <c r="HS45" i="5"/>
  <c r="HS22" i="5"/>
  <c r="OG22" i="5"/>
  <c r="HS16" i="5"/>
  <c r="HU16" i="5"/>
  <c r="HS12" i="5"/>
  <c r="HQ9" i="5"/>
  <c r="HT9" i="5"/>
  <c r="HQ41" i="5"/>
  <c r="HT41" i="5"/>
  <c r="HQ32" i="5"/>
  <c r="HT32" i="5"/>
  <c r="HQ43" i="5"/>
  <c r="HT43" i="5"/>
  <c r="HQ30" i="5"/>
  <c r="HT30" i="5"/>
  <c r="HQ13" i="5"/>
  <c r="HT13" i="5"/>
  <c r="HQ35" i="5"/>
  <c r="HT35" i="5"/>
  <c r="HS9" i="5"/>
  <c r="HS49" i="5"/>
  <c r="OG49" i="5"/>
  <c r="HS48" i="5"/>
  <c r="HQ26" i="5"/>
  <c r="HT26" i="5"/>
  <c r="HQ33" i="5"/>
  <c r="HT33" i="5"/>
  <c r="HS33" i="5"/>
  <c r="LK22" i="5"/>
  <c r="LM22" i="5"/>
  <c r="HS42" i="5"/>
  <c r="OG42" i="5"/>
  <c r="HS28" i="5"/>
  <c r="HQ28" i="5"/>
  <c r="HT28" i="5"/>
  <c r="HQ48" i="5"/>
  <c r="HT48" i="5"/>
  <c r="HQ47" i="5"/>
  <c r="HT47" i="5"/>
  <c r="HS38" i="5"/>
  <c r="HQ38" i="5"/>
  <c r="HT38" i="5"/>
  <c r="HS41" i="5"/>
  <c r="OG41" i="5"/>
  <c r="HQ40" i="5"/>
  <c r="HT40" i="5"/>
  <c r="HQ37" i="5"/>
  <c r="HT37" i="5"/>
  <c r="HQ44" i="5"/>
  <c r="HT44" i="5"/>
  <c r="HS17" i="5"/>
  <c r="HQ17" i="5"/>
  <c r="HT17" i="5"/>
  <c r="HS50" i="5"/>
  <c r="HU50" i="5"/>
  <c r="HQ45" i="5"/>
  <c r="HT45" i="5"/>
  <c r="HS37" i="5"/>
  <c r="HQ36" i="5"/>
  <c r="HT36" i="5"/>
  <c r="HS34" i="5"/>
  <c r="OG34" i="5"/>
  <c r="HQ34" i="5"/>
  <c r="HT34" i="5"/>
  <c r="HQ29" i="5"/>
  <c r="HT29" i="5"/>
  <c r="HS26" i="5"/>
  <c r="OG26" i="5"/>
  <c r="HS31" i="5"/>
  <c r="OG31" i="5"/>
  <c r="HS27" i="5"/>
  <c r="OG27" i="5"/>
  <c r="HQ24" i="5"/>
  <c r="HT24" i="5"/>
  <c r="HQ21" i="5"/>
  <c r="HT21" i="5"/>
  <c r="HS18" i="5"/>
  <c r="HU18" i="5"/>
  <c r="LK23" i="5"/>
  <c r="LM23" i="5"/>
  <c r="HQ22" i="5"/>
  <c r="HT22" i="5"/>
  <c r="HQ20" i="5"/>
  <c r="HT20" i="5"/>
  <c r="LK19" i="5"/>
  <c r="HQ25" i="5"/>
  <c r="HT25" i="5"/>
  <c r="HS25" i="5"/>
  <c r="HU25" i="5"/>
  <c r="MQ23" i="5"/>
  <c r="OK23" i="5"/>
  <c r="NW20" i="5"/>
  <c r="HS19" i="5"/>
  <c r="MQ17" i="5"/>
  <c r="OK17" i="5"/>
  <c r="LK12" i="5"/>
  <c r="LM12" i="5"/>
  <c r="LK9" i="5"/>
  <c r="KE18" i="5"/>
  <c r="HQ18" i="5"/>
  <c r="HT18" i="5"/>
  <c r="HS10" i="5"/>
  <c r="OG10" i="5"/>
  <c r="HS23" i="5"/>
  <c r="HQ16" i="5"/>
  <c r="HT16" i="5"/>
  <c r="MQ13" i="5"/>
  <c r="HQ12" i="5"/>
  <c r="HT12" i="5"/>
  <c r="HQ10" i="5"/>
  <c r="HT10" i="5"/>
  <c r="NW14" i="5"/>
  <c r="KE10" i="5"/>
  <c r="LK16" i="5"/>
  <c r="LM16" i="5"/>
  <c r="HQ15" i="5"/>
  <c r="HT15" i="5"/>
  <c r="KE14" i="5"/>
  <c r="HQ14" i="5"/>
  <c r="HT14" i="5"/>
  <c r="HS11" i="5"/>
  <c r="HU11" i="5"/>
  <c r="HS8" i="5"/>
  <c r="HQ7" i="5"/>
  <c r="HT7" i="5"/>
  <c r="HQ8" i="5"/>
  <c r="HT8" i="5"/>
  <c r="MQ6" i="5"/>
  <c r="MS6" i="5"/>
  <c r="LK6" i="5"/>
  <c r="LM6" i="5"/>
  <c r="NW7" i="5"/>
  <c r="OL7" i="5"/>
  <c r="KE8" i="5"/>
  <c r="HS6" i="5"/>
  <c r="OG6" i="5"/>
  <c r="K48" i="6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AF49" i="10"/>
  <c r="AF50" i="10"/>
  <c r="D14" i="16"/>
  <c r="C14" i="16"/>
  <c r="AF37" i="6"/>
  <c r="AF38" i="6"/>
  <c r="AF25" i="6"/>
  <c r="AF26" i="6"/>
  <c r="AF27" i="6"/>
  <c r="C8" i="16"/>
  <c r="AF57" i="10"/>
  <c r="D13" i="16"/>
  <c r="C13" i="16"/>
  <c r="AF45" i="6"/>
  <c r="C7" i="16"/>
  <c r="D12" i="16"/>
  <c r="C12" i="16"/>
  <c r="D11" i="16"/>
  <c r="C11" i="16"/>
  <c r="AF55" i="10"/>
  <c r="D10" i="16"/>
  <c r="AF43" i="6"/>
  <c r="AF19" i="6"/>
  <c r="AF20" i="6"/>
  <c r="AF49" i="6"/>
  <c r="AF50" i="6"/>
  <c r="AF56" i="10"/>
  <c r="AF13" i="10"/>
  <c r="AF14" i="10"/>
  <c r="AF15" i="10"/>
  <c r="AF61" i="10"/>
  <c r="AF44" i="6"/>
  <c r="C9" i="16"/>
  <c r="AF19" i="10"/>
  <c r="AF20" i="10"/>
  <c r="AF21" i="10"/>
  <c r="AF37" i="10"/>
  <c r="AF38" i="10"/>
  <c r="AF39" i="10"/>
  <c r="AF43" i="10"/>
  <c r="AF7" i="10"/>
  <c r="AF8" i="10"/>
  <c r="AF9" i="10"/>
  <c r="AF10" i="10"/>
  <c r="AF11" i="10"/>
  <c r="AF16" i="10"/>
  <c r="AF17" i="10"/>
  <c r="AF22" i="10"/>
  <c r="AF23" i="10"/>
  <c r="AF25" i="10"/>
  <c r="AF26" i="10"/>
  <c r="D6" i="16"/>
  <c r="AF27" i="10"/>
  <c r="AF28" i="10"/>
  <c r="AF29" i="10"/>
  <c r="AF31" i="10"/>
  <c r="AF32" i="10"/>
  <c r="AF33" i="10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AF13" i="6"/>
  <c r="AF14" i="6"/>
  <c r="AF7" i="6"/>
  <c r="AF8" i="6"/>
  <c r="AF31" i="6"/>
  <c r="AF32" i="6"/>
  <c r="AF33" i="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4" i="10"/>
  <c r="AH13" i="10"/>
  <c r="AH11" i="10"/>
  <c r="AH10" i="10"/>
  <c r="AH8" i="10"/>
  <c r="AH7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4" i="6"/>
  <c r="AH13" i="6"/>
  <c r="AH11" i="6"/>
  <c r="AH10" i="6"/>
  <c r="AH8" i="6"/>
  <c r="AH7" i="6"/>
  <c r="JL4" i="11"/>
  <c r="JG4" i="11"/>
  <c r="OR1" i="11"/>
  <c r="L73" i="10"/>
  <c r="P73" i="10"/>
  <c r="L74" i="10"/>
  <c r="P74" i="10"/>
  <c r="L75" i="10"/>
  <c r="P75" i="10"/>
  <c r="J76" i="10"/>
  <c r="L76" i="10"/>
  <c r="P76" i="10"/>
  <c r="J77" i="10"/>
  <c r="OS1" i="11"/>
  <c r="U72" i="10"/>
  <c r="P13" i="13"/>
  <c r="A13" i="13"/>
  <c r="P12" i="13"/>
  <c r="A12" i="13"/>
  <c r="P11" i="13"/>
  <c r="A11" i="13"/>
  <c r="MU2" i="11"/>
  <c r="NW3" i="11"/>
  <c r="N1" i="13"/>
  <c r="N6" i="13"/>
  <c r="LO2" i="11"/>
  <c r="MQ3" i="11"/>
  <c r="M1" i="13"/>
  <c r="M6" i="13"/>
  <c r="KI2" i="11"/>
  <c r="JC2" i="11"/>
  <c r="KE3" i="11"/>
  <c r="HW2" i="11"/>
  <c r="IY3" i="11"/>
  <c r="J1" i="13"/>
  <c r="J6" i="13"/>
  <c r="GQ2" i="11"/>
  <c r="HS3" i="11"/>
  <c r="I1" i="13"/>
  <c r="I6" i="13"/>
  <c r="FK2" i="11"/>
  <c r="OF3" i="11"/>
  <c r="OF5" i="11"/>
  <c r="EE2" i="11"/>
  <c r="FG3" i="11"/>
  <c r="G1" i="13"/>
  <c r="G6" i="13"/>
  <c r="CY2" i="11"/>
  <c r="EA3" i="11"/>
  <c r="F1" i="13"/>
  <c r="F6" i="13"/>
  <c r="BS2" i="11"/>
  <c r="AM2" i="11"/>
  <c r="G2" i="11"/>
  <c r="AI3" i="11"/>
  <c r="C1" i="13"/>
  <c r="C6" i="13"/>
  <c r="MT2" i="11"/>
  <c r="NV1" i="11"/>
  <c r="LN2" i="11"/>
  <c r="KH2" i="11"/>
  <c r="JB2" i="11"/>
  <c r="HV2" i="11"/>
  <c r="GP2" i="11"/>
  <c r="GR4" i="11"/>
  <c r="GT1" i="11"/>
  <c r="GQ1" i="11"/>
  <c r="FJ2" i="11"/>
  <c r="ED2" i="11"/>
  <c r="FE1" i="11"/>
  <c r="CX2" i="11"/>
  <c r="EA1" i="11"/>
  <c r="OD1" i="11"/>
  <c r="BR2" i="11"/>
  <c r="BT4" i="11"/>
  <c r="BU1" i="11"/>
  <c r="AL2" i="11"/>
  <c r="F2" i="11"/>
  <c r="C92" i="12"/>
  <c r="L1" i="12"/>
  <c r="B8" i="12"/>
  <c r="B9" i="12"/>
  <c r="Q9" i="12"/>
  <c r="H4" i="11"/>
  <c r="I1" i="11"/>
  <c r="J9" i="12"/>
  <c r="B14" i="12"/>
  <c r="B18" i="12"/>
  <c r="N18" i="12"/>
  <c r="G1" i="11"/>
  <c r="M4" i="11"/>
  <c r="M1" i="11"/>
  <c r="K1" i="11"/>
  <c r="L1" i="11"/>
  <c r="N1" i="11"/>
  <c r="O1" i="11"/>
  <c r="R4" i="11"/>
  <c r="Q1" i="11"/>
  <c r="S1" i="11"/>
  <c r="W4" i="11"/>
  <c r="W1" i="11"/>
  <c r="U1" i="11"/>
  <c r="V1" i="11"/>
  <c r="X1" i="11"/>
  <c r="Y1" i="11"/>
  <c r="AB4" i="11"/>
  <c r="AA1" i="11"/>
  <c r="AC1" i="11"/>
  <c r="AE1" i="11"/>
  <c r="AF1" i="11"/>
  <c r="AG1" i="11"/>
  <c r="AH1" i="11"/>
  <c r="AI1" i="11"/>
  <c r="AJ1" i="11"/>
  <c r="AK1" i="11"/>
  <c r="AN4" i="11"/>
  <c r="AL1" i="11"/>
  <c r="AM1" i="11"/>
  <c r="AN1" i="11"/>
  <c r="AO1" i="11"/>
  <c r="AP1" i="11"/>
  <c r="AS4" i="11"/>
  <c r="AS1" i="11"/>
  <c r="AQ1" i="11"/>
  <c r="AT1" i="11"/>
  <c r="AU1" i="11"/>
  <c r="AX4" i="11"/>
  <c r="AV1" i="11"/>
  <c r="AW1" i="11"/>
  <c r="AX1" i="11"/>
  <c r="AY1" i="11"/>
  <c r="AZ1" i="11"/>
  <c r="BC4" i="11"/>
  <c r="BC1" i="11"/>
  <c r="BA1" i="11"/>
  <c r="BD1" i="11"/>
  <c r="BE1" i="11"/>
  <c r="BH4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S1" i="11"/>
  <c r="BY4" i="11"/>
  <c r="BZ1" i="11"/>
  <c r="CD4" i="11"/>
  <c r="CC1" i="11"/>
  <c r="CI4" i="11"/>
  <c r="CJ1" i="11"/>
  <c r="CN4" i="11"/>
  <c r="CM1" i="11"/>
  <c r="CQ1" i="11"/>
  <c r="CU1" i="11"/>
  <c r="OC1" i="11"/>
  <c r="CZ4" i="11"/>
  <c r="CZ1" i="11"/>
  <c r="CX1" i="11"/>
  <c r="DA1" i="11"/>
  <c r="DB1" i="11"/>
  <c r="DE4" i="11"/>
  <c r="DC1" i="11"/>
  <c r="DD1" i="11"/>
  <c r="DE1" i="11"/>
  <c r="DF1" i="11"/>
  <c r="DG1" i="11"/>
  <c r="DJ4" i="11"/>
  <c r="DJ1" i="11"/>
  <c r="DH1" i="11"/>
  <c r="DK1" i="11"/>
  <c r="DL1" i="11"/>
  <c r="DO4" i="11"/>
  <c r="DM1" i="11"/>
  <c r="DN1" i="11"/>
  <c r="DO1" i="11"/>
  <c r="DP1" i="11"/>
  <c r="DQ1" i="11"/>
  <c r="DT4" i="11"/>
  <c r="DT1" i="11"/>
  <c r="DR1" i="11"/>
  <c r="DU1" i="11"/>
  <c r="DV1" i="11"/>
  <c r="DW1" i="11"/>
  <c r="DX1" i="11"/>
  <c r="DY1" i="11"/>
  <c r="DZ1" i="11"/>
  <c r="EB1" i="11"/>
  <c r="EC1" i="11"/>
  <c r="EF4" i="11"/>
  <c r="EF1" i="11"/>
  <c r="ED1" i="11"/>
  <c r="EG1" i="11"/>
  <c r="EH1" i="11"/>
  <c r="EK4" i="11"/>
  <c r="EI1" i="11"/>
  <c r="EJ1" i="11"/>
  <c r="EK1" i="11"/>
  <c r="EL1" i="11"/>
  <c r="EM1" i="11"/>
  <c r="EP4" i="11"/>
  <c r="EP1" i="11"/>
  <c r="EN1" i="11"/>
  <c r="EQ1" i="11"/>
  <c r="ER1" i="11"/>
  <c r="EU4" i="11"/>
  <c r="ES1" i="11"/>
  <c r="ET1" i="11"/>
  <c r="EU1" i="11"/>
  <c r="EV1" i="11"/>
  <c r="EW1" i="11"/>
  <c r="EZ4" i="11"/>
  <c r="EZ1" i="11"/>
  <c r="EX1" i="11"/>
  <c r="FA1" i="11"/>
  <c r="FB1" i="11"/>
  <c r="FC1" i="11"/>
  <c r="FD1" i="11"/>
  <c r="FF1" i="11"/>
  <c r="FG1" i="11"/>
  <c r="OE1" i="11"/>
  <c r="FH1" i="11"/>
  <c r="FI1" i="11"/>
  <c r="FL4" i="11"/>
  <c r="FL1" i="11"/>
  <c r="FJ1" i="11"/>
  <c r="FM1" i="11"/>
  <c r="FN1" i="11"/>
  <c r="FQ4" i="11"/>
  <c r="FO1" i="11"/>
  <c r="FP1" i="11"/>
  <c r="FQ1" i="11"/>
  <c r="FR1" i="11"/>
  <c r="FS1" i="11"/>
  <c r="FV4" i="11"/>
  <c r="FV1" i="11"/>
  <c r="FT1" i="11"/>
  <c r="FW1" i="11"/>
  <c r="FX1" i="11"/>
  <c r="GA4" i="11"/>
  <c r="FY1" i="11"/>
  <c r="FZ1" i="11"/>
  <c r="GA1" i="11"/>
  <c r="GB1" i="11"/>
  <c r="GC1" i="11"/>
  <c r="GF4" i="11"/>
  <c r="GF1" i="11"/>
  <c r="GD1" i="11"/>
  <c r="GG1" i="11"/>
  <c r="GH1" i="11"/>
  <c r="GI1" i="11"/>
  <c r="GJ1" i="11"/>
  <c r="GK1" i="11"/>
  <c r="GL1" i="11"/>
  <c r="GM1" i="11"/>
  <c r="GN1" i="11"/>
  <c r="GO1" i="11"/>
  <c r="GP1" i="11"/>
  <c r="GR1" i="11"/>
  <c r="GS1" i="11"/>
  <c r="GW4" i="11"/>
  <c r="GV1" i="11"/>
  <c r="GX1" i="11"/>
  <c r="HB4" i="11"/>
  <c r="HB1" i="11"/>
  <c r="GZ1" i="11"/>
  <c r="HA1" i="11"/>
  <c r="HC1" i="11"/>
  <c r="HD1" i="11"/>
  <c r="HG4" i="11"/>
  <c r="HF1" i="11"/>
  <c r="HH1" i="11"/>
  <c r="HL4" i="11"/>
  <c r="HL1" i="11"/>
  <c r="HJ1" i="11"/>
  <c r="HK1" i="11"/>
  <c r="HM1" i="11"/>
  <c r="HN1" i="11"/>
  <c r="HO1" i="11"/>
  <c r="HP1" i="11"/>
  <c r="HQ1" i="11"/>
  <c r="HR1" i="11"/>
  <c r="HS1" i="11"/>
  <c r="HT1" i="11"/>
  <c r="HU1" i="11"/>
  <c r="HX4" i="11"/>
  <c r="HX1" i="11"/>
  <c r="HV1" i="11"/>
  <c r="HY1" i="11"/>
  <c r="HZ1" i="11"/>
  <c r="IC4" i="11"/>
  <c r="IA1" i="11"/>
  <c r="IB1" i="11"/>
  <c r="IC1" i="11"/>
  <c r="ID1" i="11"/>
  <c r="IE1" i="11"/>
  <c r="IH4" i="11"/>
  <c r="IH1" i="11"/>
  <c r="IF1" i="11"/>
  <c r="II1" i="11"/>
  <c r="IJ1" i="11"/>
  <c r="IM4" i="11"/>
  <c r="IK1" i="11"/>
  <c r="IL1" i="11"/>
  <c r="IM1" i="11"/>
  <c r="IN1" i="11"/>
  <c r="IO1" i="11"/>
  <c r="IR4" i="11"/>
  <c r="IR1" i="11"/>
  <c r="IP1" i="11"/>
  <c r="IS1" i="11"/>
  <c r="IT1" i="11"/>
  <c r="IU1" i="11"/>
  <c r="IV1" i="11"/>
  <c r="IW1" i="11"/>
  <c r="IX1" i="11"/>
  <c r="IY1" i="11"/>
  <c r="IZ1" i="11"/>
  <c r="JA1" i="11"/>
  <c r="JD4" i="11"/>
  <c r="JC1" i="11"/>
  <c r="JE1" i="11"/>
  <c r="JI4" i="11"/>
  <c r="JI1" i="11"/>
  <c r="JG1" i="11"/>
  <c r="JH1" i="11"/>
  <c r="JJ1" i="11"/>
  <c r="JK1" i="11"/>
  <c r="JN4" i="11"/>
  <c r="JM1" i="11"/>
  <c r="JO1" i="11"/>
  <c r="JS4" i="11"/>
  <c r="JS1" i="11"/>
  <c r="JQ1" i="11"/>
  <c r="JR1" i="11"/>
  <c r="JT1" i="11"/>
  <c r="JU1" i="11"/>
  <c r="JX4" i="11"/>
  <c r="JW1" i="11"/>
  <c r="JY1" i="11"/>
  <c r="KA1" i="11"/>
  <c r="KB1" i="11"/>
  <c r="KC1" i="11"/>
  <c r="KD1" i="11"/>
  <c r="KE1" i="11"/>
  <c r="KF1" i="11"/>
  <c r="KG1" i="11"/>
  <c r="KJ4" i="11"/>
  <c r="KH1" i="11"/>
  <c r="KI1" i="11"/>
  <c r="KJ1" i="11"/>
  <c r="KK1" i="11"/>
  <c r="KL1" i="11"/>
  <c r="KO4" i="11"/>
  <c r="KO1" i="11"/>
  <c r="KM1" i="11"/>
  <c r="KP1" i="11"/>
  <c r="KQ1" i="11"/>
  <c r="KT4" i="11"/>
  <c r="KR1" i="11"/>
  <c r="KS1" i="11"/>
  <c r="KT1" i="11"/>
  <c r="KU1" i="11"/>
  <c r="KV1" i="11"/>
  <c r="KY4" i="11"/>
  <c r="KY1" i="11"/>
  <c r="KW1" i="11"/>
  <c r="KZ1" i="11"/>
  <c r="LA1" i="11"/>
  <c r="LD4" i="11"/>
  <c r="LB1" i="11"/>
  <c r="LC1" i="11"/>
  <c r="LD1" i="11"/>
  <c r="LE1" i="11"/>
  <c r="LF1" i="11"/>
  <c r="LG1" i="11"/>
  <c r="LH1" i="11"/>
  <c r="LI1" i="11"/>
  <c r="LJ1" i="11"/>
  <c r="LK1" i="11"/>
  <c r="LL1" i="11"/>
  <c r="LM1" i="11"/>
  <c r="LP4" i="11"/>
  <c r="LP1" i="11"/>
  <c r="LN1" i="11"/>
  <c r="LO1" i="11"/>
  <c r="LQ1" i="11"/>
  <c r="LR1" i="11"/>
  <c r="LU4" i="11"/>
  <c r="LT1" i="11"/>
  <c r="LV1" i="11"/>
  <c r="LZ4" i="11"/>
  <c r="LZ1" i="11"/>
  <c r="LX1" i="11"/>
  <c r="LY1" i="11"/>
  <c r="MA1" i="11"/>
  <c r="MB1" i="11"/>
  <c r="ME4" i="11"/>
  <c r="MD1" i="11"/>
  <c r="MF1" i="11"/>
  <c r="MJ4" i="11"/>
  <c r="MJ1" i="11"/>
  <c r="MH1" i="11"/>
  <c r="MI1" i="11"/>
  <c r="MK1" i="11"/>
  <c r="ML1" i="11"/>
  <c r="MM1" i="11"/>
  <c r="MN1" i="11"/>
  <c r="MO1" i="11"/>
  <c r="MP1" i="11"/>
  <c r="MQ1" i="11"/>
  <c r="MR1" i="11"/>
  <c r="MS1" i="11"/>
  <c r="MV4" i="11"/>
  <c r="MV1" i="11"/>
  <c r="MT1" i="11"/>
  <c r="MW1" i="11"/>
  <c r="MX1" i="11"/>
  <c r="NA4" i="11"/>
  <c r="MY1" i="11"/>
  <c r="MZ1" i="11"/>
  <c r="NA1" i="11"/>
  <c r="NB1" i="11"/>
  <c r="NC1" i="11"/>
  <c r="NF4" i="11"/>
  <c r="NF1" i="11"/>
  <c r="ND1" i="11"/>
  <c r="NG1" i="11"/>
  <c r="NH1" i="11"/>
  <c r="NK4" i="11"/>
  <c r="NI1" i="11"/>
  <c r="NJ1" i="11"/>
  <c r="NK1" i="11"/>
  <c r="NL1" i="11"/>
  <c r="NM1" i="11"/>
  <c r="NP4" i="11"/>
  <c r="NP1" i="11"/>
  <c r="NN1" i="11"/>
  <c r="NQ1" i="11"/>
  <c r="NR1" i="11"/>
  <c r="NS1" i="11"/>
  <c r="NT1" i="11"/>
  <c r="NU1" i="11"/>
  <c r="NW1" i="11"/>
  <c r="OL1" i="11"/>
  <c r="NX1" i="11"/>
  <c r="NY1" i="11"/>
  <c r="OA1" i="11"/>
  <c r="OB1" i="11"/>
  <c r="OF1" i="11"/>
  <c r="OG1" i="11"/>
  <c r="OH1" i="11"/>
  <c r="OI1" i="11"/>
  <c r="OJ1" i="11"/>
  <c r="OK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H3" i="11"/>
  <c r="M3" i="11"/>
  <c r="R3" i="11"/>
  <c r="W3" i="11"/>
  <c r="AB3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AN3" i="11"/>
  <c r="AS3" i="11"/>
  <c r="AX3" i="11"/>
  <c r="BC3" i="11"/>
  <c r="BH3" i="11"/>
  <c r="BO3" i="11"/>
  <c r="BT3" i="11"/>
  <c r="BY3" i="11"/>
  <c r="CD3" i="11"/>
  <c r="CI3" i="11"/>
  <c r="CN3" i="11"/>
  <c r="CU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FV6" i="11"/>
  <c r="FV7" i="11"/>
  <c r="FV8" i="11"/>
  <c r="FV9" i="11"/>
  <c r="FV10" i="11"/>
  <c r="FV11" i="11"/>
  <c r="FV12" i="11"/>
  <c r="FV13" i="11"/>
  <c r="FV14" i="11"/>
  <c r="FV15" i="11"/>
  <c r="FV16" i="11"/>
  <c r="FV17" i="11"/>
  <c r="FV18" i="11"/>
  <c r="FV19" i="11"/>
  <c r="FV20" i="11"/>
  <c r="FV21" i="11"/>
  <c r="FV22" i="11"/>
  <c r="FV23" i="11"/>
  <c r="FV24" i="11"/>
  <c r="FV25" i="11"/>
  <c r="FV26" i="11"/>
  <c r="FV27" i="11"/>
  <c r="FV28" i="11"/>
  <c r="FV29" i="11"/>
  <c r="FV30" i="11"/>
  <c r="FV31" i="11"/>
  <c r="FV32" i="11"/>
  <c r="FV33" i="11"/>
  <c r="FV34" i="11"/>
  <c r="FV35" i="11"/>
  <c r="FV36" i="11"/>
  <c r="FV37" i="11"/>
  <c r="FV38" i="11"/>
  <c r="FV39" i="11"/>
  <c r="FV40" i="11"/>
  <c r="FV41" i="11"/>
  <c r="FV42" i="11"/>
  <c r="FV43" i="11"/>
  <c r="FV44" i="11"/>
  <c r="FV45" i="11"/>
  <c r="FV46" i="11"/>
  <c r="FV47" i="11"/>
  <c r="FV48" i="11"/>
  <c r="FV49" i="11"/>
  <c r="GM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C6" i="11"/>
  <c r="KF6" i="11"/>
  <c r="KC7" i="11"/>
  <c r="KF7" i="11"/>
  <c r="KC8" i="11"/>
  <c r="KF8" i="11"/>
  <c r="KC9" i="11"/>
  <c r="KF9" i="11"/>
  <c r="KC10" i="11"/>
  <c r="KF10" i="11"/>
  <c r="KC11" i="11"/>
  <c r="KF11" i="11"/>
  <c r="KC12" i="11"/>
  <c r="KF12" i="11"/>
  <c r="KC13" i="11"/>
  <c r="KF13" i="11"/>
  <c r="KC14" i="11"/>
  <c r="KF14" i="11"/>
  <c r="KC15" i="11"/>
  <c r="KF15" i="11"/>
  <c r="KC16" i="11"/>
  <c r="KF16" i="11"/>
  <c r="KC17" i="11"/>
  <c r="KF17" i="11"/>
  <c r="KC18" i="11"/>
  <c r="KF18" i="11"/>
  <c r="KC19" i="11"/>
  <c r="KF19" i="11"/>
  <c r="KC20" i="11"/>
  <c r="KF20" i="11"/>
  <c r="KC22" i="11"/>
  <c r="KF22" i="11"/>
  <c r="KC23" i="11"/>
  <c r="KF23" i="11"/>
  <c r="KC24" i="11"/>
  <c r="KF24" i="11"/>
  <c r="KC25" i="11"/>
  <c r="KF25" i="11"/>
  <c r="KC26" i="11"/>
  <c r="KF26" i="11"/>
  <c r="KC28" i="11"/>
  <c r="KF28" i="11"/>
  <c r="KC29" i="11"/>
  <c r="KF29" i="11"/>
  <c r="KC30" i="11"/>
  <c r="KF30" i="11"/>
  <c r="KC31" i="11"/>
  <c r="KF31" i="11"/>
  <c r="KC32" i="11"/>
  <c r="KF32" i="11"/>
  <c r="KC33" i="11"/>
  <c r="KF33" i="11"/>
  <c r="KC34" i="11"/>
  <c r="KF34" i="11"/>
  <c r="KC35" i="11"/>
  <c r="KF35" i="11"/>
  <c r="KC36" i="11"/>
  <c r="KF36" i="11"/>
  <c r="KC37" i="11"/>
  <c r="KF37" i="11"/>
  <c r="KC39" i="11"/>
  <c r="KF39" i="11"/>
  <c r="KC41" i="11"/>
  <c r="KF41" i="11"/>
  <c r="KC43" i="11"/>
  <c r="KF43" i="11"/>
  <c r="KC45" i="11"/>
  <c r="KF45" i="11"/>
  <c r="KC46" i="11"/>
  <c r="KF46" i="11"/>
  <c r="KC47" i="11"/>
  <c r="KF47" i="11"/>
  <c r="KC48" i="11"/>
  <c r="KF48" i="11"/>
  <c r="KC49" i="11"/>
  <c r="KF49" i="11"/>
  <c r="KC50" i="11"/>
  <c r="KF50" i="11"/>
  <c r="KC51" i="11"/>
  <c r="KF51" i="11"/>
  <c r="OI6" i="11"/>
  <c r="KG7" i="11"/>
  <c r="OI8" i="11"/>
  <c r="OI9" i="11"/>
  <c r="OI11" i="11"/>
  <c r="KG12" i="11"/>
  <c r="OI13" i="11"/>
  <c r="KG14" i="11"/>
  <c r="OI15" i="11"/>
  <c r="OI16" i="11"/>
  <c r="OI17" i="11"/>
  <c r="KG18" i="11"/>
  <c r="OI19" i="11"/>
  <c r="KG20" i="11"/>
  <c r="OI21" i="11"/>
  <c r="OI23" i="11"/>
  <c r="KG25" i="11"/>
  <c r="KG26" i="11"/>
  <c r="OI27" i="11"/>
  <c r="OI28" i="11"/>
  <c r="KG29" i="11"/>
  <c r="KG30" i="11"/>
  <c r="KG31" i="11"/>
  <c r="KG33" i="11"/>
  <c r="KG35" i="11"/>
  <c r="OI36" i="11"/>
  <c r="KG38" i="11"/>
  <c r="KG39" i="11"/>
  <c r="OI40" i="11"/>
  <c r="OI42" i="11"/>
  <c r="KG44" i="11"/>
  <c r="KG45" i="11"/>
  <c r="KG47" i="11"/>
  <c r="KG49" i="11"/>
  <c r="KJ3" i="11"/>
  <c r="KO3" i="11"/>
  <c r="KT3" i="11"/>
  <c r="KY3" i="11"/>
  <c r="LD3" i="11"/>
  <c r="LK3" i="11"/>
  <c r="LP3" i="11"/>
  <c r="LU3" i="11"/>
  <c r="LZ3" i="11"/>
  <c r="ME3" i="11"/>
  <c r="MJ3" i="11"/>
  <c r="MO7" i="11"/>
  <c r="MR7" i="11"/>
  <c r="MO8" i="11"/>
  <c r="MR8" i="11"/>
  <c r="MO9" i="11"/>
  <c r="MO10" i="11"/>
  <c r="MR10" i="11"/>
  <c r="MO12" i="11"/>
  <c r="MR12" i="11"/>
  <c r="MO13" i="11"/>
  <c r="MR13" i="11"/>
  <c r="MO17" i="11"/>
  <c r="MR17" i="11"/>
  <c r="MO18" i="11"/>
  <c r="MR18" i="11"/>
  <c r="MO19" i="11"/>
  <c r="MR19" i="11"/>
  <c r="MO20" i="11"/>
  <c r="MR20" i="11"/>
  <c r="MO22" i="11"/>
  <c r="MR22" i="11"/>
  <c r="MO23" i="11"/>
  <c r="MR23" i="11"/>
  <c r="MO24" i="11"/>
  <c r="MR24" i="11"/>
  <c r="MO28" i="11"/>
  <c r="MR28" i="11"/>
  <c r="MO32" i="11"/>
  <c r="MR32" i="11"/>
  <c r="MO33" i="11"/>
  <c r="MR33" i="11"/>
  <c r="MO34" i="11"/>
  <c r="MR34" i="11"/>
  <c r="MO37" i="11"/>
  <c r="MR37" i="11"/>
  <c r="MO39" i="11"/>
  <c r="MR39" i="11"/>
  <c r="MO41" i="11"/>
  <c r="MR41" i="11"/>
  <c r="MO42" i="11"/>
  <c r="MR42" i="11"/>
  <c r="MO46" i="11"/>
  <c r="MR46" i="11"/>
  <c r="MS6" i="11"/>
  <c r="MS11" i="11"/>
  <c r="MS12" i="11"/>
  <c r="MS13" i="11"/>
  <c r="MS14" i="11"/>
  <c r="MS15" i="11"/>
  <c r="OK16" i="11"/>
  <c r="MS19" i="11"/>
  <c r="MS20" i="11"/>
  <c r="OK21" i="11"/>
  <c r="MS24" i="11"/>
  <c r="OK25" i="11"/>
  <c r="OK26" i="11"/>
  <c r="MS27" i="11"/>
  <c r="OK29" i="11"/>
  <c r="MS30" i="11"/>
  <c r="MS31" i="11"/>
  <c r="OK32" i="11"/>
  <c r="MS33" i="11"/>
  <c r="OK34" i="11"/>
  <c r="OK35" i="11"/>
  <c r="MS38" i="11"/>
  <c r="MS40" i="11"/>
  <c r="MS43" i="11"/>
  <c r="MS44" i="11"/>
  <c r="MS47" i="11"/>
  <c r="MS48" i="11"/>
  <c r="MV3" i="11"/>
  <c r="NA3" i="11"/>
  <c r="NF3" i="11"/>
  <c r="NK3" i="11"/>
  <c r="NP3" i="11"/>
  <c r="NU7" i="11"/>
  <c r="NX7" i="11"/>
  <c r="NU8" i="11"/>
  <c r="NX8" i="11"/>
  <c r="NU9" i="11"/>
  <c r="NX9" i="11"/>
  <c r="NU12" i="11"/>
  <c r="NX12" i="11"/>
  <c r="NU13" i="11"/>
  <c r="NX13" i="11"/>
  <c r="NU17" i="11"/>
  <c r="NX17" i="11"/>
  <c r="NU18" i="11"/>
  <c r="NX18" i="11"/>
  <c r="NU19" i="11"/>
  <c r="NX19" i="11"/>
  <c r="NU21" i="11"/>
  <c r="NX21" i="11"/>
  <c r="NU22" i="11"/>
  <c r="NX22" i="11"/>
  <c r="NU23" i="11"/>
  <c r="NX23" i="11"/>
  <c r="NU27" i="11"/>
  <c r="NX27" i="11"/>
  <c r="NU28" i="11"/>
  <c r="NX28" i="11"/>
  <c r="NU30" i="11"/>
  <c r="NX30" i="11"/>
  <c r="NU33" i="11"/>
  <c r="NX33" i="11"/>
  <c r="NU36" i="11"/>
  <c r="NX36" i="11"/>
  <c r="NU40" i="11"/>
  <c r="NX40" i="11"/>
  <c r="NU42" i="11"/>
  <c r="NX42" i="11"/>
  <c r="NU43" i="11"/>
  <c r="NX43" i="11"/>
  <c r="NU44" i="11"/>
  <c r="NX44" i="11"/>
  <c r="NU47" i="11"/>
  <c r="NX47" i="11"/>
  <c r="NU48" i="11"/>
  <c r="NX48" i="11"/>
  <c r="OL6" i="11"/>
  <c r="NY7" i="11"/>
  <c r="NY8" i="11"/>
  <c r="OL10" i="11"/>
  <c r="NY11" i="11"/>
  <c r="OL12" i="11"/>
  <c r="NY13" i="11"/>
  <c r="OL14" i="11"/>
  <c r="NY15" i="11"/>
  <c r="NY16" i="11"/>
  <c r="NY19" i="11"/>
  <c r="NY20" i="11"/>
  <c r="NY21" i="11"/>
  <c r="OL24" i="11"/>
  <c r="OL25" i="11"/>
  <c r="OL26" i="11"/>
  <c r="NY29" i="11"/>
  <c r="OL30" i="11"/>
  <c r="NY32" i="11"/>
  <c r="NY33" i="11"/>
  <c r="NY34" i="11"/>
  <c r="OL37" i="11"/>
  <c r="NY39" i="11"/>
  <c r="NY41" i="11"/>
  <c r="OL48" i="11"/>
  <c r="NY49" i="11"/>
  <c r="OA3" i="11"/>
  <c r="OB3" i="11"/>
  <c r="OC3" i="11"/>
  <c r="OD3" i="11"/>
  <c r="OE3" i="11"/>
  <c r="OG3" i="11"/>
  <c r="OH3" i="11"/>
  <c r="OI3" i="11"/>
  <c r="OJ3" i="11"/>
  <c r="OK3" i="11"/>
  <c r="OL3" i="11"/>
  <c r="Z4" i="11"/>
  <c r="AI4" i="11"/>
  <c r="BA4" i="11"/>
  <c r="BF4" i="11"/>
  <c r="BO4" i="11"/>
  <c r="CG4" i="11"/>
  <c r="CL4" i="11"/>
  <c r="CU4" i="11"/>
  <c r="DH4" i="11"/>
  <c r="DM4" i="11"/>
  <c r="DR4" i="11"/>
  <c r="EA4" i="11"/>
  <c r="ES4" i="11"/>
  <c r="EX4" i="11"/>
  <c r="FG4" i="11"/>
  <c r="FY4" i="11"/>
  <c r="GD4" i="11"/>
  <c r="GM4" i="11"/>
  <c r="HE4" i="11"/>
  <c r="HJ4" i="11"/>
  <c r="HS4" i="11"/>
  <c r="IF4" i="11"/>
  <c r="IK4" i="11"/>
  <c r="IP4" i="11"/>
  <c r="IY4" i="11"/>
  <c r="JQ4" i="11"/>
  <c r="JV4" i="11"/>
  <c r="KE4" i="11"/>
  <c r="KW4" i="11"/>
  <c r="LB4" i="11"/>
  <c r="LK4" i="11"/>
  <c r="LN4" i="11"/>
  <c r="LS4" i="11"/>
  <c r="LX4" i="11"/>
  <c r="MC4" i="11"/>
  <c r="MH4" i="11"/>
  <c r="MQ4" i="11"/>
  <c r="MT4" i="11"/>
  <c r="MY4" i="11"/>
  <c r="ND4" i="11"/>
  <c r="NI4" i="11"/>
  <c r="NN4" i="11"/>
  <c r="NQ4" i="11"/>
  <c r="NW4" i="11"/>
  <c r="L77" i="10"/>
  <c r="P77" i="10"/>
  <c r="P72" i="10"/>
  <c r="W72" i="10"/>
  <c r="OR4" i="11"/>
  <c r="X72" i="10"/>
  <c r="OS4" i="11"/>
  <c r="OA5" i="11"/>
  <c r="OB5" i="11"/>
  <c r="OC5" i="11"/>
  <c r="OD5" i="11"/>
  <c r="OE5" i="11"/>
  <c r="OG5" i="11"/>
  <c r="OH5" i="11"/>
  <c r="OI5" i="11"/>
  <c r="OJ5" i="11"/>
  <c r="OK5" i="11"/>
  <c r="OL5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B13" i="12"/>
  <c r="P13" i="12"/>
  <c r="E8" i="12"/>
  <c r="E14" i="12"/>
  <c r="B20" i="12"/>
  <c r="S20" i="12"/>
  <c r="E20" i="12"/>
  <c r="B26" i="12"/>
  <c r="E26" i="12"/>
  <c r="B32" i="12"/>
  <c r="E32" i="12"/>
  <c r="B38" i="12"/>
  <c r="E38" i="12"/>
  <c r="B44" i="12"/>
  <c r="B47" i="12"/>
  <c r="R47" i="12"/>
  <c r="E44" i="12"/>
  <c r="B50" i="12"/>
  <c r="E50" i="12"/>
  <c r="B56" i="12"/>
  <c r="E56" i="12"/>
  <c r="B62" i="12"/>
  <c r="E62" i="12"/>
  <c r="B68" i="12"/>
  <c r="Q68" i="12"/>
  <c r="E68" i="12"/>
  <c r="B74" i="12"/>
  <c r="E74" i="12"/>
  <c r="B80" i="12"/>
  <c r="A12" i="10"/>
  <c r="A18" i="10"/>
  <c r="B79" i="12"/>
  <c r="E79" i="12"/>
  <c r="D79" i="12"/>
  <c r="C79" i="12"/>
  <c r="A79" i="12"/>
  <c r="B78" i="12"/>
  <c r="E78" i="12"/>
  <c r="D78" i="12"/>
  <c r="C78" i="12"/>
  <c r="A78" i="12"/>
  <c r="B77" i="12"/>
  <c r="R77" i="12"/>
  <c r="E77" i="12"/>
  <c r="D77" i="12"/>
  <c r="C77" i="12"/>
  <c r="A77" i="12"/>
  <c r="B76" i="12"/>
  <c r="P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D47" i="12"/>
  <c r="A47" i="12"/>
  <c r="B46" i="12"/>
  <c r="N46" i="12"/>
  <c r="D46" i="12"/>
  <c r="A46" i="12"/>
  <c r="B45" i="12"/>
  <c r="D45" i="12"/>
  <c r="A45" i="12"/>
  <c r="D44" i="12"/>
  <c r="C44" i="12"/>
  <c r="B43" i="12"/>
  <c r="D43" i="12"/>
  <c r="A43" i="12"/>
  <c r="B42" i="12"/>
  <c r="P42" i="12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N36" i="12"/>
  <c r="D36" i="12"/>
  <c r="A36" i="12"/>
  <c r="B35" i="12"/>
  <c r="D35" i="12"/>
  <c r="A35" i="12"/>
  <c r="B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D26" i="12"/>
  <c r="C26" i="12"/>
  <c r="B25" i="12"/>
  <c r="D25" i="12"/>
  <c r="A25" i="12"/>
  <c r="B24" i="12"/>
  <c r="D24" i="12"/>
  <c r="A24" i="12"/>
  <c r="B23" i="12"/>
  <c r="D23" i="12"/>
  <c r="A23" i="12"/>
  <c r="B22" i="12"/>
  <c r="Q22" i="12"/>
  <c r="D22" i="12"/>
  <c r="A22" i="12"/>
  <c r="B21" i="12"/>
  <c r="D21" i="12"/>
  <c r="A21" i="12"/>
  <c r="D20" i="12"/>
  <c r="C20" i="12"/>
  <c r="B19" i="12"/>
  <c r="D19" i="12"/>
  <c r="A19" i="12"/>
  <c r="D18" i="12"/>
  <c r="A18" i="12"/>
  <c r="B17" i="12"/>
  <c r="P17" i="12"/>
  <c r="D17" i="12"/>
  <c r="A17" i="12"/>
  <c r="B16" i="12"/>
  <c r="D16" i="12"/>
  <c r="A16" i="12"/>
  <c r="B15" i="12"/>
  <c r="D15" i="12"/>
  <c r="A15" i="12"/>
  <c r="D14" i="12"/>
  <c r="C14" i="12"/>
  <c r="D13" i="12"/>
  <c r="A13" i="12"/>
  <c r="B12" i="12"/>
  <c r="D12" i="12"/>
  <c r="A12" i="12"/>
  <c r="B11" i="12"/>
  <c r="D11" i="12"/>
  <c r="A11" i="12"/>
  <c r="B10" i="12"/>
  <c r="D10" i="12"/>
  <c r="A10" i="12"/>
  <c r="D9" i="12"/>
  <c r="A9" i="12"/>
  <c r="D8" i="12"/>
  <c r="C8" i="12"/>
  <c r="A8" i="12"/>
  <c r="K4" i="12"/>
  <c r="G4" i="12"/>
  <c r="K3" i="12"/>
  <c r="J7" i="10"/>
  <c r="J13" i="10"/>
  <c r="J19" i="10"/>
  <c r="J18" i="10"/>
  <c r="L18" i="10"/>
  <c r="J25" i="10"/>
  <c r="J26" i="10"/>
  <c r="J31" i="10"/>
  <c r="N31" i="10"/>
  <c r="J37" i="10"/>
  <c r="J43" i="10"/>
  <c r="L43" i="10"/>
  <c r="P43" i="10"/>
  <c r="J49" i="10"/>
  <c r="L19" i="10"/>
  <c r="P19" i="10"/>
  <c r="J55" i="10"/>
  <c r="J56" i="10"/>
  <c r="L56" i="10"/>
  <c r="P56" i="10"/>
  <c r="L55" i="10"/>
  <c r="P55" i="10"/>
  <c r="J61" i="10"/>
  <c r="L67" i="10"/>
  <c r="P67" i="10"/>
  <c r="L68" i="10"/>
  <c r="P68" i="10"/>
  <c r="L69" i="10"/>
  <c r="P69" i="10"/>
  <c r="J70" i="10"/>
  <c r="J71" i="10"/>
  <c r="L71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18" i="10"/>
  <c r="O25" i="10"/>
  <c r="O26" i="10"/>
  <c r="O27" i="10"/>
  <c r="O28" i="10"/>
  <c r="O29" i="10"/>
  <c r="O24" i="10"/>
  <c r="O31" i="10"/>
  <c r="O32" i="10"/>
  <c r="O33" i="10"/>
  <c r="O34" i="10"/>
  <c r="O35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3" i="10"/>
  <c r="O55" i="10"/>
  <c r="O56" i="10"/>
  <c r="O57" i="10"/>
  <c r="O58" i="10"/>
  <c r="O59" i="10"/>
  <c r="O61" i="10"/>
  <c r="O62" i="10"/>
  <c r="O63" i="10"/>
  <c r="O64" i="10"/>
  <c r="O65" i="10"/>
  <c r="O60" i="10"/>
  <c r="O67" i="10"/>
  <c r="O68" i="10"/>
  <c r="O69" i="10"/>
  <c r="O70" i="10"/>
  <c r="O71" i="10"/>
  <c r="O66" i="10"/>
  <c r="O73" i="10"/>
  <c r="O74" i="10"/>
  <c r="O75" i="10"/>
  <c r="O76" i="10"/>
  <c r="O77" i="10"/>
  <c r="N67" i="10"/>
  <c r="N68" i="10"/>
  <c r="N69" i="10"/>
  <c r="N73" i="10"/>
  <c r="N74" i="10"/>
  <c r="N75" i="10"/>
  <c r="N76" i="10"/>
  <c r="J72" i="10"/>
  <c r="K72" i="10"/>
  <c r="U66" i="10"/>
  <c r="U67" i="10"/>
  <c r="U68" i="10"/>
  <c r="U69" i="10"/>
  <c r="U70" i="10"/>
  <c r="U71" i="10"/>
  <c r="A12" i="6"/>
  <c r="A18" i="6"/>
  <c r="A24" i="6"/>
  <c r="A30" i="6"/>
  <c r="A36" i="6"/>
  <c r="A42" i="6"/>
  <c r="A48" i="6"/>
  <c r="A54" i="6"/>
  <c r="K54" i="6"/>
  <c r="J7" i="6"/>
  <c r="J8" i="6"/>
  <c r="O7" i="6"/>
  <c r="O8" i="6"/>
  <c r="O9" i="6"/>
  <c r="O10" i="6"/>
  <c r="O11" i="6"/>
  <c r="J13" i="6"/>
  <c r="O13" i="6"/>
  <c r="O14" i="6"/>
  <c r="O15" i="6"/>
  <c r="O16" i="6"/>
  <c r="O17" i="6"/>
  <c r="J19" i="6"/>
  <c r="L19" i="6"/>
  <c r="P19" i="6"/>
  <c r="O19" i="6"/>
  <c r="O20" i="6"/>
  <c r="O21" i="6"/>
  <c r="O22" i="6"/>
  <c r="O23" i="6"/>
  <c r="J25" i="6"/>
  <c r="O25" i="6"/>
  <c r="O26" i="6"/>
  <c r="O27" i="6"/>
  <c r="O28" i="6"/>
  <c r="O29" i="6"/>
  <c r="J31" i="6"/>
  <c r="J30" i="6"/>
  <c r="L30" i="6"/>
  <c r="J32" i="6"/>
  <c r="N31" i="6"/>
  <c r="O31" i="6"/>
  <c r="O32" i="6"/>
  <c r="O33" i="6"/>
  <c r="O34" i="6"/>
  <c r="O35" i="6"/>
  <c r="O30" i="6"/>
  <c r="J37" i="6"/>
  <c r="O37" i="6"/>
  <c r="O38" i="6"/>
  <c r="O39" i="6"/>
  <c r="O40" i="6"/>
  <c r="O41" i="6"/>
  <c r="J43" i="6"/>
  <c r="N43" i="6"/>
  <c r="O43" i="6"/>
  <c r="O44" i="6"/>
  <c r="O45" i="6"/>
  <c r="O46" i="6"/>
  <c r="O47" i="6"/>
  <c r="O42" i="6"/>
  <c r="L43" i="6"/>
  <c r="P43" i="6"/>
  <c r="J44" i="6"/>
  <c r="L44" i="6"/>
  <c r="P44" i="6"/>
  <c r="O49" i="6"/>
  <c r="O50" i="6"/>
  <c r="O51" i="6"/>
  <c r="O52" i="6"/>
  <c r="O53" i="6"/>
  <c r="C83" i="4"/>
  <c r="L1" i="4"/>
  <c r="B8" i="4"/>
  <c r="B9" i="4"/>
  <c r="N9" i="4"/>
  <c r="F2" i="5"/>
  <c r="H4" i="5"/>
  <c r="F1" i="5"/>
  <c r="G9" i="4"/>
  <c r="B56" i="4"/>
  <c r="B59" i="4"/>
  <c r="O59" i="4"/>
  <c r="H1" i="5"/>
  <c r="G1" i="5"/>
  <c r="I1" i="5"/>
  <c r="M4" i="5"/>
  <c r="L1" i="5"/>
  <c r="N1" i="5"/>
  <c r="R4" i="5"/>
  <c r="Q1" i="5"/>
  <c r="S1" i="5"/>
  <c r="W4" i="5"/>
  <c r="AB4" i="5"/>
  <c r="AA1" i="5"/>
  <c r="AC1" i="5"/>
  <c r="AE1" i="5"/>
  <c r="AG1" i="5"/>
  <c r="AI1" i="5"/>
  <c r="AK1" i="5"/>
  <c r="AL2" i="5"/>
  <c r="AN4" i="5"/>
  <c r="AL1" i="5"/>
  <c r="AO1" i="5"/>
  <c r="AS4" i="5"/>
  <c r="AQ1" i="5"/>
  <c r="AR1" i="5"/>
  <c r="AT1" i="5"/>
  <c r="AX4" i="5"/>
  <c r="AY1" i="5"/>
  <c r="BC4" i="5"/>
  <c r="BA1" i="5"/>
  <c r="BB1" i="5"/>
  <c r="BD1" i="5"/>
  <c r="BH4" i="5"/>
  <c r="BK1" i="5"/>
  <c r="BL1" i="5"/>
  <c r="BM1" i="5"/>
  <c r="BO1" i="5"/>
  <c r="OB1" i="5"/>
  <c r="BP1" i="5"/>
  <c r="BQ1" i="5"/>
  <c r="BR2" i="5"/>
  <c r="BT4" i="5"/>
  <c r="BT1" i="5"/>
  <c r="BS1" i="5"/>
  <c r="BU1" i="5"/>
  <c r="BY4" i="5"/>
  <c r="CD4" i="5"/>
  <c r="CD1" i="5"/>
  <c r="CC1" i="5"/>
  <c r="CE1" i="5"/>
  <c r="CI4" i="5"/>
  <c r="CJ1" i="5"/>
  <c r="CN4" i="5"/>
  <c r="CN1" i="5"/>
  <c r="CM1" i="5"/>
  <c r="CO1" i="5"/>
  <c r="CQ1" i="5"/>
  <c r="CR1" i="5"/>
  <c r="CS1" i="5"/>
  <c r="CT1" i="5"/>
  <c r="CU1" i="5"/>
  <c r="OC1" i="5"/>
  <c r="CV1" i="5"/>
  <c r="CW1" i="5"/>
  <c r="CX2" i="5"/>
  <c r="CZ4" i="5"/>
  <c r="CX1" i="5"/>
  <c r="DA1" i="5"/>
  <c r="DE4" i="5"/>
  <c r="DC1" i="5"/>
  <c r="DD1" i="5"/>
  <c r="DF1" i="5"/>
  <c r="DJ4" i="5"/>
  <c r="DK1" i="5"/>
  <c r="DO4" i="5"/>
  <c r="DM1" i="5"/>
  <c r="DN1" i="5"/>
  <c r="DP1" i="5"/>
  <c r="DT4" i="5"/>
  <c r="DW1" i="5"/>
  <c r="DX1" i="5"/>
  <c r="DY1" i="5"/>
  <c r="EA1" i="5"/>
  <c r="OD1" i="5"/>
  <c r="EB1" i="5"/>
  <c r="EC1" i="5"/>
  <c r="EF4" i="5"/>
  <c r="ED1" i="5"/>
  <c r="EE1" i="5"/>
  <c r="EF1" i="5"/>
  <c r="EG1" i="5"/>
  <c r="EH1" i="5"/>
  <c r="EK4" i="5"/>
  <c r="EJ1" i="5"/>
  <c r="EI1" i="5"/>
  <c r="EK1" i="5"/>
  <c r="EL1" i="5"/>
  <c r="EM1" i="5"/>
  <c r="EP4" i="5"/>
  <c r="EN1" i="5"/>
  <c r="EO1" i="5"/>
  <c r="EP1" i="5"/>
  <c r="EQ1" i="5"/>
  <c r="ER1" i="5"/>
  <c r="EU4" i="5"/>
  <c r="ET1" i="5"/>
  <c r="ES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FL4" i="5"/>
  <c r="FK1" i="5"/>
  <c r="FJ1" i="5"/>
  <c r="FL1" i="5"/>
  <c r="FN1" i="5"/>
  <c r="FQ4" i="5"/>
  <c r="FO1" i="5"/>
  <c r="FQ1" i="5"/>
  <c r="FS1" i="5"/>
  <c r="FV4" i="5"/>
  <c r="FT1" i="5"/>
  <c r="FV1" i="5"/>
  <c r="FX1" i="5"/>
  <c r="GA4" i="5"/>
  <c r="FY1" i="5"/>
  <c r="GA1" i="5"/>
  <c r="GC1" i="5"/>
  <c r="GF4" i="5"/>
  <c r="GD1" i="5"/>
  <c r="GF1" i="5"/>
  <c r="GH1" i="5"/>
  <c r="GJ1" i="5"/>
  <c r="GL1" i="5"/>
  <c r="GN1" i="5"/>
  <c r="GP2" i="5"/>
  <c r="GR4" i="5"/>
  <c r="GW4" i="5"/>
  <c r="GU1" i="5"/>
  <c r="GY1" i="5"/>
  <c r="HB4" i="5"/>
  <c r="HG4" i="5"/>
  <c r="HE1" i="5"/>
  <c r="HL4" i="5"/>
  <c r="HL1" i="5"/>
  <c r="HP1" i="5"/>
  <c r="HV2" i="5"/>
  <c r="HX4" i="5"/>
  <c r="HW1" i="5"/>
  <c r="HV1" i="5"/>
  <c r="HX1" i="5"/>
  <c r="HZ1" i="5"/>
  <c r="IC4" i="5"/>
  <c r="IA1" i="5"/>
  <c r="IC1" i="5"/>
  <c r="IE1" i="5"/>
  <c r="IH4" i="5"/>
  <c r="IF1" i="5"/>
  <c r="IH1" i="5"/>
  <c r="IJ1" i="5"/>
  <c r="IM4" i="5"/>
  <c r="IK1" i="5"/>
  <c r="IM1" i="5"/>
  <c r="IO1" i="5"/>
  <c r="IR4" i="5"/>
  <c r="IP1" i="5"/>
  <c r="IR1" i="5"/>
  <c r="IT1" i="5"/>
  <c r="IV1" i="5"/>
  <c r="IX1" i="5"/>
  <c r="IZ1" i="5"/>
  <c r="JB2" i="5"/>
  <c r="JD4" i="5"/>
  <c r="JD1" i="5"/>
  <c r="JI4" i="5"/>
  <c r="JG1" i="5"/>
  <c r="JK1" i="5"/>
  <c r="JN4" i="5"/>
  <c r="JN1" i="5"/>
  <c r="JS4" i="5"/>
  <c r="JQ1" i="5"/>
  <c r="JU1" i="5"/>
  <c r="JX4" i="5"/>
  <c r="JX1" i="5"/>
  <c r="KB1" i="5"/>
  <c r="KF1" i="5"/>
  <c r="KH2" i="5"/>
  <c r="KJ4" i="5"/>
  <c r="KI1" i="5"/>
  <c r="KH1" i="5"/>
  <c r="KJ1" i="5"/>
  <c r="KL1" i="5"/>
  <c r="KO4" i="5"/>
  <c r="KM1" i="5"/>
  <c r="KO1" i="5"/>
  <c r="KQ1" i="5"/>
  <c r="KT4" i="5"/>
  <c r="KR1" i="5"/>
  <c r="KT1" i="5"/>
  <c r="KV1" i="5"/>
  <c r="KY4" i="5"/>
  <c r="KW1" i="5"/>
  <c r="KY1" i="5"/>
  <c r="LA1" i="5"/>
  <c r="LD4" i="5"/>
  <c r="LB1" i="5"/>
  <c r="LD1" i="5"/>
  <c r="LF1" i="5"/>
  <c r="LH1" i="5"/>
  <c r="LJ1" i="5"/>
  <c r="LL1" i="5"/>
  <c r="LN2" i="5"/>
  <c r="LU4" i="5"/>
  <c r="LW1" i="5"/>
  <c r="LP4" i="5"/>
  <c r="LP1" i="5"/>
  <c r="LS1" i="5"/>
  <c r="LZ4" i="5"/>
  <c r="LZ1" i="5"/>
  <c r="ME4" i="5"/>
  <c r="MG1" i="5"/>
  <c r="MJ4" i="5"/>
  <c r="MJ1" i="5"/>
  <c r="MR1" i="5"/>
  <c r="MT2" i="5"/>
  <c r="MV4" i="5"/>
  <c r="MU1" i="5"/>
  <c r="MT1" i="5"/>
  <c r="MV1" i="5"/>
  <c r="MX1" i="5"/>
  <c r="NA4" i="5"/>
  <c r="MY1" i="5"/>
  <c r="NA1" i="5"/>
  <c r="NC1" i="5"/>
  <c r="NF4" i="5"/>
  <c r="ND1" i="5"/>
  <c r="NF1" i="5"/>
  <c r="NH1" i="5"/>
  <c r="NK4" i="5"/>
  <c r="NI1" i="5"/>
  <c r="NK1" i="5"/>
  <c r="NM1" i="5"/>
  <c r="NP4" i="5"/>
  <c r="NN1" i="5"/>
  <c r="NP1" i="5"/>
  <c r="NR1" i="5"/>
  <c r="NT1" i="5"/>
  <c r="NV1" i="5"/>
  <c r="NX1" i="5"/>
  <c r="OA1" i="5"/>
  <c r="OE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G2" i="5"/>
  <c r="AI3" i="5"/>
  <c r="AM2" i="5"/>
  <c r="BS2" i="5"/>
  <c r="OC3" i="5"/>
  <c r="CY2" i="5"/>
  <c r="FK2" i="5"/>
  <c r="GM3" i="5"/>
  <c r="GQ2" i="5"/>
  <c r="HW2" i="5"/>
  <c r="JC2" i="5"/>
  <c r="KE3" i="5"/>
  <c r="K1" i="7"/>
  <c r="K6" i="7"/>
  <c r="KI2" i="5"/>
  <c r="LK3" i="5"/>
  <c r="LO2" i="5"/>
  <c r="MU2" i="5"/>
  <c r="H3" i="5"/>
  <c r="M3" i="5"/>
  <c r="R3" i="5"/>
  <c r="W3" i="5"/>
  <c r="AB3" i="5"/>
  <c r="H56" i="5"/>
  <c r="M56" i="5"/>
  <c r="R56" i="5"/>
  <c r="H57" i="5"/>
  <c r="M57" i="5"/>
  <c r="R57" i="5"/>
  <c r="H58" i="5"/>
  <c r="M58" i="5"/>
  <c r="R58" i="5"/>
  <c r="H59" i="5"/>
  <c r="M59" i="5"/>
  <c r="R59" i="5"/>
  <c r="AG59" i="5"/>
  <c r="H60" i="5"/>
  <c r="M60" i="5"/>
  <c r="R60" i="5"/>
  <c r="AG60" i="5"/>
  <c r="OP60" i="5"/>
  <c r="H61" i="5"/>
  <c r="M61" i="5"/>
  <c r="R61" i="5"/>
  <c r="H62" i="5"/>
  <c r="M62" i="5"/>
  <c r="R62" i="5"/>
  <c r="H63" i="5"/>
  <c r="M63" i="5"/>
  <c r="R63" i="5"/>
  <c r="H64" i="5"/>
  <c r="M64" i="5"/>
  <c r="R64" i="5"/>
  <c r="H65" i="5"/>
  <c r="M65" i="5"/>
  <c r="R65" i="5"/>
  <c r="H66" i="5"/>
  <c r="M66" i="5"/>
  <c r="R66" i="5"/>
  <c r="H67" i="5"/>
  <c r="M67" i="5"/>
  <c r="R67" i="5"/>
  <c r="AG67" i="5"/>
  <c r="OP67" i="5"/>
  <c r="H68" i="5"/>
  <c r="M68" i="5"/>
  <c r="R68" i="5"/>
  <c r="AG68" i="5"/>
  <c r="H69" i="5"/>
  <c r="M69" i="5"/>
  <c r="R69" i="5"/>
  <c r="H70" i="5"/>
  <c r="M70" i="5"/>
  <c r="R70" i="5"/>
  <c r="H71" i="5"/>
  <c r="M71" i="5"/>
  <c r="R71" i="5"/>
  <c r="H72" i="5"/>
  <c r="M72" i="5"/>
  <c r="R72" i="5"/>
  <c r="H73" i="5"/>
  <c r="M73" i="5"/>
  <c r="R73" i="5"/>
  <c r="H74" i="5"/>
  <c r="M74" i="5"/>
  <c r="R74" i="5"/>
  <c r="H75" i="5"/>
  <c r="M75" i="5"/>
  <c r="R75" i="5"/>
  <c r="AG75" i="5"/>
  <c r="H76" i="5"/>
  <c r="M76" i="5"/>
  <c r="R76" i="5"/>
  <c r="AG76" i="5"/>
  <c r="OP76" i="5"/>
  <c r="H77" i="5"/>
  <c r="M77" i="5"/>
  <c r="R77" i="5"/>
  <c r="H78" i="5"/>
  <c r="M78" i="5"/>
  <c r="R78" i="5"/>
  <c r="H79" i="5"/>
  <c r="M79" i="5"/>
  <c r="R79" i="5"/>
  <c r="H80" i="5"/>
  <c r="M80" i="5"/>
  <c r="R80" i="5"/>
  <c r="H81" i="5"/>
  <c r="M81" i="5"/>
  <c r="R81" i="5"/>
  <c r="H82" i="5"/>
  <c r="M82" i="5"/>
  <c r="R82" i="5"/>
  <c r="H83" i="5"/>
  <c r="M83" i="5"/>
  <c r="R83" i="5"/>
  <c r="AG83" i="5"/>
  <c r="OP83" i="5"/>
  <c r="J23" i="5"/>
  <c r="O32" i="5"/>
  <c r="J34" i="5"/>
  <c r="J39" i="5"/>
  <c r="J42" i="5"/>
  <c r="J43" i="5"/>
  <c r="J45" i="5"/>
  <c r="J48" i="5"/>
  <c r="J57" i="5"/>
  <c r="O57" i="5"/>
  <c r="T57" i="5"/>
  <c r="AI57" i="5"/>
  <c r="J58" i="5"/>
  <c r="O58" i="5"/>
  <c r="T58" i="5"/>
  <c r="J59" i="5"/>
  <c r="O59" i="5"/>
  <c r="T59" i="5"/>
  <c r="J60" i="5"/>
  <c r="O60" i="5"/>
  <c r="T60" i="5"/>
  <c r="J61" i="5"/>
  <c r="O61" i="5"/>
  <c r="T61" i="5"/>
  <c r="J62" i="5"/>
  <c r="O62" i="5"/>
  <c r="T62" i="5"/>
  <c r="J63" i="5"/>
  <c r="O63" i="5"/>
  <c r="T63" i="5"/>
  <c r="AI63" i="5"/>
  <c r="J64" i="5"/>
  <c r="O64" i="5"/>
  <c r="T64" i="5"/>
  <c r="AI64" i="5"/>
  <c r="J65" i="5"/>
  <c r="O65" i="5"/>
  <c r="T65" i="5"/>
  <c r="AI65" i="5"/>
  <c r="OQ65" i="5"/>
  <c r="J66" i="5"/>
  <c r="O66" i="5"/>
  <c r="T66" i="5"/>
  <c r="J67" i="5"/>
  <c r="O67" i="5"/>
  <c r="T67" i="5"/>
  <c r="J68" i="5"/>
  <c r="O68" i="5"/>
  <c r="T68" i="5"/>
  <c r="J69" i="5"/>
  <c r="O69" i="5"/>
  <c r="T69" i="5"/>
  <c r="J70" i="5"/>
  <c r="O70" i="5"/>
  <c r="T70" i="5"/>
  <c r="J71" i="5"/>
  <c r="O71" i="5"/>
  <c r="T71" i="5"/>
  <c r="AI71" i="5"/>
  <c r="OQ71" i="5"/>
  <c r="J72" i="5"/>
  <c r="O72" i="5"/>
  <c r="T72" i="5"/>
  <c r="AI72" i="5"/>
  <c r="OQ72" i="5"/>
  <c r="J73" i="5"/>
  <c r="O73" i="5"/>
  <c r="T73" i="5"/>
  <c r="AI73" i="5"/>
  <c r="OQ73" i="5"/>
  <c r="J74" i="5"/>
  <c r="O74" i="5"/>
  <c r="T74" i="5"/>
  <c r="J75" i="5"/>
  <c r="O75" i="5"/>
  <c r="T75" i="5"/>
  <c r="J76" i="5"/>
  <c r="O76" i="5"/>
  <c r="T76" i="5"/>
  <c r="J77" i="5"/>
  <c r="O77" i="5"/>
  <c r="T77" i="5"/>
  <c r="J78" i="5"/>
  <c r="O78" i="5"/>
  <c r="T78" i="5"/>
  <c r="J79" i="5"/>
  <c r="O79" i="5"/>
  <c r="T79" i="5"/>
  <c r="AI79" i="5"/>
  <c r="J80" i="5"/>
  <c r="O80" i="5"/>
  <c r="T80" i="5"/>
  <c r="AI80" i="5"/>
  <c r="OQ80" i="5"/>
  <c r="J81" i="5"/>
  <c r="O81" i="5"/>
  <c r="T81" i="5"/>
  <c r="AI81" i="5"/>
  <c r="OQ81" i="5"/>
  <c r="J82" i="5"/>
  <c r="O82" i="5"/>
  <c r="T82" i="5"/>
  <c r="J83" i="5"/>
  <c r="O83" i="5"/>
  <c r="T83" i="5"/>
  <c r="AN3" i="5"/>
  <c r="AS3" i="5"/>
  <c r="AX3" i="5"/>
  <c r="BC3" i="5"/>
  <c r="BH3" i="5"/>
  <c r="BM54" i="5"/>
  <c r="BP54" i="5"/>
  <c r="BM55" i="5"/>
  <c r="BP55" i="5"/>
  <c r="AN56" i="5"/>
  <c r="AS56" i="5"/>
  <c r="AX56" i="5"/>
  <c r="AN57" i="5"/>
  <c r="AS57" i="5"/>
  <c r="AX57" i="5"/>
  <c r="AN58" i="5"/>
  <c r="AS58" i="5"/>
  <c r="AX58" i="5"/>
  <c r="BM58" i="5"/>
  <c r="BP58" i="5"/>
  <c r="AN59" i="5"/>
  <c r="AS59" i="5"/>
  <c r="AX59" i="5"/>
  <c r="AN60" i="5"/>
  <c r="AS60" i="5"/>
  <c r="AX60" i="5"/>
  <c r="AN61" i="5"/>
  <c r="AS61" i="5"/>
  <c r="AX61" i="5"/>
  <c r="AN62" i="5"/>
  <c r="AS62" i="5"/>
  <c r="AX62" i="5"/>
  <c r="BM62" i="5"/>
  <c r="BP62" i="5"/>
  <c r="AN63" i="5"/>
  <c r="AS63" i="5"/>
  <c r="AX63" i="5"/>
  <c r="BM63" i="5"/>
  <c r="BP63" i="5"/>
  <c r="AN64" i="5"/>
  <c r="AS64" i="5"/>
  <c r="AX64" i="5"/>
  <c r="AN65" i="5"/>
  <c r="AS65" i="5"/>
  <c r="AX65" i="5"/>
  <c r="AN66" i="5"/>
  <c r="AS66" i="5"/>
  <c r="AX66" i="5"/>
  <c r="BM66" i="5"/>
  <c r="BP66" i="5"/>
  <c r="AN67" i="5"/>
  <c r="AS67" i="5"/>
  <c r="AX67" i="5"/>
  <c r="AN68" i="5"/>
  <c r="AS68" i="5"/>
  <c r="AX68" i="5"/>
  <c r="AN69" i="5"/>
  <c r="AS69" i="5"/>
  <c r="AX69" i="5"/>
  <c r="AN70" i="5"/>
  <c r="AS70" i="5"/>
  <c r="AX70" i="5"/>
  <c r="BM70" i="5"/>
  <c r="BP70" i="5"/>
  <c r="AN71" i="5"/>
  <c r="AS71" i="5"/>
  <c r="AX71" i="5"/>
  <c r="BM71" i="5"/>
  <c r="BP71" i="5"/>
  <c r="AN72" i="5"/>
  <c r="AS72" i="5"/>
  <c r="AX72" i="5"/>
  <c r="AN73" i="5"/>
  <c r="AS73" i="5"/>
  <c r="AX73" i="5"/>
  <c r="AN74" i="5"/>
  <c r="AS74" i="5"/>
  <c r="AX74" i="5"/>
  <c r="BM74" i="5"/>
  <c r="BP74" i="5"/>
  <c r="AN75" i="5"/>
  <c r="AS75" i="5"/>
  <c r="AX75" i="5"/>
  <c r="AN76" i="5"/>
  <c r="AS76" i="5"/>
  <c r="AX76" i="5"/>
  <c r="AN77" i="5"/>
  <c r="AS77" i="5"/>
  <c r="AX77" i="5"/>
  <c r="AN78" i="5"/>
  <c r="AS78" i="5"/>
  <c r="AX78" i="5"/>
  <c r="BM78" i="5"/>
  <c r="BP78" i="5"/>
  <c r="AN79" i="5"/>
  <c r="AS79" i="5"/>
  <c r="AX79" i="5"/>
  <c r="BM79" i="5"/>
  <c r="BP79" i="5"/>
  <c r="AN80" i="5"/>
  <c r="AS80" i="5"/>
  <c r="AX80" i="5"/>
  <c r="AN81" i="5"/>
  <c r="AS81" i="5"/>
  <c r="AX81" i="5"/>
  <c r="AN82" i="5"/>
  <c r="AS82" i="5"/>
  <c r="AX82" i="5"/>
  <c r="BM82" i="5"/>
  <c r="BP82" i="5"/>
  <c r="AN83" i="5"/>
  <c r="AS83" i="5"/>
  <c r="AX83" i="5"/>
  <c r="AP8" i="5"/>
  <c r="AP16" i="5"/>
  <c r="AP20" i="5"/>
  <c r="AP22" i="5"/>
  <c r="AP26" i="5"/>
  <c r="AU38" i="5"/>
  <c r="AP40" i="5"/>
  <c r="AU46" i="5"/>
  <c r="AP57" i="5"/>
  <c r="AU57" i="5"/>
  <c r="AZ57" i="5"/>
  <c r="AP58" i="5"/>
  <c r="AU58" i="5"/>
  <c r="AZ58" i="5"/>
  <c r="AP59" i="5"/>
  <c r="AU59" i="5"/>
  <c r="AZ59" i="5"/>
  <c r="BO59" i="5"/>
  <c r="OB59" i="5"/>
  <c r="AP60" i="5"/>
  <c r="AU60" i="5"/>
  <c r="AZ60" i="5"/>
  <c r="BO60" i="5"/>
  <c r="BQ60" i="5"/>
  <c r="AP61" i="5"/>
  <c r="AU61" i="5"/>
  <c r="AZ61" i="5"/>
  <c r="AP62" i="5"/>
  <c r="AU62" i="5"/>
  <c r="AZ62" i="5"/>
  <c r="AP63" i="5"/>
  <c r="AU63" i="5"/>
  <c r="AZ63" i="5"/>
  <c r="AP64" i="5"/>
  <c r="AU64" i="5"/>
  <c r="AZ64" i="5"/>
  <c r="AP65" i="5"/>
  <c r="AU65" i="5"/>
  <c r="AZ65" i="5"/>
  <c r="AP66" i="5"/>
  <c r="AU66" i="5"/>
  <c r="AZ66" i="5"/>
  <c r="AP67" i="5"/>
  <c r="AU67" i="5"/>
  <c r="AZ67" i="5"/>
  <c r="BO67" i="5"/>
  <c r="BQ67" i="5"/>
  <c r="AP68" i="5"/>
  <c r="AU68" i="5"/>
  <c r="AZ68" i="5"/>
  <c r="BO68" i="5"/>
  <c r="BQ68" i="5"/>
  <c r="AP69" i="5"/>
  <c r="AU69" i="5"/>
  <c r="AZ69" i="5"/>
  <c r="AP70" i="5"/>
  <c r="AU70" i="5"/>
  <c r="AZ70" i="5"/>
  <c r="AP71" i="5"/>
  <c r="AU71" i="5"/>
  <c r="AZ71" i="5"/>
  <c r="AP72" i="5"/>
  <c r="AU72" i="5"/>
  <c r="AZ72" i="5"/>
  <c r="AP73" i="5"/>
  <c r="AU73" i="5"/>
  <c r="AZ73" i="5"/>
  <c r="AP74" i="5"/>
  <c r="AU74" i="5"/>
  <c r="AZ74" i="5"/>
  <c r="BO74" i="5"/>
  <c r="BQ74" i="5"/>
  <c r="AP75" i="5"/>
  <c r="AU75" i="5"/>
  <c r="AZ75" i="5"/>
  <c r="BO75" i="5"/>
  <c r="BQ75" i="5"/>
  <c r="AP76" i="5"/>
  <c r="AU76" i="5"/>
  <c r="AZ76" i="5"/>
  <c r="BO76" i="5"/>
  <c r="BQ76" i="5"/>
  <c r="AP77" i="5"/>
  <c r="AU77" i="5"/>
  <c r="AZ77" i="5"/>
  <c r="AP78" i="5"/>
  <c r="AU78" i="5"/>
  <c r="AZ78" i="5"/>
  <c r="AP79" i="5"/>
  <c r="AU79" i="5"/>
  <c r="AZ79" i="5"/>
  <c r="AP80" i="5"/>
  <c r="AU80" i="5"/>
  <c r="AZ80" i="5"/>
  <c r="AP81" i="5"/>
  <c r="AU81" i="5"/>
  <c r="AZ81" i="5"/>
  <c r="AP82" i="5"/>
  <c r="AU82" i="5"/>
  <c r="AZ82" i="5"/>
  <c r="BO82" i="5"/>
  <c r="BQ82" i="5"/>
  <c r="AP83" i="5"/>
  <c r="AU83" i="5"/>
  <c r="AZ83" i="5"/>
  <c r="BO83" i="5"/>
  <c r="OB83" i="5"/>
  <c r="BO3" i="5"/>
  <c r="BT3" i="5"/>
  <c r="BY3" i="5"/>
  <c r="CD3" i="5"/>
  <c r="CI3" i="5"/>
  <c r="CN3" i="5"/>
  <c r="CS54" i="5"/>
  <c r="CV54" i="5"/>
  <c r="CS55" i="5"/>
  <c r="CV55" i="5"/>
  <c r="BT56" i="5"/>
  <c r="BY56" i="5"/>
  <c r="CD56" i="5"/>
  <c r="CS56" i="5"/>
  <c r="CV56" i="5"/>
  <c r="BT57" i="5"/>
  <c r="BY57" i="5"/>
  <c r="CD57" i="5"/>
  <c r="CS57" i="5"/>
  <c r="CV57" i="5"/>
  <c r="BT58" i="5"/>
  <c r="BY58" i="5"/>
  <c r="CD58" i="5"/>
  <c r="BT59" i="5"/>
  <c r="BY59" i="5"/>
  <c r="CD59" i="5"/>
  <c r="BT60" i="5"/>
  <c r="BY60" i="5"/>
  <c r="CD60" i="5"/>
  <c r="BT61" i="5"/>
  <c r="BY61" i="5"/>
  <c r="CD61" i="5"/>
  <c r="BT62" i="5"/>
  <c r="BY62" i="5"/>
  <c r="CD62" i="5"/>
  <c r="BT63" i="5"/>
  <c r="BY63" i="5"/>
  <c r="CD63" i="5"/>
  <c r="CS63" i="5"/>
  <c r="CV63" i="5"/>
  <c r="BT64" i="5"/>
  <c r="BY64" i="5"/>
  <c r="CD64" i="5"/>
  <c r="CS64" i="5"/>
  <c r="CV64" i="5"/>
  <c r="BT65" i="5"/>
  <c r="BY65" i="5"/>
  <c r="CD65" i="5"/>
  <c r="CS65" i="5"/>
  <c r="CV65" i="5"/>
  <c r="BT66" i="5"/>
  <c r="BY66" i="5"/>
  <c r="CD66" i="5"/>
  <c r="BT67" i="5"/>
  <c r="BY67" i="5"/>
  <c r="CD67" i="5"/>
  <c r="BT68" i="5"/>
  <c r="BY68" i="5"/>
  <c r="CD68" i="5"/>
  <c r="BT69" i="5"/>
  <c r="BY69" i="5"/>
  <c r="CD69" i="5"/>
  <c r="BT70" i="5"/>
  <c r="BY70" i="5"/>
  <c r="CD70" i="5"/>
  <c r="BT71" i="5"/>
  <c r="BY71" i="5"/>
  <c r="CD71" i="5"/>
  <c r="CS71" i="5"/>
  <c r="CV71" i="5"/>
  <c r="BT72" i="5"/>
  <c r="BY72" i="5"/>
  <c r="CD72" i="5"/>
  <c r="CS72" i="5"/>
  <c r="CV72" i="5"/>
  <c r="BT73" i="5"/>
  <c r="BY73" i="5"/>
  <c r="CD73" i="5"/>
  <c r="CS73" i="5"/>
  <c r="CV73" i="5"/>
  <c r="BT74" i="5"/>
  <c r="BY74" i="5"/>
  <c r="CD74" i="5"/>
  <c r="BT75" i="5"/>
  <c r="BY75" i="5"/>
  <c r="CD75" i="5"/>
  <c r="BT76" i="5"/>
  <c r="BY76" i="5"/>
  <c r="CD76" i="5"/>
  <c r="BT77" i="5"/>
  <c r="BY77" i="5"/>
  <c r="CD77" i="5"/>
  <c r="BT78" i="5"/>
  <c r="BY78" i="5"/>
  <c r="CD78" i="5"/>
  <c r="BT79" i="5"/>
  <c r="BY79" i="5"/>
  <c r="CD79" i="5"/>
  <c r="CS79" i="5"/>
  <c r="CV79" i="5"/>
  <c r="BT80" i="5"/>
  <c r="BY80" i="5"/>
  <c r="CD80" i="5"/>
  <c r="CS80" i="5"/>
  <c r="CV80" i="5"/>
  <c r="BT81" i="5"/>
  <c r="BY81" i="5"/>
  <c r="CD81" i="5"/>
  <c r="CS81" i="5"/>
  <c r="CV81" i="5"/>
  <c r="BT82" i="5"/>
  <c r="BY82" i="5"/>
  <c r="CD82" i="5"/>
  <c r="BT83" i="5"/>
  <c r="BY83" i="5"/>
  <c r="CD83" i="5"/>
  <c r="CA10" i="5"/>
  <c r="CA12" i="5"/>
  <c r="BV15" i="5"/>
  <c r="CA18" i="5"/>
  <c r="CA22" i="5"/>
  <c r="BV23" i="5"/>
  <c r="CA24" i="5"/>
  <c r="CA26" i="5"/>
  <c r="CA28" i="5"/>
  <c r="CA34" i="5"/>
  <c r="CA38" i="5"/>
  <c r="CA40" i="5"/>
  <c r="CA42" i="5"/>
  <c r="CA44" i="5"/>
  <c r="CA50" i="5"/>
  <c r="BV57" i="5"/>
  <c r="CA57" i="5"/>
  <c r="CF57" i="5"/>
  <c r="CU57" i="5"/>
  <c r="OC57" i="5"/>
  <c r="BV58" i="5"/>
  <c r="CA58" i="5"/>
  <c r="CF58" i="5"/>
  <c r="CU58" i="5"/>
  <c r="OC58" i="5"/>
  <c r="BV59" i="5"/>
  <c r="CA59" i="5"/>
  <c r="CF59" i="5"/>
  <c r="CU59" i="5"/>
  <c r="CW59" i="5"/>
  <c r="BV60" i="5"/>
  <c r="CA60" i="5"/>
  <c r="CF60" i="5"/>
  <c r="CU60" i="5"/>
  <c r="CW60" i="5"/>
  <c r="BV61" i="5"/>
  <c r="CA61" i="5"/>
  <c r="CF61" i="5"/>
  <c r="CU61" i="5"/>
  <c r="CW61" i="5"/>
  <c r="BV62" i="5"/>
  <c r="CA62" i="5"/>
  <c r="CF62" i="5"/>
  <c r="CU62" i="5"/>
  <c r="CW62" i="5"/>
  <c r="BV63" i="5"/>
  <c r="CA63" i="5"/>
  <c r="CF63" i="5"/>
  <c r="CU63" i="5"/>
  <c r="OC63" i="5"/>
  <c r="BV64" i="5"/>
  <c r="CA64" i="5"/>
  <c r="CF64" i="5"/>
  <c r="CU64" i="5"/>
  <c r="CW64" i="5"/>
  <c r="BV65" i="5"/>
  <c r="CA65" i="5"/>
  <c r="CF65" i="5"/>
  <c r="CU65" i="5"/>
  <c r="OC65" i="5"/>
  <c r="BV66" i="5"/>
  <c r="CA66" i="5"/>
  <c r="CF66" i="5"/>
  <c r="CU66" i="5"/>
  <c r="OC66" i="5"/>
  <c r="BV67" i="5"/>
  <c r="CA67" i="5"/>
  <c r="CF67" i="5"/>
  <c r="CU67" i="5"/>
  <c r="BV68" i="5"/>
  <c r="CA68" i="5"/>
  <c r="CF68" i="5"/>
  <c r="CU68" i="5"/>
  <c r="OC68" i="5"/>
  <c r="BV69" i="5"/>
  <c r="CA69" i="5"/>
  <c r="CF69" i="5"/>
  <c r="CU69" i="5"/>
  <c r="OC69" i="5"/>
  <c r="BV70" i="5"/>
  <c r="CA70" i="5"/>
  <c r="CF70" i="5"/>
  <c r="CU70" i="5"/>
  <c r="CW70" i="5"/>
  <c r="BV71" i="5"/>
  <c r="CA71" i="5"/>
  <c r="CF71" i="5"/>
  <c r="CU71" i="5"/>
  <c r="CW71" i="5"/>
  <c r="BV72" i="5"/>
  <c r="CA72" i="5"/>
  <c r="CF72" i="5"/>
  <c r="CU72" i="5"/>
  <c r="CW72" i="5"/>
  <c r="BV73" i="5"/>
  <c r="CA73" i="5"/>
  <c r="CF73" i="5"/>
  <c r="CU73" i="5"/>
  <c r="BV74" i="5"/>
  <c r="CA74" i="5"/>
  <c r="CF74" i="5"/>
  <c r="CU74" i="5"/>
  <c r="OC74" i="5"/>
  <c r="BV75" i="5"/>
  <c r="CA75" i="5"/>
  <c r="CF75" i="5"/>
  <c r="CU75" i="5"/>
  <c r="CW75" i="5"/>
  <c r="BV76" i="5"/>
  <c r="CA76" i="5"/>
  <c r="CF76" i="5"/>
  <c r="CU76" i="5"/>
  <c r="CW76" i="5"/>
  <c r="BV77" i="5"/>
  <c r="CA77" i="5"/>
  <c r="CF77" i="5"/>
  <c r="CU77" i="5"/>
  <c r="OC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CW80" i="5"/>
  <c r="BV81" i="5"/>
  <c r="CA81" i="5"/>
  <c r="CF81" i="5"/>
  <c r="CU81" i="5"/>
  <c r="BV82" i="5"/>
  <c r="CA82" i="5"/>
  <c r="CF82" i="5"/>
  <c r="CU82" i="5"/>
  <c r="CW82" i="5"/>
  <c r="BV83" i="5"/>
  <c r="CA83" i="5"/>
  <c r="CF83" i="5"/>
  <c r="CU83" i="5"/>
  <c r="CW83" i="5"/>
  <c r="CU3" i="5"/>
  <c r="CZ3" i="5"/>
  <c r="DE3" i="5"/>
  <c r="DJ3" i="5"/>
  <c r="DO3" i="5"/>
  <c r="DT3" i="5"/>
  <c r="CZ59" i="5"/>
  <c r="DE59" i="5"/>
  <c r="DJ59" i="5"/>
  <c r="DY59" i="5"/>
  <c r="EB59" i="5"/>
  <c r="CZ60" i="5"/>
  <c r="DE60" i="5"/>
  <c r="DJ60" i="5"/>
  <c r="DY60" i="5"/>
  <c r="EB60" i="5"/>
  <c r="CZ61" i="5"/>
  <c r="DE61" i="5"/>
  <c r="DJ61" i="5"/>
  <c r="DY61" i="5"/>
  <c r="EB61" i="5"/>
  <c r="CZ62" i="5"/>
  <c r="DE62" i="5"/>
  <c r="DJ62" i="5"/>
  <c r="DY62" i="5"/>
  <c r="EB62" i="5"/>
  <c r="CZ63" i="5"/>
  <c r="DE63" i="5"/>
  <c r="DJ63" i="5"/>
  <c r="DY63" i="5"/>
  <c r="EB63" i="5"/>
  <c r="CZ64" i="5"/>
  <c r="DE64" i="5"/>
  <c r="DJ64" i="5"/>
  <c r="DY64" i="5"/>
  <c r="EB64" i="5"/>
  <c r="CZ65" i="5"/>
  <c r="DE65" i="5"/>
  <c r="DJ65" i="5"/>
  <c r="DY65" i="5"/>
  <c r="EB65" i="5"/>
  <c r="CZ66" i="5"/>
  <c r="DE66" i="5"/>
  <c r="DJ66" i="5"/>
  <c r="DY66" i="5"/>
  <c r="EB66" i="5"/>
  <c r="CZ67" i="5"/>
  <c r="DE67" i="5"/>
  <c r="DJ67" i="5"/>
  <c r="DY67" i="5"/>
  <c r="EB67" i="5"/>
  <c r="CZ68" i="5"/>
  <c r="DE68" i="5"/>
  <c r="DJ68" i="5"/>
  <c r="DY68" i="5"/>
  <c r="EB68" i="5"/>
  <c r="CZ69" i="5"/>
  <c r="DE69" i="5"/>
  <c r="DJ69" i="5"/>
  <c r="DY69" i="5"/>
  <c r="EB69" i="5"/>
  <c r="CZ70" i="5"/>
  <c r="DE70" i="5"/>
  <c r="DJ70" i="5"/>
  <c r="DY70" i="5"/>
  <c r="EB70" i="5"/>
  <c r="CZ71" i="5"/>
  <c r="DE71" i="5"/>
  <c r="DJ71" i="5"/>
  <c r="DY71" i="5"/>
  <c r="EB71" i="5"/>
  <c r="CZ72" i="5"/>
  <c r="DE72" i="5"/>
  <c r="DJ72" i="5"/>
  <c r="DY72" i="5"/>
  <c r="EB72" i="5"/>
  <c r="CZ73" i="5"/>
  <c r="DE73" i="5"/>
  <c r="DJ73" i="5"/>
  <c r="DY73" i="5"/>
  <c r="EB73" i="5"/>
  <c r="CZ74" i="5"/>
  <c r="DE74" i="5"/>
  <c r="DJ74" i="5"/>
  <c r="DY74" i="5"/>
  <c r="EB74" i="5"/>
  <c r="CZ75" i="5"/>
  <c r="DE75" i="5"/>
  <c r="DJ75" i="5"/>
  <c r="DY75" i="5"/>
  <c r="EB75" i="5"/>
  <c r="CZ76" i="5"/>
  <c r="DE76" i="5"/>
  <c r="DJ76" i="5"/>
  <c r="DY76" i="5"/>
  <c r="EB76" i="5"/>
  <c r="CZ77" i="5"/>
  <c r="DE77" i="5"/>
  <c r="DJ77" i="5"/>
  <c r="DY77" i="5"/>
  <c r="EB77" i="5"/>
  <c r="CZ78" i="5"/>
  <c r="DE78" i="5"/>
  <c r="DJ78" i="5"/>
  <c r="DY78" i="5"/>
  <c r="EB78" i="5"/>
  <c r="CZ79" i="5"/>
  <c r="DE79" i="5"/>
  <c r="DJ79" i="5"/>
  <c r="DY79" i="5"/>
  <c r="CZ80" i="5"/>
  <c r="DE80" i="5"/>
  <c r="DJ80" i="5"/>
  <c r="DY80" i="5"/>
  <c r="EB80" i="5"/>
  <c r="CZ81" i="5"/>
  <c r="DE81" i="5"/>
  <c r="DJ81" i="5"/>
  <c r="DY81" i="5"/>
  <c r="EB81" i="5"/>
  <c r="CZ82" i="5"/>
  <c r="DE82" i="5"/>
  <c r="DJ82" i="5"/>
  <c r="DY82" i="5"/>
  <c r="EB82" i="5"/>
  <c r="CZ83" i="5"/>
  <c r="DE83" i="5"/>
  <c r="DJ83" i="5"/>
  <c r="DY83" i="5"/>
  <c r="EB83" i="5"/>
  <c r="DB6" i="5"/>
  <c r="DB7" i="5"/>
  <c r="DB17" i="5"/>
  <c r="DB18" i="5"/>
  <c r="DB19" i="5"/>
  <c r="DB23" i="5"/>
  <c r="DB24" i="5"/>
  <c r="DB26" i="5"/>
  <c r="DB29" i="5"/>
  <c r="DB30" i="5"/>
  <c r="DB31" i="5"/>
  <c r="DB36" i="5"/>
  <c r="DB37" i="5"/>
  <c r="DB39" i="5"/>
  <c r="DB40" i="5"/>
  <c r="DB44" i="5"/>
  <c r="DB45" i="5"/>
  <c r="DB46" i="5"/>
  <c r="DB47" i="5"/>
  <c r="DB48" i="5"/>
  <c r="DB51" i="5"/>
  <c r="DB52" i="5"/>
  <c r="DB53" i="5"/>
  <c r="DB59" i="5"/>
  <c r="DG59" i="5"/>
  <c r="DL59" i="5"/>
  <c r="DB60" i="5"/>
  <c r="DG60" i="5"/>
  <c r="DL60" i="5"/>
  <c r="DB61" i="5"/>
  <c r="DG61" i="5"/>
  <c r="DL61" i="5"/>
  <c r="EA61" i="5"/>
  <c r="EC61" i="5"/>
  <c r="DB62" i="5"/>
  <c r="DG62" i="5"/>
  <c r="DL62" i="5"/>
  <c r="EA62" i="5"/>
  <c r="OD62" i="5"/>
  <c r="DB63" i="5"/>
  <c r="DG63" i="5"/>
  <c r="DL63" i="5"/>
  <c r="DB64" i="5"/>
  <c r="DG64" i="5"/>
  <c r="DL64" i="5"/>
  <c r="DB65" i="5"/>
  <c r="DG65" i="5"/>
  <c r="DL65" i="5"/>
  <c r="EA65" i="5"/>
  <c r="EC65" i="5"/>
  <c r="DB66" i="5"/>
  <c r="DG66" i="5"/>
  <c r="DL66" i="5"/>
  <c r="EA66" i="5"/>
  <c r="OD66" i="5"/>
  <c r="DB67" i="5"/>
  <c r="DG67" i="5"/>
  <c r="DL67" i="5"/>
  <c r="DB68" i="5"/>
  <c r="DG68" i="5"/>
  <c r="DL68" i="5"/>
  <c r="DB69" i="5"/>
  <c r="DG69" i="5"/>
  <c r="DL69" i="5"/>
  <c r="EA69" i="5"/>
  <c r="EC69" i="5"/>
  <c r="DB70" i="5"/>
  <c r="DG70" i="5"/>
  <c r="DL70" i="5"/>
  <c r="EA70" i="5"/>
  <c r="EC70" i="5"/>
  <c r="DB71" i="5"/>
  <c r="DG71" i="5"/>
  <c r="DL71" i="5"/>
  <c r="DB72" i="5"/>
  <c r="DG72" i="5"/>
  <c r="DL72" i="5"/>
  <c r="DB73" i="5"/>
  <c r="DG73" i="5"/>
  <c r="DL73" i="5"/>
  <c r="EA73" i="5"/>
  <c r="EC73" i="5"/>
  <c r="DB74" i="5"/>
  <c r="DG74" i="5"/>
  <c r="DL74" i="5"/>
  <c r="EA74" i="5"/>
  <c r="OD74" i="5"/>
  <c r="DB75" i="5"/>
  <c r="DG75" i="5"/>
  <c r="DL75" i="5"/>
  <c r="DB76" i="5"/>
  <c r="DG76" i="5"/>
  <c r="DL76" i="5"/>
  <c r="DB77" i="5"/>
  <c r="DG77" i="5"/>
  <c r="DL77" i="5"/>
  <c r="EA77" i="5"/>
  <c r="EC77" i="5"/>
  <c r="DB78" i="5"/>
  <c r="DG78" i="5"/>
  <c r="DL78" i="5"/>
  <c r="EA78" i="5"/>
  <c r="EC78" i="5"/>
  <c r="DB79" i="5"/>
  <c r="DG79" i="5"/>
  <c r="DL79" i="5"/>
  <c r="DB80" i="5"/>
  <c r="DG80" i="5"/>
  <c r="DL80" i="5"/>
  <c r="DB81" i="5"/>
  <c r="DG81" i="5"/>
  <c r="DL81" i="5"/>
  <c r="EA81" i="5"/>
  <c r="OD81" i="5"/>
  <c r="DB82" i="5"/>
  <c r="DG82" i="5"/>
  <c r="DL82" i="5"/>
  <c r="EA82" i="5"/>
  <c r="EC82" i="5"/>
  <c r="DB83" i="5"/>
  <c r="DG83" i="5"/>
  <c r="DL83" i="5"/>
  <c r="EA3" i="5"/>
  <c r="EF3" i="5"/>
  <c r="EK3" i="5"/>
  <c r="EP3" i="5"/>
  <c r="EU3" i="5"/>
  <c r="EZ3" i="5"/>
  <c r="EF59" i="5"/>
  <c r="EK59" i="5"/>
  <c r="EP59" i="5"/>
  <c r="FE59" i="5"/>
  <c r="FH59" i="5"/>
  <c r="EF60" i="5"/>
  <c r="EK60" i="5"/>
  <c r="EP60" i="5"/>
  <c r="FE60" i="5"/>
  <c r="FH60" i="5"/>
  <c r="EF61" i="5"/>
  <c r="EK61" i="5"/>
  <c r="EP61" i="5"/>
  <c r="FE61" i="5"/>
  <c r="FH61" i="5"/>
  <c r="EF62" i="5"/>
  <c r="EK62" i="5"/>
  <c r="EP62" i="5"/>
  <c r="FE62" i="5"/>
  <c r="FH62" i="5"/>
  <c r="EF63" i="5"/>
  <c r="EK63" i="5"/>
  <c r="EP63" i="5"/>
  <c r="FE63" i="5"/>
  <c r="FH63" i="5"/>
  <c r="EF64" i="5"/>
  <c r="EK64" i="5"/>
  <c r="EP64" i="5"/>
  <c r="FE64" i="5"/>
  <c r="FH64" i="5"/>
  <c r="EF65" i="5"/>
  <c r="EK65" i="5"/>
  <c r="EP65" i="5"/>
  <c r="FE65" i="5"/>
  <c r="FH65" i="5"/>
  <c r="EF66" i="5"/>
  <c r="EK66" i="5"/>
  <c r="EP66" i="5"/>
  <c r="FE66" i="5"/>
  <c r="FH66" i="5"/>
  <c r="EF67" i="5"/>
  <c r="EK67" i="5"/>
  <c r="EP67" i="5"/>
  <c r="FE67" i="5"/>
  <c r="FH67" i="5"/>
  <c r="EF68" i="5"/>
  <c r="EK68" i="5"/>
  <c r="EP68" i="5"/>
  <c r="FE68" i="5"/>
  <c r="FH68" i="5"/>
  <c r="EF69" i="5"/>
  <c r="EK69" i="5"/>
  <c r="EP69" i="5"/>
  <c r="FE69" i="5"/>
  <c r="FH69" i="5"/>
  <c r="EF70" i="5"/>
  <c r="EK70" i="5"/>
  <c r="EP70" i="5"/>
  <c r="FE70" i="5"/>
  <c r="FH70" i="5"/>
  <c r="EF71" i="5"/>
  <c r="EK71" i="5"/>
  <c r="EP71" i="5"/>
  <c r="FE71" i="5"/>
  <c r="FH71" i="5"/>
  <c r="EF72" i="5"/>
  <c r="EK72" i="5"/>
  <c r="EP72" i="5"/>
  <c r="FE72" i="5"/>
  <c r="FH72" i="5"/>
  <c r="EF73" i="5"/>
  <c r="EK73" i="5"/>
  <c r="EP73" i="5"/>
  <c r="FE73" i="5"/>
  <c r="FH73" i="5"/>
  <c r="EF74" i="5"/>
  <c r="EK74" i="5"/>
  <c r="EP74" i="5"/>
  <c r="FE74" i="5"/>
  <c r="FH74" i="5"/>
  <c r="EF75" i="5"/>
  <c r="EK75" i="5"/>
  <c r="EP75" i="5"/>
  <c r="FE75" i="5"/>
  <c r="FH75" i="5"/>
  <c r="EF76" i="5"/>
  <c r="EK76" i="5"/>
  <c r="EP76" i="5"/>
  <c r="FE76" i="5"/>
  <c r="FH76" i="5"/>
  <c r="EF77" i="5"/>
  <c r="EK77" i="5"/>
  <c r="EP77" i="5"/>
  <c r="FE77" i="5"/>
  <c r="FH77" i="5"/>
  <c r="EF78" i="5"/>
  <c r="EK78" i="5"/>
  <c r="EP78" i="5"/>
  <c r="FE78" i="5"/>
  <c r="FH78" i="5"/>
  <c r="EF79" i="5"/>
  <c r="EK79" i="5"/>
  <c r="EP79" i="5"/>
  <c r="FE79" i="5"/>
  <c r="FH79" i="5"/>
  <c r="EF80" i="5"/>
  <c r="EK80" i="5"/>
  <c r="EP80" i="5"/>
  <c r="FE80" i="5"/>
  <c r="FH80" i="5"/>
  <c r="EF81" i="5"/>
  <c r="EK81" i="5"/>
  <c r="EP81" i="5"/>
  <c r="FE81" i="5"/>
  <c r="FH81" i="5"/>
  <c r="EF82" i="5"/>
  <c r="EK82" i="5"/>
  <c r="EP82" i="5"/>
  <c r="FE82" i="5"/>
  <c r="FH82" i="5"/>
  <c r="EF83" i="5"/>
  <c r="EK83" i="5"/>
  <c r="EP83" i="5"/>
  <c r="FE83" i="5"/>
  <c r="FH83" i="5"/>
  <c r="EM6" i="5"/>
  <c r="EM8" i="5"/>
  <c r="EM22" i="5"/>
  <c r="EM24" i="5"/>
  <c r="EM32" i="5"/>
  <c r="EM38" i="5"/>
  <c r="EM40" i="5"/>
  <c r="EM42" i="5"/>
  <c r="EM44" i="5"/>
  <c r="EM50" i="5"/>
  <c r="EH60" i="5"/>
  <c r="EM60" i="5"/>
  <c r="ER60" i="5"/>
  <c r="EH61" i="5"/>
  <c r="EM61" i="5"/>
  <c r="ER61" i="5"/>
  <c r="EH62" i="5"/>
  <c r="EM62" i="5"/>
  <c r="ER62" i="5"/>
  <c r="FG62" i="5"/>
  <c r="EH63" i="5"/>
  <c r="EM63" i="5"/>
  <c r="ER63" i="5"/>
  <c r="FG63" i="5"/>
  <c r="FI63" i="5"/>
  <c r="EH64" i="5"/>
  <c r="EM64" i="5"/>
  <c r="ER64" i="5"/>
  <c r="EH65" i="5"/>
  <c r="EM65" i="5"/>
  <c r="ER65" i="5"/>
  <c r="EH66" i="5"/>
  <c r="EM66" i="5"/>
  <c r="ER66" i="5"/>
  <c r="FG66" i="5"/>
  <c r="FI66" i="5"/>
  <c r="EH67" i="5"/>
  <c r="EM67" i="5"/>
  <c r="ER67" i="5"/>
  <c r="FG67" i="5"/>
  <c r="OE67" i="5"/>
  <c r="EH68" i="5"/>
  <c r="EM68" i="5"/>
  <c r="ER68" i="5"/>
  <c r="EH69" i="5"/>
  <c r="EM69" i="5"/>
  <c r="ER69" i="5"/>
  <c r="EH70" i="5"/>
  <c r="EM70" i="5"/>
  <c r="ER70" i="5"/>
  <c r="FG70" i="5"/>
  <c r="EH71" i="5"/>
  <c r="EM71" i="5"/>
  <c r="ER71" i="5"/>
  <c r="FG71" i="5"/>
  <c r="FI71" i="5"/>
  <c r="EH72" i="5"/>
  <c r="EM72" i="5"/>
  <c r="ER72" i="5"/>
  <c r="EH73" i="5"/>
  <c r="EM73" i="5"/>
  <c r="ER73" i="5"/>
  <c r="EH74" i="5"/>
  <c r="EM74" i="5"/>
  <c r="ER74" i="5"/>
  <c r="FG74" i="5"/>
  <c r="FI74" i="5"/>
  <c r="EH75" i="5"/>
  <c r="EM75" i="5"/>
  <c r="ER75" i="5"/>
  <c r="FG75" i="5"/>
  <c r="FI75" i="5"/>
  <c r="EH76" i="5"/>
  <c r="EM76" i="5"/>
  <c r="ER76" i="5"/>
  <c r="EH77" i="5"/>
  <c r="EM77" i="5"/>
  <c r="ER77" i="5"/>
  <c r="EH78" i="5"/>
  <c r="EM78" i="5"/>
  <c r="ER78" i="5"/>
  <c r="FG78" i="5"/>
  <c r="FI78" i="5"/>
  <c r="EH79" i="5"/>
  <c r="EM79" i="5"/>
  <c r="ER79" i="5"/>
  <c r="FG79" i="5"/>
  <c r="OE79" i="5"/>
  <c r="EH80" i="5"/>
  <c r="EM80" i="5"/>
  <c r="ER80" i="5"/>
  <c r="EH81" i="5"/>
  <c r="EM81" i="5"/>
  <c r="ER81" i="5"/>
  <c r="EH82" i="5"/>
  <c r="EM82" i="5"/>
  <c r="ER82" i="5"/>
  <c r="FG82" i="5"/>
  <c r="FI82" i="5"/>
  <c r="EH83" i="5"/>
  <c r="EM83" i="5"/>
  <c r="ER83" i="5"/>
  <c r="FG83" i="5"/>
  <c r="FI83" i="5"/>
  <c r="FG3" i="5"/>
  <c r="FL3" i="5"/>
  <c r="FQ3" i="5"/>
  <c r="FV3" i="5"/>
  <c r="GA3" i="5"/>
  <c r="GF3" i="5"/>
  <c r="FL59" i="5"/>
  <c r="FQ59" i="5"/>
  <c r="FV59" i="5"/>
  <c r="FL60" i="5"/>
  <c r="FQ60" i="5"/>
  <c r="FV60" i="5"/>
  <c r="FL61" i="5"/>
  <c r="FQ61" i="5"/>
  <c r="FV61" i="5"/>
  <c r="FL62" i="5"/>
  <c r="FQ62" i="5"/>
  <c r="FV62" i="5"/>
  <c r="FL63" i="5"/>
  <c r="FQ63" i="5"/>
  <c r="FV63" i="5"/>
  <c r="FL64" i="5"/>
  <c r="FQ64" i="5"/>
  <c r="FV64" i="5"/>
  <c r="GK64" i="5"/>
  <c r="GN64" i="5"/>
  <c r="FL65" i="5"/>
  <c r="FQ65" i="5"/>
  <c r="FV65" i="5"/>
  <c r="FL66" i="5"/>
  <c r="FQ66" i="5"/>
  <c r="FV66" i="5"/>
  <c r="FL67" i="5"/>
  <c r="FQ67" i="5"/>
  <c r="FV67" i="5"/>
  <c r="GK67" i="5"/>
  <c r="GN67" i="5"/>
  <c r="FL68" i="5"/>
  <c r="FQ68" i="5"/>
  <c r="FV68" i="5"/>
  <c r="FL69" i="5"/>
  <c r="FQ69" i="5"/>
  <c r="FV69" i="5"/>
  <c r="FL70" i="5"/>
  <c r="FQ70" i="5"/>
  <c r="FV70" i="5"/>
  <c r="FL71" i="5"/>
  <c r="FQ71" i="5"/>
  <c r="FV71" i="5"/>
  <c r="FL72" i="5"/>
  <c r="FQ72" i="5"/>
  <c r="FV72" i="5"/>
  <c r="GK72" i="5"/>
  <c r="GN72" i="5"/>
  <c r="FL73" i="5"/>
  <c r="FQ73" i="5"/>
  <c r="FV73" i="5"/>
  <c r="FL74" i="5"/>
  <c r="FQ74" i="5"/>
  <c r="FV74" i="5"/>
  <c r="FL75" i="5"/>
  <c r="FQ75" i="5"/>
  <c r="FV75" i="5"/>
  <c r="GK75" i="5"/>
  <c r="GN75" i="5"/>
  <c r="FL76" i="5"/>
  <c r="FQ76" i="5"/>
  <c r="FV76" i="5"/>
  <c r="FL77" i="5"/>
  <c r="FQ77" i="5"/>
  <c r="FV77" i="5"/>
  <c r="FL78" i="5"/>
  <c r="FQ78" i="5"/>
  <c r="FV78" i="5"/>
  <c r="FL79" i="5"/>
  <c r="FQ79" i="5"/>
  <c r="FV79" i="5"/>
  <c r="FL80" i="5"/>
  <c r="FQ80" i="5"/>
  <c r="FV80" i="5"/>
  <c r="GK80" i="5"/>
  <c r="GN80" i="5"/>
  <c r="FL81" i="5"/>
  <c r="FQ81" i="5"/>
  <c r="FV81" i="5"/>
  <c r="FL82" i="5"/>
  <c r="FQ82" i="5"/>
  <c r="FV82" i="5"/>
  <c r="FL83" i="5"/>
  <c r="FQ83" i="5"/>
  <c r="FV83" i="5"/>
  <c r="GK83" i="5"/>
  <c r="GN83" i="5"/>
  <c r="FN6" i="5"/>
  <c r="FN8" i="5"/>
  <c r="FS10" i="5"/>
  <c r="FN15" i="5"/>
  <c r="FN16" i="5"/>
  <c r="FS17" i="5"/>
  <c r="FN30" i="5"/>
  <c r="FS32" i="5"/>
  <c r="FN33" i="5"/>
  <c r="FN37" i="5"/>
  <c r="FN45" i="5"/>
  <c r="FN51" i="5"/>
  <c r="FN59" i="5"/>
  <c r="FS59" i="5"/>
  <c r="FX59" i="5"/>
  <c r="GM59" i="5"/>
  <c r="FN60" i="5"/>
  <c r="FS60" i="5"/>
  <c r="FX60" i="5"/>
  <c r="FN61" i="5"/>
  <c r="FS61" i="5"/>
  <c r="FX61" i="5"/>
  <c r="FN62" i="5"/>
  <c r="FS62" i="5"/>
  <c r="FX62" i="5"/>
  <c r="GM62" i="5"/>
  <c r="FN63" i="5"/>
  <c r="FS63" i="5"/>
  <c r="FX63" i="5"/>
  <c r="GM63" i="5"/>
  <c r="FN64" i="5"/>
  <c r="FS64" i="5"/>
  <c r="FX64" i="5"/>
  <c r="FN65" i="5"/>
  <c r="FS65" i="5"/>
  <c r="FX65" i="5"/>
  <c r="FN66" i="5"/>
  <c r="FS66" i="5"/>
  <c r="FX66" i="5"/>
  <c r="FN67" i="5"/>
  <c r="FS67" i="5"/>
  <c r="FX67" i="5"/>
  <c r="GM67" i="5"/>
  <c r="OF67" i="5"/>
  <c r="FN68" i="5"/>
  <c r="FS68" i="5"/>
  <c r="FX68" i="5"/>
  <c r="FN69" i="5"/>
  <c r="FS69" i="5"/>
  <c r="FX69" i="5"/>
  <c r="FN70" i="5"/>
  <c r="FS70" i="5"/>
  <c r="FX70" i="5"/>
  <c r="GM70" i="5"/>
  <c r="GO70" i="5"/>
  <c r="FN71" i="5"/>
  <c r="FS71" i="5"/>
  <c r="FX71" i="5"/>
  <c r="GM71" i="5"/>
  <c r="OF71" i="5"/>
  <c r="FN72" i="5"/>
  <c r="FS72" i="5"/>
  <c r="FX72" i="5"/>
  <c r="FN73" i="5"/>
  <c r="FS73" i="5"/>
  <c r="FX73" i="5"/>
  <c r="FN74" i="5"/>
  <c r="FS74" i="5"/>
  <c r="FX74" i="5"/>
  <c r="FN75" i="5"/>
  <c r="FS75" i="5"/>
  <c r="FX75" i="5"/>
  <c r="GM75" i="5"/>
  <c r="GO75" i="5"/>
  <c r="FN76" i="5"/>
  <c r="FS76" i="5"/>
  <c r="FX76" i="5"/>
  <c r="FN77" i="5"/>
  <c r="FS77" i="5"/>
  <c r="FX77" i="5"/>
  <c r="FN78" i="5"/>
  <c r="FS78" i="5"/>
  <c r="FX78" i="5"/>
  <c r="GM78" i="5"/>
  <c r="GO78" i="5"/>
  <c r="FN79" i="5"/>
  <c r="FS79" i="5"/>
  <c r="FX79" i="5"/>
  <c r="GM79" i="5"/>
  <c r="GO79" i="5"/>
  <c r="FN80" i="5"/>
  <c r="FS80" i="5"/>
  <c r="FX80" i="5"/>
  <c r="FN81" i="5"/>
  <c r="FS81" i="5"/>
  <c r="FX81" i="5"/>
  <c r="FN82" i="5"/>
  <c r="FS82" i="5"/>
  <c r="FX82" i="5"/>
  <c r="FN83" i="5"/>
  <c r="FS83" i="5"/>
  <c r="FX83" i="5"/>
  <c r="GM83" i="5"/>
  <c r="GO83" i="5"/>
  <c r="GR3" i="5"/>
  <c r="GW3" i="5"/>
  <c r="HB3" i="5"/>
  <c r="HG3" i="5"/>
  <c r="HL3" i="5"/>
  <c r="HQ52" i="5"/>
  <c r="HT52" i="5"/>
  <c r="HQ53" i="5"/>
  <c r="HT53" i="5"/>
  <c r="HQ54" i="5"/>
  <c r="HT54" i="5"/>
  <c r="HQ55" i="5"/>
  <c r="HT55" i="5"/>
  <c r="GR56" i="5"/>
  <c r="GW56" i="5"/>
  <c r="HB56" i="5"/>
  <c r="HQ56" i="5"/>
  <c r="HT56" i="5"/>
  <c r="GR57" i="5"/>
  <c r="GW57" i="5"/>
  <c r="HB57" i="5"/>
  <c r="HQ57" i="5"/>
  <c r="HT57" i="5"/>
  <c r="GR58" i="5"/>
  <c r="GW58" i="5"/>
  <c r="HB58" i="5"/>
  <c r="HQ58" i="5"/>
  <c r="HT58" i="5"/>
  <c r="GR59" i="5"/>
  <c r="GW59" i="5"/>
  <c r="HB59" i="5"/>
  <c r="HQ59" i="5"/>
  <c r="HT59" i="5"/>
  <c r="GR60" i="5"/>
  <c r="GW60" i="5"/>
  <c r="HB60" i="5"/>
  <c r="HQ60" i="5"/>
  <c r="HT60" i="5"/>
  <c r="GR61" i="5"/>
  <c r="GW61" i="5"/>
  <c r="HB61" i="5"/>
  <c r="HQ61" i="5"/>
  <c r="HT61" i="5"/>
  <c r="GR62" i="5"/>
  <c r="GW62" i="5"/>
  <c r="HB62" i="5"/>
  <c r="HQ62" i="5"/>
  <c r="HT62" i="5"/>
  <c r="GR63" i="5"/>
  <c r="GW63" i="5"/>
  <c r="HB63" i="5"/>
  <c r="HQ63" i="5"/>
  <c r="HT63" i="5"/>
  <c r="GR64" i="5"/>
  <c r="GW64" i="5"/>
  <c r="HB64" i="5"/>
  <c r="HQ64" i="5"/>
  <c r="HT64" i="5"/>
  <c r="GR65" i="5"/>
  <c r="GW65" i="5"/>
  <c r="HB65" i="5"/>
  <c r="HQ65" i="5"/>
  <c r="HT65" i="5"/>
  <c r="GR66" i="5"/>
  <c r="GW66" i="5"/>
  <c r="HB66" i="5"/>
  <c r="HQ66" i="5"/>
  <c r="HT66" i="5"/>
  <c r="GR67" i="5"/>
  <c r="GW67" i="5"/>
  <c r="HB67" i="5"/>
  <c r="HQ67" i="5"/>
  <c r="HT67" i="5"/>
  <c r="GR68" i="5"/>
  <c r="GW68" i="5"/>
  <c r="HB68" i="5"/>
  <c r="HQ68" i="5"/>
  <c r="HT68" i="5"/>
  <c r="GR69" i="5"/>
  <c r="GW69" i="5"/>
  <c r="HB69" i="5"/>
  <c r="HQ69" i="5"/>
  <c r="HT69" i="5"/>
  <c r="GR70" i="5"/>
  <c r="GW70" i="5"/>
  <c r="HB70" i="5"/>
  <c r="HQ70" i="5"/>
  <c r="HT70" i="5"/>
  <c r="GR71" i="5"/>
  <c r="GW71" i="5"/>
  <c r="HB71" i="5"/>
  <c r="HQ71" i="5"/>
  <c r="HT71" i="5"/>
  <c r="GR72" i="5"/>
  <c r="GW72" i="5"/>
  <c r="HB72" i="5"/>
  <c r="HQ72" i="5"/>
  <c r="HT72" i="5"/>
  <c r="GR73" i="5"/>
  <c r="GW73" i="5"/>
  <c r="HB73" i="5"/>
  <c r="HQ73" i="5"/>
  <c r="HT73" i="5"/>
  <c r="GR74" i="5"/>
  <c r="GW74" i="5"/>
  <c r="HB74" i="5"/>
  <c r="HQ74" i="5"/>
  <c r="HT74" i="5"/>
  <c r="GR75" i="5"/>
  <c r="GW75" i="5"/>
  <c r="HB75" i="5"/>
  <c r="HQ75" i="5"/>
  <c r="HT75" i="5"/>
  <c r="GR76" i="5"/>
  <c r="GW76" i="5"/>
  <c r="HB76" i="5"/>
  <c r="HQ76" i="5"/>
  <c r="HT76" i="5"/>
  <c r="GR77" i="5"/>
  <c r="GW77" i="5"/>
  <c r="HB77" i="5"/>
  <c r="HQ77" i="5"/>
  <c r="HT77" i="5"/>
  <c r="GR78" i="5"/>
  <c r="GW78" i="5"/>
  <c r="HB78" i="5"/>
  <c r="HQ78" i="5"/>
  <c r="HT78" i="5"/>
  <c r="GR79" i="5"/>
  <c r="GW79" i="5"/>
  <c r="HB79" i="5"/>
  <c r="HQ79" i="5"/>
  <c r="HT79" i="5"/>
  <c r="GR80" i="5"/>
  <c r="GW80" i="5"/>
  <c r="HB80" i="5"/>
  <c r="HQ80" i="5"/>
  <c r="HT80" i="5"/>
  <c r="GR81" i="5"/>
  <c r="GW81" i="5"/>
  <c r="HB81" i="5"/>
  <c r="HQ81" i="5"/>
  <c r="HT81" i="5"/>
  <c r="GR82" i="5"/>
  <c r="GW82" i="5"/>
  <c r="HB82" i="5"/>
  <c r="HQ82" i="5"/>
  <c r="HT82" i="5"/>
  <c r="GR83" i="5"/>
  <c r="GW83" i="5"/>
  <c r="HB83" i="5"/>
  <c r="HQ83" i="5"/>
  <c r="HT83" i="5"/>
  <c r="GT56" i="5"/>
  <c r="GY56" i="5"/>
  <c r="HD56" i="5"/>
  <c r="HS56" i="5"/>
  <c r="HU56" i="5"/>
  <c r="GT57" i="5"/>
  <c r="GY57" i="5"/>
  <c r="HD57" i="5"/>
  <c r="HS57" i="5"/>
  <c r="HU57" i="5"/>
  <c r="GT58" i="5"/>
  <c r="GY58" i="5"/>
  <c r="HD58" i="5"/>
  <c r="GT59" i="5"/>
  <c r="GY59" i="5"/>
  <c r="HD59" i="5"/>
  <c r="GT60" i="5"/>
  <c r="GY60" i="5"/>
  <c r="HD60" i="5"/>
  <c r="HS60" i="5"/>
  <c r="OG60" i="5"/>
  <c r="GT61" i="5"/>
  <c r="GY61" i="5"/>
  <c r="HD61" i="5"/>
  <c r="HS61" i="5"/>
  <c r="OG61" i="5"/>
  <c r="GT62" i="5"/>
  <c r="GY62" i="5"/>
  <c r="HD62" i="5"/>
  <c r="GT63" i="5"/>
  <c r="GY63" i="5"/>
  <c r="HD63" i="5"/>
  <c r="GT64" i="5"/>
  <c r="GY64" i="5"/>
  <c r="HD64" i="5"/>
  <c r="HS64" i="5"/>
  <c r="HU64" i="5"/>
  <c r="GT65" i="5"/>
  <c r="GY65" i="5"/>
  <c r="HD65" i="5"/>
  <c r="HS65" i="5"/>
  <c r="OG65" i="5"/>
  <c r="GT66" i="5"/>
  <c r="GY66" i="5"/>
  <c r="HD66" i="5"/>
  <c r="GT67" i="5"/>
  <c r="GY67" i="5"/>
  <c r="HD67" i="5"/>
  <c r="GT68" i="5"/>
  <c r="GY68" i="5"/>
  <c r="HD68" i="5"/>
  <c r="HS68" i="5"/>
  <c r="OG68" i="5"/>
  <c r="GT69" i="5"/>
  <c r="GY69" i="5"/>
  <c r="HD69" i="5"/>
  <c r="HS69" i="5"/>
  <c r="HU69" i="5"/>
  <c r="GT70" i="5"/>
  <c r="GY70" i="5"/>
  <c r="HD70" i="5"/>
  <c r="GT71" i="5"/>
  <c r="GY71" i="5"/>
  <c r="HD71" i="5"/>
  <c r="GT72" i="5"/>
  <c r="GY72" i="5"/>
  <c r="HD72" i="5"/>
  <c r="HS72" i="5"/>
  <c r="HU72" i="5"/>
  <c r="GT73" i="5"/>
  <c r="GY73" i="5"/>
  <c r="HD73" i="5"/>
  <c r="HS73" i="5"/>
  <c r="HU73" i="5"/>
  <c r="GT74" i="5"/>
  <c r="GY74" i="5"/>
  <c r="HD74" i="5"/>
  <c r="GT75" i="5"/>
  <c r="GY75" i="5"/>
  <c r="HD75" i="5"/>
  <c r="GT76" i="5"/>
  <c r="GY76" i="5"/>
  <c r="HD76" i="5"/>
  <c r="HS76" i="5"/>
  <c r="HU76" i="5"/>
  <c r="GT77" i="5"/>
  <c r="GY77" i="5"/>
  <c r="HD77" i="5"/>
  <c r="HS77" i="5"/>
  <c r="HU77" i="5"/>
  <c r="GT78" i="5"/>
  <c r="GY78" i="5"/>
  <c r="HD78" i="5"/>
  <c r="GT79" i="5"/>
  <c r="GY79" i="5"/>
  <c r="HD79" i="5"/>
  <c r="GT80" i="5"/>
  <c r="GY80" i="5"/>
  <c r="HD80" i="5"/>
  <c r="HS80" i="5"/>
  <c r="HU80" i="5"/>
  <c r="GT81" i="5"/>
  <c r="GY81" i="5"/>
  <c r="HD81" i="5"/>
  <c r="HS81" i="5"/>
  <c r="HU81" i="5"/>
  <c r="GT82" i="5"/>
  <c r="GY82" i="5"/>
  <c r="HD82" i="5"/>
  <c r="GT83" i="5"/>
  <c r="GY83" i="5"/>
  <c r="HD83" i="5"/>
  <c r="HS3" i="5"/>
  <c r="HX3" i="5"/>
  <c r="IC3" i="5"/>
  <c r="IH3" i="5"/>
  <c r="IM3" i="5"/>
  <c r="IR3" i="5"/>
  <c r="HX57" i="5"/>
  <c r="IC57" i="5"/>
  <c r="IH57" i="5"/>
  <c r="HX58" i="5"/>
  <c r="IC58" i="5"/>
  <c r="IH58" i="5"/>
  <c r="HX59" i="5"/>
  <c r="IC59" i="5"/>
  <c r="IH59" i="5"/>
  <c r="HX60" i="5"/>
  <c r="IC60" i="5"/>
  <c r="IH60" i="5"/>
  <c r="HX61" i="5"/>
  <c r="IC61" i="5"/>
  <c r="IH61" i="5"/>
  <c r="HX62" i="5"/>
  <c r="IC62" i="5"/>
  <c r="IH62" i="5"/>
  <c r="IW62" i="5"/>
  <c r="IZ62" i="5"/>
  <c r="HX63" i="5"/>
  <c r="IC63" i="5"/>
  <c r="IH63" i="5"/>
  <c r="HX64" i="5"/>
  <c r="IC64" i="5"/>
  <c r="IH64" i="5"/>
  <c r="HX65" i="5"/>
  <c r="IC65" i="5"/>
  <c r="IH65" i="5"/>
  <c r="HX66" i="5"/>
  <c r="IC66" i="5"/>
  <c r="IH66" i="5"/>
  <c r="HX67" i="5"/>
  <c r="IC67" i="5"/>
  <c r="IH67" i="5"/>
  <c r="HX68" i="5"/>
  <c r="IC68" i="5"/>
  <c r="IH68" i="5"/>
  <c r="HX69" i="5"/>
  <c r="IC69" i="5"/>
  <c r="IH69" i="5"/>
  <c r="HX70" i="5"/>
  <c r="IC70" i="5"/>
  <c r="IH70" i="5"/>
  <c r="IW70" i="5"/>
  <c r="IZ70" i="5"/>
  <c r="HX71" i="5"/>
  <c r="IC71" i="5"/>
  <c r="IH71" i="5"/>
  <c r="HX72" i="5"/>
  <c r="IC72" i="5"/>
  <c r="IH72" i="5"/>
  <c r="HX73" i="5"/>
  <c r="IC73" i="5"/>
  <c r="IH73" i="5"/>
  <c r="HX74" i="5"/>
  <c r="IC74" i="5"/>
  <c r="IH74" i="5"/>
  <c r="HX75" i="5"/>
  <c r="IC75" i="5"/>
  <c r="IH75" i="5"/>
  <c r="IW75" i="5"/>
  <c r="IZ75" i="5"/>
  <c r="HX76" i="5"/>
  <c r="IC76" i="5"/>
  <c r="IH76" i="5"/>
  <c r="HX77" i="5"/>
  <c r="IC77" i="5"/>
  <c r="IH77" i="5"/>
  <c r="HX78" i="5"/>
  <c r="IC78" i="5"/>
  <c r="IH78" i="5"/>
  <c r="IW78" i="5"/>
  <c r="IZ78" i="5"/>
  <c r="HX79" i="5"/>
  <c r="IC79" i="5"/>
  <c r="IH79" i="5"/>
  <c r="HX80" i="5"/>
  <c r="IC80" i="5"/>
  <c r="IH80" i="5"/>
  <c r="HX81" i="5"/>
  <c r="IC81" i="5"/>
  <c r="IH81" i="5"/>
  <c r="HX82" i="5"/>
  <c r="IC82" i="5"/>
  <c r="IH82" i="5"/>
  <c r="HX83" i="5"/>
  <c r="IC83" i="5"/>
  <c r="IH83" i="5"/>
  <c r="IW83" i="5"/>
  <c r="IZ83" i="5"/>
  <c r="HZ9" i="5"/>
  <c r="HZ13" i="5"/>
  <c r="HZ15" i="5"/>
  <c r="HZ29" i="5"/>
  <c r="HZ31" i="5"/>
  <c r="HZ37" i="5"/>
  <c r="HZ39" i="5"/>
  <c r="HZ51" i="5"/>
  <c r="HZ52" i="5"/>
  <c r="HZ53" i="5"/>
  <c r="HZ57" i="5"/>
  <c r="IE57" i="5"/>
  <c r="IJ57" i="5"/>
  <c r="HZ58" i="5"/>
  <c r="IE58" i="5"/>
  <c r="IJ58" i="5"/>
  <c r="IY58" i="5"/>
  <c r="OH58" i="5"/>
  <c r="HZ59" i="5"/>
  <c r="IE59" i="5"/>
  <c r="IJ59" i="5"/>
  <c r="HZ60" i="5"/>
  <c r="IE60" i="5"/>
  <c r="IJ60" i="5"/>
  <c r="HZ61" i="5"/>
  <c r="IE61" i="5"/>
  <c r="IJ61" i="5"/>
  <c r="HZ62" i="5"/>
  <c r="IE62" i="5"/>
  <c r="IJ62" i="5"/>
  <c r="HZ63" i="5"/>
  <c r="IE63" i="5"/>
  <c r="IJ63" i="5"/>
  <c r="IY63" i="5"/>
  <c r="HZ64" i="5"/>
  <c r="IE64" i="5"/>
  <c r="IJ64" i="5"/>
  <c r="HZ65" i="5"/>
  <c r="IE65" i="5"/>
  <c r="IJ65" i="5"/>
  <c r="IY65" i="5"/>
  <c r="HZ66" i="5"/>
  <c r="IE66" i="5"/>
  <c r="IJ66" i="5"/>
  <c r="IY66" i="5"/>
  <c r="OH66" i="5"/>
  <c r="HZ67" i="5"/>
  <c r="IE67" i="5"/>
  <c r="IJ67" i="5"/>
  <c r="HZ68" i="5"/>
  <c r="IE68" i="5"/>
  <c r="IJ68" i="5"/>
  <c r="HZ69" i="5"/>
  <c r="IE69" i="5"/>
  <c r="IJ69" i="5"/>
  <c r="HZ70" i="5"/>
  <c r="IE70" i="5"/>
  <c r="IJ70" i="5"/>
  <c r="HZ71" i="5"/>
  <c r="IE71" i="5"/>
  <c r="IJ71" i="5"/>
  <c r="IY71" i="5"/>
  <c r="JA71" i="5"/>
  <c r="HZ72" i="5"/>
  <c r="IE72" i="5"/>
  <c r="IJ72" i="5"/>
  <c r="HZ73" i="5"/>
  <c r="IE73" i="5"/>
  <c r="IJ73" i="5"/>
  <c r="IY73" i="5"/>
  <c r="JA73" i="5"/>
  <c r="HZ74" i="5"/>
  <c r="IE74" i="5"/>
  <c r="IJ74" i="5"/>
  <c r="IY74" i="5"/>
  <c r="OH74" i="5"/>
  <c r="HZ75" i="5"/>
  <c r="IE75" i="5"/>
  <c r="IJ75" i="5"/>
  <c r="HZ76" i="5"/>
  <c r="IE76" i="5"/>
  <c r="IJ76" i="5"/>
  <c r="HZ77" i="5"/>
  <c r="IE77" i="5"/>
  <c r="IJ77" i="5"/>
  <c r="HZ78" i="5"/>
  <c r="IE78" i="5"/>
  <c r="IJ78" i="5"/>
  <c r="HZ79" i="5"/>
  <c r="IE79" i="5"/>
  <c r="IJ79" i="5"/>
  <c r="IY79" i="5"/>
  <c r="OH79" i="5"/>
  <c r="HZ80" i="5"/>
  <c r="IE80" i="5"/>
  <c r="IJ80" i="5"/>
  <c r="HZ81" i="5"/>
  <c r="IE81" i="5"/>
  <c r="IJ81" i="5"/>
  <c r="IY81" i="5"/>
  <c r="JA81" i="5"/>
  <c r="HZ82" i="5"/>
  <c r="IE82" i="5"/>
  <c r="IJ82" i="5"/>
  <c r="IY82" i="5"/>
  <c r="OH82" i="5"/>
  <c r="HZ83" i="5"/>
  <c r="IE83" i="5"/>
  <c r="IJ83" i="5"/>
  <c r="IY3" i="5"/>
  <c r="JD3" i="5"/>
  <c r="JI3" i="5"/>
  <c r="JN3" i="5"/>
  <c r="JS3" i="5"/>
  <c r="JX3" i="5"/>
  <c r="KC52" i="5"/>
  <c r="KF52" i="5"/>
  <c r="KC53" i="5"/>
  <c r="KF53" i="5"/>
  <c r="KC54" i="5"/>
  <c r="KF54" i="5"/>
  <c r="KC55" i="5"/>
  <c r="KF55" i="5"/>
  <c r="JD56" i="5"/>
  <c r="JI56" i="5"/>
  <c r="JN56" i="5"/>
  <c r="JD57" i="5"/>
  <c r="JI57" i="5"/>
  <c r="JN57" i="5"/>
  <c r="KC57" i="5"/>
  <c r="KF57" i="5"/>
  <c r="JD58" i="5"/>
  <c r="JI58" i="5"/>
  <c r="JN58" i="5"/>
  <c r="JD59" i="5"/>
  <c r="JI59" i="5"/>
  <c r="JN59" i="5"/>
  <c r="JD60" i="5"/>
  <c r="JI60" i="5"/>
  <c r="JN60" i="5"/>
  <c r="JD61" i="5"/>
  <c r="JI61" i="5"/>
  <c r="JN61" i="5"/>
  <c r="JD62" i="5"/>
  <c r="JI62" i="5"/>
  <c r="JN62" i="5"/>
  <c r="JD63" i="5"/>
  <c r="JI63" i="5"/>
  <c r="JN63" i="5"/>
  <c r="JD64" i="5"/>
  <c r="JI64" i="5"/>
  <c r="JN64" i="5"/>
  <c r="JD65" i="5"/>
  <c r="JI65" i="5"/>
  <c r="JN65" i="5"/>
  <c r="KC65" i="5"/>
  <c r="KF65" i="5"/>
  <c r="JD66" i="5"/>
  <c r="JI66" i="5"/>
  <c r="JN66" i="5"/>
  <c r="JD67" i="5"/>
  <c r="JI67" i="5"/>
  <c r="JN67" i="5"/>
  <c r="JD68" i="5"/>
  <c r="JI68" i="5"/>
  <c r="JN68" i="5"/>
  <c r="JD69" i="5"/>
  <c r="JI69" i="5"/>
  <c r="JN69" i="5"/>
  <c r="JD70" i="5"/>
  <c r="JI70" i="5"/>
  <c r="JN70" i="5"/>
  <c r="JD71" i="5"/>
  <c r="JI71" i="5"/>
  <c r="JN71" i="5"/>
  <c r="JD72" i="5"/>
  <c r="JI72" i="5"/>
  <c r="JN72" i="5"/>
  <c r="JD73" i="5"/>
  <c r="JI73" i="5"/>
  <c r="JN73" i="5"/>
  <c r="KC73" i="5"/>
  <c r="KF73" i="5"/>
  <c r="JD74" i="5"/>
  <c r="JI74" i="5"/>
  <c r="JN74" i="5"/>
  <c r="JD75" i="5"/>
  <c r="JI75" i="5"/>
  <c r="JN75" i="5"/>
  <c r="JD76" i="5"/>
  <c r="JI76" i="5"/>
  <c r="JN76" i="5"/>
  <c r="JD77" i="5"/>
  <c r="JI77" i="5"/>
  <c r="JN77" i="5"/>
  <c r="JD78" i="5"/>
  <c r="JI78" i="5"/>
  <c r="JN78" i="5"/>
  <c r="JD79" i="5"/>
  <c r="JI79" i="5"/>
  <c r="JN79" i="5"/>
  <c r="JD80" i="5"/>
  <c r="JI80" i="5"/>
  <c r="JN80" i="5"/>
  <c r="JD81" i="5"/>
  <c r="JI81" i="5"/>
  <c r="JN81" i="5"/>
  <c r="KC81" i="5"/>
  <c r="KF81" i="5"/>
  <c r="JD82" i="5"/>
  <c r="JI82" i="5"/>
  <c r="JN82" i="5"/>
  <c r="JD83" i="5"/>
  <c r="JI83" i="5"/>
  <c r="JN83" i="5"/>
  <c r="JF57" i="5"/>
  <c r="JK57" i="5"/>
  <c r="JP57" i="5"/>
  <c r="KE57" i="5"/>
  <c r="JF58" i="5"/>
  <c r="JK58" i="5"/>
  <c r="JP58" i="5"/>
  <c r="KE58" i="5"/>
  <c r="KG58" i="5"/>
  <c r="JF59" i="5"/>
  <c r="JK59" i="5"/>
  <c r="JP59" i="5"/>
  <c r="KE59" i="5"/>
  <c r="KG59" i="5"/>
  <c r="JF60" i="5"/>
  <c r="JK60" i="5"/>
  <c r="JP60" i="5"/>
  <c r="KE60" i="5"/>
  <c r="OI60" i="5"/>
  <c r="JF61" i="5"/>
  <c r="JK61" i="5"/>
  <c r="JP61" i="5"/>
  <c r="KE61" i="5"/>
  <c r="OI61" i="5"/>
  <c r="JF62" i="5"/>
  <c r="JK62" i="5"/>
  <c r="JP62" i="5"/>
  <c r="JF63" i="5"/>
  <c r="JK63" i="5"/>
  <c r="JP63" i="5"/>
  <c r="JF64" i="5"/>
  <c r="JK64" i="5"/>
  <c r="JP64" i="5"/>
  <c r="JF65" i="5"/>
  <c r="JK65" i="5"/>
  <c r="JP65" i="5"/>
  <c r="KE65" i="5"/>
  <c r="KG65" i="5"/>
  <c r="JF66" i="5"/>
  <c r="JK66" i="5"/>
  <c r="JP66" i="5"/>
  <c r="KE66" i="5"/>
  <c r="KG66" i="5"/>
  <c r="JF67" i="5"/>
  <c r="JK67" i="5"/>
  <c r="JP67" i="5"/>
  <c r="KE67" i="5"/>
  <c r="KG67" i="5"/>
  <c r="JF68" i="5"/>
  <c r="JK68" i="5"/>
  <c r="JP68" i="5"/>
  <c r="KE68" i="5"/>
  <c r="OI68" i="5"/>
  <c r="JF69" i="5"/>
  <c r="JK69" i="5"/>
  <c r="JP69" i="5"/>
  <c r="KE69" i="5"/>
  <c r="KG69" i="5"/>
  <c r="JF70" i="5"/>
  <c r="JK70" i="5"/>
  <c r="JP70" i="5"/>
  <c r="JF71" i="5"/>
  <c r="JK71" i="5"/>
  <c r="JP71" i="5"/>
  <c r="JF72" i="5"/>
  <c r="JK72" i="5"/>
  <c r="JP72" i="5"/>
  <c r="JF73" i="5"/>
  <c r="JK73" i="5"/>
  <c r="JP73" i="5"/>
  <c r="KE73" i="5"/>
  <c r="OI73" i="5"/>
  <c r="JF74" i="5"/>
  <c r="JK74" i="5"/>
  <c r="JP74" i="5"/>
  <c r="KE74" i="5"/>
  <c r="OI74" i="5"/>
  <c r="JF75" i="5"/>
  <c r="JK75" i="5"/>
  <c r="JP75" i="5"/>
  <c r="KE75" i="5"/>
  <c r="OI75" i="5"/>
  <c r="JF76" i="5"/>
  <c r="JK76" i="5"/>
  <c r="JP76" i="5"/>
  <c r="KE76" i="5"/>
  <c r="OI76" i="5"/>
  <c r="JF77" i="5"/>
  <c r="JK77" i="5"/>
  <c r="JP77" i="5"/>
  <c r="KE77" i="5"/>
  <c r="JF78" i="5"/>
  <c r="JK78" i="5"/>
  <c r="JP78" i="5"/>
  <c r="JF79" i="5"/>
  <c r="JK79" i="5"/>
  <c r="JP79" i="5"/>
  <c r="JF80" i="5"/>
  <c r="JK80" i="5"/>
  <c r="JP80" i="5"/>
  <c r="JF81" i="5"/>
  <c r="JK81" i="5"/>
  <c r="JP81" i="5"/>
  <c r="KE81" i="5"/>
  <c r="KG81" i="5"/>
  <c r="JF82" i="5"/>
  <c r="JK82" i="5"/>
  <c r="JP82" i="5"/>
  <c r="KE82" i="5"/>
  <c r="OI82" i="5"/>
  <c r="JF83" i="5"/>
  <c r="JK83" i="5"/>
  <c r="JP83" i="5"/>
  <c r="KE83" i="5"/>
  <c r="KG83" i="5"/>
  <c r="KJ3" i="5"/>
  <c r="KO3" i="5"/>
  <c r="KT3" i="5"/>
  <c r="KY3" i="5"/>
  <c r="LD3" i="5"/>
  <c r="LI52" i="5"/>
  <c r="LL52" i="5"/>
  <c r="LI53" i="5"/>
  <c r="LL53" i="5"/>
  <c r="LI54" i="5"/>
  <c r="LL54" i="5"/>
  <c r="LI55" i="5"/>
  <c r="LL55" i="5"/>
  <c r="KJ56" i="5"/>
  <c r="KO56" i="5"/>
  <c r="KT56" i="5"/>
  <c r="KJ57" i="5"/>
  <c r="KO57" i="5"/>
  <c r="KT57" i="5"/>
  <c r="KJ58" i="5"/>
  <c r="KO58" i="5"/>
  <c r="KT58" i="5"/>
  <c r="KJ59" i="5"/>
  <c r="KO59" i="5"/>
  <c r="KT59" i="5"/>
  <c r="KJ60" i="5"/>
  <c r="KO60" i="5"/>
  <c r="KT60" i="5"/>
  <c r="KJ61" i="5"/>
  <c r="KO61" i="5"/>
  <c r="KT61" i="5"/>
  <c r="KJ62" i="5"/>
  <c r="KO62" i="5"/>
  <c r="KT62" i="5"/>
  <c r="KJ63" i="5"/>
  <c r="KO63" i="5"/>
  <c r="KT63" i="5"/>
  <c r="KJ64" i="5"/>
  <c r="KO64" i="5"/>
  <c r="KT64" i="5"/>
  <c r="KJ65" i="5"/>
  <c r="KO65" i="5"/>
  <c r="KT65" i="5"/>
  <c r="KJ66" i="5"/>
  <c r="KO66" i="5"/>
  <c r="KT66" i="5"/>
  <c r="KJ67" i="5"/>
  <c r="KO67" i="5"/>
  <c r="KT67" i="5"/>
  <c r="KJ68" i="5"/>
  <c r="KO68" i="5"/>
  <c r="KT68" i="5"/>
  <c r="KJ69" i="5"/>
  <c r="KO69" i="5"/>
  <c r="KT69" i="5"/>
  <c r="KJ70" i="5"/>
  <c r="KO70" i="5"/>
  <c r="KT70" i="5"/>
  <c r="KJ71" i="5"/>
  <c r="KO71" i="5"/>
  <c r="KT71" i="5"/>
  <c r="KJ72" i="5"/>
  <c r="KO72" i="5"/>
  <c r="KT72" i="5"/>
  <c r="KJ73" i="5"/>
  <c r="KO73" i="5"/>
  <c r="KT73" i="5"/>
  <c r="KJ74" i="5"/>
  <c r="KO74" i="5"/>
  <c r="KT74" i="5"/>
  <c r="KJ75" i="5"/>
  <c r="KO75" i="5"/>
  <c r="KT75" i="5"/>
  <c r="KJ76" i="5"/>
  <c r="KO76" i="5"/>
  <c r="KT76" i="5"/>
  <c r="KJ77" i="5"/>
  <c r="KO77" i="5"/>
  <c r="KT77" i="5"/>
  <c r="KJ78" i="5"/>
  <c r="KO78" i="5"/>
  <c r="KT78" i="5"/>
  <c r="KJ79" i="5"/>
  <c r="KO79" i="5"/>
  <c r="KT79" i="5"/>
  <c r="KJ80" i="5"/>
  <c r="KO80" i="5"/>
  <c r="KT80" i="5"/>
  <c r="KJ81" i="5"/>
  <c r="KO81" i="5"/>
  <c r="KT81" i="5"/>
  <c r="KJ82" i="5"/>
  <c r="KO82" i="5"/>
  <c r="KT82" i="5"/>
  <c r="KJ83" i="5"/>
  <c r="KO83" i="5"/>
  <c r="KT83" i="5"/>
  <c r="KL57" i="5"/>
  <c r="KQ57" i="5"/>
  <c r="KV57" i="5"/>
  <c r="LK57" i="5"/>
  <c r="KL58" i="5"/>
  <c r="KQ58" i="5"/>
  <c r="KV58" i="5"/>
  <c r="LK58" i="5"/>
  <c r="OJ58" i="5"/>
  <c r="KL59" i="5"/>
  <c r="KQ59" i="5"/>
  <c r="KV59" i="5"/>
  <c r="LK59" i="5"/>
  <c r="KL60" i="5"/>
  <c r="KQ60" i="5"/>
  <c r="KV60" i="5"/>
  <c r="LK60" i="5"/>
  <c r="OJ60" i="5"/>
  <c r="KL61" i="5"/>
  <c r="KQ61" i="5"/>
  <c r="KV61" i="5"/>
  <c r="LK61" i="5"/>
  <c r="KL62" i="5"/>
  <c r="KQ62" i="5"/>
  <c r="KV62" i="5"/>
  <c r="LK62" i="5"/>
  <c r="OJ62" i="5"/>
  <c r="KL63" i="5"/>
  <c r="KQ63" i="5"/>
  <c r="KV63" i="5"/>
  <c r="LK63" i="5"/>
  <c r="LM63" i="5"/>
  <c r="KL64" i="5"/>
  <c r="KQ64" i="5"/>
  <c r="KV64" i="5"/>
  <c r="LK64" i="5"/>
  <c r="OJ64" i="5"/>
  <c r="KL65" i="5"/>
  <c r="KQ65" i="5"/>
  <c r="KV65" i="5"/>
  <c r="LK65" i="5"/>
  <c r="OJ65" i="5"/>
  <c r="KL66" i="5"/>
  <c r="KQ66" i="5"/>
  <c r="KV66" i="5"/>
  <c r="LK66" i="5"/>
  <c r="OJ66" i="5"/>
  <c r="KL67" i="5"/>
  <c r="KQ67" i="5"/>
  <c r="KV67" i="5"/>
  <c r="LK67" i="5"/>
  <c r="OJ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OJ70" i="5"/>
  <c r="KL71" i="5"/>
  <c r="KQ71" i="5"/>
  <c r="KV71" i="5"/>
  <c r="LK71" i="5"/>
  <c r="LM71" i="5"/>
  <c r="KL72" i="5"/>
  <c r="KQ72" i="5"/>
  <c r="KV72" i="5"/>
  <c r="LK72" i="5"/>
  <c r="KL73" i="5"/>
  <c r="KQ73" i="5"/>
  <c r="KV73" i="5"/>
  <c r="LK73" i="5"/>
  <c r="OJ73" i="5"/>
  <c r="KL74" i="5"/>
  <c r="KQ74" i="5"/>
  <c r="KV74" i="5"/>
  <c r="KL75" i="5"/>
  <c r="KQ75" i="5"/>
  <c r="KV75" i="5"/>
  <c r="KL76" i="5"/>
  <c r="KQ76" i="5"/>
  <c r="KV76" i="5"/>
  <c r="KL77" i="5"/>
  <c r="KQ77" i="5"/>
  <c r="KV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KL82" i="5"/>
  <c r="KQ82" i="5"/>
  <c r="KV82" i="5"/>
  <c r="KL83" i="5"/>
  <c r="KQ83" i="5"/>
  <c r="KV83" i="5"/>
  <c r="LP3" i="5"/>
  <c r="LU3" i="5"/>
  <c r="LZ3" i="5"/>
  <c r="ME3" i="5"/>
  <c r="MJ3" i="5"/>
  <c r="MO53" i="5"/>
  <c r="MR53" i="5"/>
  <c r="MO54" i="5"/>
  <c r="MR54" i="5"/>
  <c r="MO55" i="5"/>
  <c r="MR55" i="5"/>
  <c r="LP56" i="5"/>
  <c r="LU56" i="5"/>
  <c r="LZ56" i="5"/>
  <c r="LP57" i="5"/>
  <c r="LU57" i="5"/>
  <c r="LZ57" i="5"/>
  <c r="LP58" i="5"/>
  <c r="LU58" i="5"/>
  <c r="LZ58" i="5"/>
  <c r="LP59" i="5"/>
  <c r="LU59" i="5"/>
  <c r="LZ59" i="5"/>
  <c r="LP60" i="5"/>
  <c r="LU60" i="5"/>
  <c r="LZ60" i="5"/>
  <c r="LP61" i="5"/>
  <c r="LU61" i="5"/>
  <c r="LZ61" i="5"/>
  <c r="LP62" i="5"/>
  <c r="LU62" i="5"/>
  <c r="LZ62" i="5"/>
  <c r="LP63" i="5"/>
  <c r="LU63" i="5"/>
  <c r="LZ63" i="5"/>
  <c r="MO63" i="5"/>
  <c r="MR63" i="5"/>
  <c r="LP64" i="5"/>
  <c r="LU64" i="5"/>
  <c r="LZ64" i="5"/>
  <c r="LP65" i="5"/>
  <c r="LU65" i="5"/>
  <c r="LZ65" i="5"/>
  <c r="LP66" i="5"/>
  <c r="LU66" i="5"/>
  <c r="LZ66" i="5"/>
  <c r="MO66" i="5"/>
  <c r="MR66" i="5"/>
  <c r="LP67" i="5"/>
  <c r="LU67" i="5"/>
  <c r="LZ67" i="5"/>
  <c r="LP68" i="5"/>
  <c r="LU68" i="5"/>
  <c r="LZ68" i="5"/>
  <c r="LP69" i="5"/>
  <c r="LU69" i="5"/>
  <c r="LZ69" i="5"/>
  <c r="LP70" i="5"/>
  <c r="LU70" i="5"/>
  <c r="LZ70" i="5"/>
  <c r="MO70" i="5"/>
  <c r="MR70" i="5"/>
  <c r="LP71" i="5"/>
  <c r="LU71" i="5"/>
  <c r="LZ71" i="5"/>
  <c r="MO71" i="5"/>
  <c r="MR71" i="5"/>
  <c r="LP72" i="5"/>
  <c r="LU72" i="5"/>
  <c r="LZ72" i="5"/>
  <c r="LP73" i="5"/>
  <c r="LU73" i="5"/>
  <c r="LZ73" i="5"/>
  <c r="LP74" i="5"/>
  <c r="LU74" i="5"/>
  <c r="LZ74" i="5"/>
  <c r="MO74" i="5"/>
  <c r="MR74" i="5"/>
  <c r="LP75" i="5"/>
  <c r="LU75" i="5"/>
  <c r="LZ75" i="5"/>
  <c r="LP76" i="5"/>
  <c r="LU76" i="5"/>
  <c r="LZ76" i="5"/>
  <c r="LP77" i="5"/>
  <c r="LU77" i="5"/>
  <c r="LZ77" i="5"/>
  <c r="LP78" i="5"/>
  <c r="LU78" i="5"/>
  <c r="LZ78" i="5"/>
  <c r="MO78" i="5"/>
  <c r="MR78" i="5"/>
  <c r="LP79" i="5"/>
  <c r="LU79" i="5"/>
  <c r="LZ79" i="5"/>
  <c r="MO79" i="5"/>
  <c r="MR79" i="5"/>
  <c r="LP80" i="5"/>
  <c r="LU80" i="5"/>
  <c r="LZ80" i="5"/>
  <c r="LP81" i="5"/>
  <c r="LU81" i="5"/>
  <c r="LZ81" i="5"/>
  <c r="LP82" i="5"/>
  <c r="LU82" i="5"/>
  <c r="LZ82" i="5"/>
  <c r="MO82" i="5"/>
  <c r="MR82" i="5"/>
  <c r="LP83" i="5"/>
  <c r="LU83" i="5"/>
  <c r="LZ83" i="5"/>
  <c r="LR57" i="5"/>
  <c r="LW57" i="5"/>
  <c r="MB57" i="5"/>
  <c r="MQ57" i="5"/>
  <c r="MS57" i="5"/>
  <c r="LR58" i="5"/>
  <c r="LW58" i="5"/>
  <c r="MB58" i="5"/>
  <c r="MQ58" i="5"/>
  <c r="OK58" i="5"/>
  <c r="LR59" i="5"/>
  <c r="LW59" i="5"/>
  <c r="MB59" i="5"/>
  <c r="MQ59" i="5"/>
  <c r="MS59" i="5"/>
  <c r="LR60" i="5"/>
  <c r="LW60" i="5"/>
  <c r="MB60" i="5"/>
  <c r="MQ60" i="5"/>
  <c r="MS60" i="5"/>
  <c r="LR61" i="5"/>
  <c r="LW61" i="5"/>
  <c r="MB61" i="5"/>
  <c r="MQ61" i="5"/>
  <c r="MS61" i="5"/>
  <c r="LR62" i="5"/>
  <c r="LW62" i="5"/>
  <c r="MB62" i="5"/>
  <c r="MQ62" i="5"/>
  <c r="LR63" i="5"/>
  <c r="LW63" i="5"/>
  <c r="MB63" i="5"/>
  <c r="MQ63" i="5"/>
  <c r="MS63" i="5"/>
  <c r="LR64" i="5"/>
  <c r="LW64" i="5"/>
  <c r="MB64" i="5"/>
  <c r="MQ64" i="5"/>
  <c r="LR65" i="5"/>
  <c r="LW65" i="5"/>
  <c r="MB65" i="5"/>
  <c r="MQ65" i="5"/>
  <c r="MS65" i="5"/>
  <c r="LR66" i="5"/>
  <c r="LW66" i="5"/>
  <c r="MB66" i="5"/>
  <c r="MQ66" i="5"/>
  <c r="OK66" i="5"/>
  <c r="LR67" i="5"/>
  <c r="LW67" i="5"/>
  <c r="MB67" i="5"/>
  <c r="MQ67" i="5"/>
  <c r="OK67" i="5"/>
  <c r="LR68" i="5"/>
  <c r="LW68" i="5"/>
  <c r="MB68" i="5"/>
  <c r="MQ68" i="5"/>
  <c r="LR69" i="5"/>
  <c r="LW69" i="5"/>
  <c r="MB69" i="5"/>
  <c r="MQ69" i="5"/>
  <c r="MS69" i="5"/>
  <c r="LR70" i="5"/>
  <c r="LW70" i="5"/>
  <c r="MB70" i="5"/>
  <c r="MQ70" i="5"/>
  <c r="LR71" i="5"/>
  <c r="LW71" i="5"/>
  <c r="MB71" i="5"/>
  <c r="MQ71" i="5"/>
  <c r="MS71" i="5"/>
  <c r="LR72" i="5"/>
  <c r="LW72" i="5"/>
  <c r="MB72" i="5"/>
  <c r="MQ72" i="5"/>
  <c r="OK72" i="5"/>
  <c r="LR73" i="5"/>
  <c r="LW73" i="5"/>
  <c r="MB73" i="5"/>
  <c r="MQ73" i="5"/>
  <c r="MS73" i="5"/>
  <c r="LR74" i="5"/>
  <c r="LW74" i="5"/>
  <c r="MB74" i="5"/>
  <c r="MQ74" i="5"/>
  <c r="MS74" i="5"/>
  <c r="LR75" i="5"/>
  <c r="LW75" i="5"/>
  <c r="MB75" i="5"/>
  <c r="MQ75" i="5"/>
  <c r="MS75" i="5"/>
  <c r="LR76" i="5"/>
  <c r="LW76" i="5"/>
  <c r="MB76" i="5"/>
  <c r="MQ76" i="5"/>
  <c r="MS76" i="5"/>
  <c r="LR77" i="5"/>
  <c r="LW77" i="5"/>
  <c r="MB77" i="5"/>
  <c r="MQ77" i="5"/>
  <c r="MS77" i="5"/>
  <c r="LR78" i="5"/>
  <c r="LW78" i="5"/>
  <c r="MB78" i="5"/>
  <c r="MQ78" i="5"/>
  <c r="MS78" i="5"/>
  <c r="LR79" i="5"/>
  <c r="LW79" i="5"/>
  <c r="MB79" i="5"/>
  <c r="MQ79" i="5"/>
  <c r="MS79" i="5"/>
  <c r="LR80" i="5"/>
  <c r="LW80" i="5"/>
  <c r="MB80" i="5"/>
  <c r="MQ80" i="5"/>
  <c r="LR81" i="5"/>
  <c r="LW81" i="5"/>
  <c r="MB81" i="5"/>
  <c r="MQ81" i="5"/>
  <c r="MS81" i="5"/>
  <c r="LR82" i="5"/>
  <c r="LW82" i="5"/>
  <c r="MB82" i="5"/>
  <c r="MQ82" i="5"/>
  <c r="MS82" i="5"/>
  <c r="LR83" i="5"/>
  <c r="LW83" i="5"/>
  <c r="MB83" i="5"/>
  <c r="MQ83" i="5"/>
  <c r="MS83" i="5"/>
  <c r="MQ3" i="5"/>
  <c r="MV3" i="5"/>
  <c r="NA3" i="5"/>
  <c r="NF3" i="5"/>
  <c r="NK3" i="5"/>
  <c r="NP3" i="5"/>
  <c r="NU53" i="5"/>
  <c r="NX53" i="5"/>
  <c r="NU54" i="5"/>
  <c r="NX54" i="5"/>
  <c r="NU55" i="5"/>
  <c r="NX55" i="5"/>
  <c r="MV56" i="5"/>
  <c r="NA56" i="5"/>
  <c r="NF56" i="5"/>
  <c r="MV57" i="5"/>
  <c r="NA57" i="5"/>
  <c r="NF57" i="5"/>
  <c r="NU57" i="5"/>
  <c r="NX57" i="5"/>
  <c r="MV58" i="5"/>
  <c r="NA58" i="5"/>
  <c r="NF58" i="5"/>
  <c r="MV59" i="5"/>
  <c r="NA59" i="5"/>
  <c r="NF59" i="5"/>
  <c r="MV60" i="5"/>
  <c r="NA60" i="5"/>
  <c r="NF60" i="5"/>
  <c r="MV61" i="5"/>
  <c r="NA61" i="5"/>
  <c r="NF61" i="5"/>
  <c r="NU61" i="5"/>
  <c r="NX61" i="5"/>
  <c r="MV62" i="5"/>
  <c r="NA62" i="5"/>
  <c r="NF62" i="5"/>
  <c r="MV63" i="5"/>
  <c r="NA63" i="5"/>
  <c r="NF63" i="5"/>
  <c r="MV64" i="5"/>
  <c r="NA64" i="5"/>
  <c r="NF64" i="5"/>
  <c r="MV65" i="5"/>
  <c r="NA65" i="5"/>
  <c r="NF65" i="5"/>
  <c r="NU65" i="5"/>
  <c r="NX65" i="5"/>
  <c r="MV66" i="5"/>
  <c r="NA66" i="5"/>
  <c r="NF66" i="5"/>
  <c r="MV67" i="5"/>
  <c r="NA67" i="5"/>
  <c r="NF67" i="5"/>
  <c r="MV68" i="5"/>
  <c r="NA68" i="5"/>
  <c r="NF68" i="5"/>
  <c r="MV69" i="5"/>
  <c r="NA69" i="5"/>
  <c r="NF69" i="5"/>
  <c r="NU69" i="5"/>
  <c r="NX69" i="5"/>
  <c r="MV70" i="5"/>
  <c r="NA70" i="5"/>
  <c r="NF70" i="5"/>
  <c r="MV71" i="5"/>
  <c r="NA71" i="5"/>
  <c r="NF71" i="5"/>
  <c r="MV72" i="5"/>
  <c r="NA72" i="5"/>
  <c r="NF72" i="5"/>
  <c r="MV73" i="5"/>
  <c r="NA73" i="5"/>
  <c r="NF73" i="5"/>
  <c r="NU73" i="5"/>
  <c r="NX73" i="5"/>
  <c r="MV74" i="5"/>
  <c r="NA74" i="5"/>
  <c r="NF74" i="5"/>
  <c r="MV75" i="5"/>
  <c r="NA75" i="5"/>
  <c r="NF75" i="5"/>
  <c r="MV76" i="5"/>
  <c r="NA76" i="5"/>
  <c r="NF76" i="5"/>
  <c r="MV77" i="5"/>
  <c r="NA77" i="5"/>
  <c r="NF77" i="5"/>
  <c r="NU77" i="5"/>
  <c r="NX77" i="5"/>
  <c r="MV78" i="5"/>
  <c r="NA78" i="5"/>
  <c r="NF78" i="5"/>
  <c r="MV79" i="5"/>
  <c r="NA79" i="5"/>
  <c r="NF79" i="5"/>
  <c r="MV80" i="5"/>
  <c r="NA80" i="5"/>
  <c r="NF80" i="5"/>
  <c r="MV81" i="5"/>
  <c r="NA81" i="5"/>
  <c r="NF81" i="5"/>
  <c r="NU81" i="5"/>
  <c r="NX81" i="5"/>
  <c r="MV82" i="5"/>
  <c r="NA82" i="5"/>
  <c r="NF82" i="5"/>
  <c r="MV83" i="5"/>
  <c r="NA83" i="5"/>
  <c r="NF83" i="5"/>
  <c r="MX57" i="5"/>
  <c r="NC57" i="5"/>
  <c r="NH57" i="5"/>
  <c r="NW57" i="5"/>
  <c r="MX58" i="5"/>
  <c r="NC58" i="5"/>
  <c r="NH58" i="5"/>
  <c r="MX59" i="5"/>
  <c r="NC59" i="5"/>
  <c r="NH59" i="5"/>
  <c r="NW59" i="5"/>
  <c r="MX60" i="5"/>
  <c r="NC60" i="5"/>
  <c r="NH60" i="5"/>
  <c r="MX61" i="5"/>
  <c r="NC61" i="5"/>
  <c r="NH61" i="5"/>
  <c r="NW61" i="5"/>
  <c r="MX62" i="5"/>
  <c r="NC62" i="5"/>
  <c r="NH62" i="5"/>
  <c r="MX63" i="5"/>
  <c r="NC63" i="5"/>
  <c r="NH63" i="5"/>
  <c r="MX64" i="5"/>
  <c r="NC64" i="5"/>
  <c r="NH64" i="5"/>
  <c r="MX65" i="5"/>
  <c r="NC65" i="5"/>
  <c r="NH65" i="5"/>
  <c r="NW65" i="5"/>
  <c r="OL65" i="5"/>
  <c r="MX66" i="5"/>
  <c r="NC66" i="5"/>
  <c r="NH66" i="5"/>
  <c r="MX67" i="5"/>
  <c r="NC67" i="5"/>
  <c r="NH67" i="5"/>
  <c r="NW67" i="5"/>
  <c r="NY67" i="5"/>
  <c r="MX68" i="5"/>
  <c r="NC68" i="5"/>
  <c r="NH68" i="5"/>
  <c r="MX69" i="5"/>
  <c r="NC69" i="5"/>
  <c r="NH69" i="5"/>
  <c r="NW69" i="5"/>
  <c r="MX70" i="5"/>
  <c r="NC70" i="5"/>
  <c r="NH70" i="5"/>
  <c r="MX71" i="5"/>
  <c r="NC71" i="5"/>
  <c r="NH71" i="5"/>
  <c r="MX72" i="5"/>
  <c r="NC72" i="5"/>
  <c r="NH72" i="5"/>
  <c r="MX73" i="5"/>
  <c r="NC73" i="5"/>
  <c r="NH73" i="5"/>
  <c r="NW73" i="5"/>
  <c r="MX74" i="5"/>
  <c r="NC74" i="5"/>
  <c r="NH74" i="5"/>
  <c r="MX75" i="5"/>
  <c r="NC75" i="5"/>
  <c r="NH75" i="5"/>
  <c r="NW75" i="5"/>
  <c r="MX76" i="5"/>
  <c r="NC76" i="5"/>
  <c r="NH76" i="5"/>
  <c r="MX77" i="5"/>
  <c r="NC77" i="5"/>
  <c r="NH77" i="5"/>
  <c r="NW77" i="5"/>
  <c r="NY77" i="5"/>
  <c r="MX78" i="5"/>
  <c r="NC78" i="5"/>
  <c r="NH78" i="5"/>
  <c r="MX79" i="5"/>
  <c r="NC79" i="5"/>
  <c r="NH79" i="5"/>
  <c r="MX80" i="5"/>
  <c r="NC80" i="5"/>
  <c r="NH80" i="5"/>
  <c r="MX81" i="5"/>
  <c r="NC81" i="5"/>
  <c r="NH81" i="5"/>
  <c r="NW81" i="5"/>
  <c r="NY81" i="5"/>
  <c r="MX82" i="5"/>
  <c r="NC82" i="5"/>
  <c r="NH82" i="5"/>
  <c r="MX83" i="5"/>
  <c r="NC83" i="5"/>
  <c r="NH83" i="5"/>
  <c r="NW83" i="5"/>
  <c r="NY83" i="5"/>
  <c r="NW3" i="5"/>
  <c r="OA3" i="5"/>
  <c r="OB3" i="5"/>
  <c r="OD3" i="5"/>
  <c r="OE3" i="5"/>
  <c r="OF3" i="5"/>
  <c r="OG3" i="5"/>
  <c r="OH3" i="5"/>
  <c r="OJ3" i="5"/>
  <c r="OK3" i="5"/>
  <c r="OL3" i="5"/>
  <c r="U4" i="5"/>
  <c r="Z4" i="5"/>
  <c r="AJ4" i="5"/>
  <c r="AV4" i="5"/>
  <c r="BA4" i="5"/>
  <c r="BF4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O4" i="5"/>
  <c r="BP4" i="5"/>
  <c r="CB4" i="5"/>
  <c r="CG4" i="5"/>
  <c r="CL4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U4" i="5"/>
  <c r="CV4" i="5"/>
  <c r="DM4" i="5"/>
  <c r="DR4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EA4" i="5"/>
  <c r="EB4" i="5"/>
  <c r="ES4" i="5"/>
  <c r="EX4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G4" i="5"/>
  <c r="FH4" i="5"/>
  <c r="FT4" i="5"/>
  <c r="FY4" i="5"/>
  <c r="GD4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M4" i="5"/>
  <c r="GP4" i="5"/>
  <c r="GT4" i="5"/>
  <c r="GU4" i="5"/>
  <c r="GY4" i="5"/>
  <c r="GZ4" i="5"/>
  <c r="HD4" i="5"/>
  <c r="HE4" i="5"/>
  <c r="HI4" i="5"/>
  <c r="HJ4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T4" i="5"/>
  <c r="IA4" i="5"/>
  <c r="IF4" i="5"/>
  <c r="IK4" i="5"/>
  <c r="IP4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Y4" i="5"/>
  <c r="JG4" i="5"/>
  <c r="JL4" i="5"/>
  <c r="JQ4" i="5"/>
  <c r="JV4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E4" i="5"/>
  <c r="KF4" i="5"/>
  <c r="KH4" i="5"/>
  <c r="KM4" i="5"/>
  <c r="KR4" i="5"/>
  <c r="KW4" i="5"/>
  <c r="LB4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K4" i="5"/>
  <c r="LL4" i="5"/>
  <c r="LN4" i="5"/>
  <c r="LS4" i="5"/>
  <c r="LX4" i="5"/>
  <c r="MC4" i="5"/>
  <c r="MH4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Q4" i="5"/>
  <c r="MR4" i="5"/>
  <c r="MT4" i="5"/>
  <c r="MY4" i="5"/>
  <c r="ND4" i="5"/>
  <c r="NI4" i="5"/>
  <c r="NN4" i="5"/>
  <c r="NQ4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W4" i="5"/>
  <c r="NX4" i="5"/>
  <c r="OA4" i="5"/>
  <c r="OB4" i="5"/>
  <c r="OC4" i="5"/>
  <c r="OD4" i="5"/>
  <c r="OE4" i="5"/>
  <c r="OF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P72" i="6"/>
  <c r="U72" i="6"/>
  <c r="X72" i="6"/>
  <c r="OS4" i="5"/>
  <c r="OJ20" i="5"/>
  <c r="HU29" i="5"/>
  <c r="KG37" i="5"/>
  <c r="LM49" i="5"/>
  <c r="AH52" i="5"/>
  <c r="BN52" i="5"/>
  <c r="CT52" i="5"/>
  <c r="DZ52" i="5"/>
  <c r="FF52" i="5"/>
  <c r="HP52" i="5"/>
  <c r="HR52" i="5"/>
  <c r="IX52" i="5"/>
  <c r="KB52" i="5"/>
  <c r="KD52" i="5"/>
  <c r="KG52" i="5"/>
  <c r="LH52" i="5"/>
  <c r="LJ52" i="5"/>
  <c r="MN52" i="5"/>
  <c r="MP52" i="5"/>
  <c r="NT52" i="5"/>
  <c r="NV52" i="5"/>
  <c r="AH53" i="5"/>
  <c r="BN53" i="5"/>
  <c r="CT53" i="5"/>
  <c r="DZ53" i="5"/>
  <c r="FF53" i="5"/>
  <c r="HP53" i="5"/>
  <c r="HR53" i="5"/>
  <c r="IX53" i="5"/>
  <c r="KB53" i="5"/>
  <c r="KD53" i="5"/>
  <c r="LH53" i="5"/>
  <c r="LJ53" i="5"/>
  <c r="MN53" i="5"/>
  <c r="MP53" i="5"/>
  <c r="NT53" i="5"/>
  <c r="NV53" i="5"/>
  <c r="AH54" i="5"/>
  <c r="AK54" i="5"/>
  <c r="OR54" i="5"/>
  <c r="BL54" i="5"/>
  <c r="BN54" i="5"/>
  <c r="CR54" i="5"/>
  <c r="CT54" i="5"/>
  <c r="DZ54" i="5"/>
  <c r="FF54" i="5"/>
  <c r="HP54" i="5"/>
  <c r="HR54" i="5"/>
  <c r="IV54" i="5"/>
  <c r="IX54" i="5"/>
  <c r="JA54" i="5"/>
  <c r="KB54" i="5"/>
  <c r="KD54" i="5"/>
  <c r="KG54" i="5"/>
  <c r="LH54" i="5"/>
  <c r="LJ54" i="5"/>
  <c r="MN54" i="5"/>
  <c r="MP54" i="5"/>
  <c r="NT54" i="5"/>
  <c r="NV54" i="5"/>
  <c r="AH55" i="5"/>
  <c r="AJ55" i="5"/>
  <c r="BL55" i="5"/>
  <c r="BN55" i="5"/>
  <c r="CR55" i="5"/>
  <c r="CT55" i="5"/>
  <c r="DZ55" i="5"/>
  <c r="FF55" i="5"/>
  <c r="HP55" i="5"/>
  <c r="HR55" i="5"/>
  <c r="IV55" i="5"/>
  <c r="IX55" i="5"/>
  <c r="JA55" i="5"/>
  <c r="KB55" i="5"/>
  <c r="KD55" i="5"/>
  <c r="LH55" i="5"/>
  <c r="LJ55" i="5"/>
  <c r="MN55" i="5"/>
  <c r="MP55" i="5"/>
  <c r="NT55" i="5"/>
  <c r="NV55" i="5"/>
  <c r="W56" i="5"/>
  <c r="Y56" i="5"/>
  <c r="AB56" i="5"/>
  <c r="AD56" i="5"/>
  <c r="AH56" i="5"/>
  <c r="BC56" i="5"/>
  <c r="BE56" i="5"/>
  <c r="BH56" i="5"/>
  <c r="BJ56" i="5"/>
  <c r="BL56" i="5"/>
  <c r="BN56" i="5"/>
  <c r="CI56" i="5"/>
  <c r="CK56" i="5"/>
  <c r="CN56" i="5"/>
  <c r="CP56" i="5"/>
  <c r="CR56" i="5"/>
  <c r="CT56" i="5"/>
  <c r="DO56" i="5"/>
  <c r="DQ56" i="5"/>
  <c r="DT56" i="5"/>
  <c r="DV56" i="5"/>
  <c r="DZ56" i="5"/>
  <c r="EU56" i="5"/>
  <c r="EW56" i="5"/>
  <c r="EZ56" i="5"/>
  <c r="FB56" i="5"/>
  <c r="FD56" i="5"/>
  <c r="FF56" i="5"/>
  <c r="GA56" i="5"/>
  <c r="GC56" i="5"/>
  <c r="GF56" i="5"/>
  <c r="HG56" i="5"/>
  <c r="HI56" i="5"/>
  <c r="HL56" i="5"/>
  <c r="HN56" i="5"/>
  <c r="HP56" i="5"/>
  <c r="HR56" i="5"/>
  <c r="IM56" i="5"/>
  <c r="IO56" i="5"/>
  <c r="IR56" i="5"/>
  <c r="IT56" i="5"/>
  <c r="IV56" i="5"/>
  <c r="IX56" i="5"/>
  <c r="JA56" i="5"/>
  <c r="JS56" i="5"/>
  <c r="JU56" i="5"/>
  <c r="JX56" i="5"/>
  <c r="JZ56" i="5"/>
  <c r="KB56" i="5"/>
  <c r="KD56" i="5"/>
  <c r="KY56" i="5"/>
  <c r="LA56" i="5"/>
  <c r="LD56" i="5"/>
  <c r="LF56" i="5"/>
  <c r="LH56" i="5"/>
  <c r="LJ56" i="5"/>
  <c r="LM56" i="5"/>
  <c r="ME56" i="5"/>
  <c r="MG56" i="5"/>
  <c r="MJ56" i="5"/>
  <c r="ML56" i="5"/>
  <c r="MN56" i="5"/>
  <c r="MP56" i="5"/>
  <c r="NK56" i="5"/>
  <c r="NM56" i="5"/>
  <c r="NP56" i="5"/>
  <c r="NR56" i="5"/>
  <c r="NT56" i="5"/>
  <c r="NV56" i="5"/>
  <c r="W57" i="5"/>
  <c r="Y57" i="5"/>
  <c r="AB57" i="5"/>
  <c r="AD57" i="5"/>
  <c r="AH57" i="5"/>
  <c r="BC57" i="5"/>
  <c r="BE57" i="5"/>
  <c r="BH57" i="5"/>
  <c r="BJ57" i="5"/>
  <c r="BL57" i="5"/>
  <c r="BN57" i="5"/>
  <c r="CI57" i="5"/>
  <c r="CK57" i="5"/>
  <c r="CN57" i="5"/>
  <c r="CP57" i="5"/>
  <c r="CR57" i="5"/>
  <c r="CT57" i="5"/>
  <c r="DO57" i="5"/>
  <c r="DQ57" i="5"/>
  <c r="DT57" i="5"/>
  <c r="DV57" i="5"/>
  <c r="DZ57" i="5"/>
  <c r="EU57" i="5"/>
  <c r="EW57" i="5"/>
  <c r="EZ57" i="5"/>
  <c r="FB57" i="5"/>
  <c r="FD57" i="5"/>
  <c r="FF57" i="5"/>
  <c r="FI57" i="5"/>
  <c r="GA57" i="5"/>
  <c r="GC57" i="5"/>
  <c r="GF57" i="5"/>
  <c r="GJ57" i="5"/>
  <c r="GL57" i="5"/>
  <c r="HG57" i="5"/>
  <c r="HI57" i="5"/>
  <c r="HL57" i="5"/>
  <c r="HN57" i="5"/>
  <c r="HP57" i="5"/>
  <c r="HR57" i="5"/>
  <c r="IM57" i="5"/>
  <c r="IO57" i="5"/>
  <c r="IR57" i="5"/>
  <c r="IT57" i="5"/>
  <c r="IV57" i="5"/>
  <c r="IX57" i="5"/>
  <c r="JS57" i="5"/>
  <c r="JU57" i="5"/>
  <c r="JX57" i="5"/>
  <c r="JZ57" i="5"/>
  <c r="KB57" i="5"/>
  <c r="KD57" i="5"/>
  <c r="KY57" i="5"/>
  <c r="LA57" i="5"/>
  <c r="LD57" i="5"/>
  <c r="LF57" i="5"/>
  <c r="LH57" i="5"/>
  <c r="LJ57" i="5"/>
  <c r="ME57" i="5"/>
  <c r="MG57" i="5"/>
  <c r="MJ57" i="5"/>
  <c r="ML57" i="5"/>
  <c r="MN57" i="5"/>
  <c r="MP57" i="5"/>
  <c r="NK57" i="5"/>
  <c r="NM57" i="5"/>
  <c r="NP57" i="5"/>
  <c r="NR57" i="5"/>
  <c r="NT57" i="5"/>
  <c r="NV57" i="5"/>
  <c r="OD57" i="5"/>
  <c r="OE57" i="5"/>
  <c r="W58" i="5"/>
  <c r="Y58" i="5"/>
  <c r="AB58" i="5"/>
  <c r="AD58" i="5"/>
  <c r="AH58" i="5"/>
  <c r="BC58" i="5"/>
  <c r="BE58" i="5"/>
  <c r="BH58" i="5"/>
  <c r="BJ58" i="5"/>
  <c r="BL58" i="5"/>
  <c r="BN58" i="5"/>
  <c r="CI58" i="5"/>
  <c r="CK58" i="5"/>
  <c r="CN58" i="5"/>
  <c r="CP58" i="5"/>
  <c r="CR58" i="5"/>
  <c r="CT58" i="5"/>
  <c r="DO58" i="5"/>
  <c r="DQ58" i="5"/>
  <c r="DT58" i="5"/>
  <c r="DV58" i="5"/>
  <c r="DX58" i="5"/>
  <c r="DZ58" i="5"/>
  <c r="EU58" i="5"/>
  <c r="EW58" i="5"/>
  <c r="EZ58" i="5"/>
  <c r="FB58" i="5"/>
  <c r="FD58" i="5"/>
  <c r="FF58" i="5"/>
  <c r="FI58" i="5"/>
  <c r="GA58" i="5"/>
  <c r="GC58" i="5"/>
  <c r="GF58" i="5"/>
  <c r="GJ58" i="5"/>
  <c r="GL58" i="5"/>
  <c r="HG58" i="5"/>
  <c r="HI58" i="5"/>
  <c r="HL58" i="5"/>
  <c r="HN58" i="5"/>
  <c r="HP58" i="5"/>
  <c r="HR58" i="5"/>
  <c r="IM58" i="5"/>
  <c r="IO58" i="5"/>
  <c r="IR58" i="5"/>
  <c r="IT58" i="5"/>
  <c r="IV58" i="5"/>
  <c r="IX58" i="5"/>
  <c r="JS58" i="5"/>
  <c r="JU58" i="5"/>
  <c r="JX58" i="5"/>
  <c r="JZ58" i="5"/>
  <c r="KB58" i="5"/>
  <c r="KD58" i="5"/>
  <c r="KY58" i="5"/>
  <c r="LA58" i="5"/>
  <c r="LD58" i="5"/>
  <c r="LF58" i="5"/>
  <c r="LH58" i="5"/>
  <c r="LJ58" i="5"/>
  <c r="ME58" i="5"/>
  <c r="MG58" i="5"/>
  <c r="MJ58" i="5"/>
  <c r="ML58" i="5"/>
  <c r="MN58" i="5"/>
  <c r="MP58" i="5"/>
  <c r="NK58" i="5"/>
  <c r="NM58" i="5"/>
  <c r="NP58" i="5"/>
  <c r="NR58" i="5"/>
  <c r="NT58" i="5"/>
  <c r="NV58" i="5"/>
  <c r="OD58" i="5"/>
  <c r="OE58" i="5"/>
  <c r="W59" i="5"/>
  <c r="Y59" i="5"/>
  <c r="AB59" i="5"/>
  <c r="AD59" i="5"/>
  <c r="AH59" i="5"/>
  <c r="BC59" i="5"/>
  <c r="BE59" i="5"/>
  <c r="BH59" i="5"/>
  <c r="BJ59" i="5"/>
  <c r="BL59" i="5"/>
  <c r="BN59" i="5"/>
  <c r="CI59" i="5"/>
  <c r="CK59" i="5"/>
  <c r="CN59" i="5"/>
  <c r="CP59" i="5"/>
  <c r="CR59" i="5"/>
  <c r="CT59" i="5"/>
  <c r="DO59" i="5"/>
  <c r="DQ59" i="5"/>
  <c r="DT59" i="5"/>
  <c r="DV59" i="5"/>
  <c r="DX59" i="5"/>
  <c r="DZ59" i="5"/>
  <c r="EU59" i="5"/>
  <c r="EW59" i="5"/>
  <c r="EZ59" i="5"/>
  <c r="FB59" i="5"/>
  <c r="FD59" i="5"/>
  <c r="FF59" i="5"/>
  <c r="FI59" i="5"/>
  <c r="GA59" i="5"/>
  <c r="GC59" i="5"/>
  <c r="GF59" i="5"/>
  <c r="GJ59" i="5"/>
  <c r="GL59" i="5"/>
  <c r="HG59" i="5"/>
  <c r="HI59" i="5"/>
  <c r="HL59" i="5"/>
  <c r="HN59" i="5"/>
  <c r="HP59" i="5"/>
  <c r="HR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Y59" i="5"/>
  <c r="LA59" i="5"/>
  <c r="LD59" i="5"/>
  <c r="LF59" i="5"/>
  <c r="LH59" i="5"/>
  <c r="LJ59" i="5"/>
  <c r="ME59" i="5"/>
  <c r="MG59" i="5"/>
  <c r="MJ59" i="5"/>
  <c r="ML59" i="5"/>
  <c r="MN59" i="5"/>
  <c r="MP59" i="5"/>
  <c r="NK59" i="5"/>
  <c r="NM59" i="5"/>
  <c r="NP59" i="5"/>
  <c r="NR59" i="5"/>
  <c r="NT59" i="5"/>
  <c r="NV59" i="5"/>
  <c r="OE59" i="5"/>
  <c r="W60" i="5"/>
  <c r="Y60" i="5"/>
  <c r="AB60" i="5"/>
  <c r="AD60" i="5"/>
  <c r="AH60" i="5"/>
  <c r="BC60" i="5"/>
  <c r="BE60" i="5"/>
  <c r="BH60" i="5"/>
  <c r="BJ60" i="5"/>
  <c r="BL60" i="5"/>
  <c r="BN60" i="5"/>
  <c r="CI60" i="5"/>
  <c r="CK60" i="5"/>
  <c r="CN60" i="5"/>
  <c r="CP60" i="5"/>
  <c r="CR60" i="5"/>
  <c r="CT60" i="5"/>
  <c r="DO60" i="5"/>
  <c r="DQ60" i="5"/>
  <c r="DT60" i="5"/>
  <c r="DV60" i="5"/>
  <c r="DX60" i="5"/>
  <c r="DZ60" i="5"/>
  <c r="EU60" i="5"/>
  <c r="EW60" i="5"/>
  <c r="EZ60" i="5"/>
  <c r="FB60" i="5"/>
  <c r="FD60" i="5"/>
  <c r="FF60" i="5"/>
  <c r="GA60" i="5"/>
  <c r="GC60" i="5"/>
  <c r="GF60" i="5"/>
  <c r="GH60" i="5"/>
  <c r="GJ60" i="5"/>
  <c r="GL60" i="5"/>
  <c r="HG60" i="5"/>
  <c r="HI60" i="5"/>
  <c r="HL60" i="5"/>
  <c r="HN60" i="5"/>
  <c r="HP60" i="5"/>
  <c r="HR60" i="5"/>
  <c r="IM60" i="5"/>
  <c r="IO60" i="5"/>
  <c r="IR60" i="5"/>
  <c r="IT60" i="5"/>
  <c r="IV60" i="5"/>
  <c r="IX60" i="5"/>
  <c r="JS60" i="5"/>
  <c r="JU60" i="5"/>
  <c r="JX60" i="5"/>
  <c r="JZ60" i="5"/>
  <c r="KB60" i="5"/>
  <c r="KD60" i="5"/>
  <c r="KY60" i="5"/>
  <c r="LA60" i="5"/>
  <c r="LD60" i="5"/>
  <c r="LF60" i="5"/>
  <c r="LH60" i="5"/>
  <c r="LJ60" i="5"/>
  <c r="ME60" i="5"/>
  <c r="MG60" i="5"/>
  <c r="MJ60" i="5"/>
  <c r="ML60" i="5"/>
  <c r="MN60" i="5"/>
  <c r="MP60" i="5"/>
  <c r="NK60" i="5"/>
  <c r="NM60" i="5"/>
  <c r="NP60" i="5"/>
  <c r="NR60" i="5"/>
  <c r="NT60" i="5"/>
  <c r="NV60" i="5"/>
  <c r="W61" i="5"/>
  <c r="Y61" i="5"/>
  <c r="AB61" i="5"/>
  <c r="AD61" i="5"/>
  <c r="AH61" i="5"/>
  <c r="BC61" i="5"/>
  <c r="BE61" i="5"/>
  <c r="BH61" i="5"/>
  <c r="BJ61" i="5"/>
  <c r="BL61" i="5"/>
  <c r="BN61" i="5"/>
  <c r="CI61" i="5"/>
  <c r="CK61" i="5"/>
  <c r="CN61" i="5"/>
  <c r="CP61" i="5"/>
  <c r="CR61" i="5"/>
  <c r="CT61" i="5"/>
  <c r="DO61" i="5"/>
  <c r="DQ61" i="5"/>
  <c r="DT61" i="5"/>
  <c r="DV61" i="5"/>
  <c r="DX61" i="5"/>
  <c r="DZ61" i="5"/>
  <c r="EU61" i="5"/>
  <c r="EW61" i="5"/>
  <c r="EZ61" i="5"/>
  <c r="FB61" i="5"/>
  <c r="FD61" i="5"/>
  <c r="FF61" i="5"/>
  <c r="GA61" i="5"/>
  <c r="GC61" i="5"/>
  <c r="GF61" i="5"/>
  <c r="GH61" i="5"/>
  <c r="GJ61" i="5"/>
  <c r="GL61" i="5"/>
  <c r="HG61" i="5"/>
  <c r="HI61" i="5"/>
  <c r="HL61" i="5"/>
  <c r="HN61" i="5"/>
  <c r="HP61" i="5"/>
  <c r="HR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ME61" i="5"/>
  <c r="MG61" i="5"/>
  <c r="MJ61" i="5"/>
  <c r="ML61" i="5"/>
  <c r="MN61" i="5"/>
  <c r="MP61" i="5"/>
  <c r="NK61" i="5"/>
  <c r="NM61" i="5"/>
  <c r="NP61" i="5"/>
  <c r="NR61" i="5"/>
  <c r="NT61" i="5"/>
  <c r="NV61" i="5"/>
  <c r="W62" i="5"/>
  <c r="Y62" i="5"/>
  <c r="AB62" i="5"/>
  <c r="AD62" i="5"/>
  <c r="AH62" i="5"/>
  <c r="BC62" i="5"/>
  <c r="BE62" i="5"/>
  <c r="BH62" i="5"/>
  <c r="BJ62" i="5"/>
  <c r="BL62" i="5"/>
  <c r="BN62" i="5"/>
  <c r="CI62" i="5"/>
  <c r="CK62" i="5"/>
  <c r="CN62" i="5"/>
  <c r="CP62" i="5"/>
  <c r="CR62" i="5"/>
  <c r="CT62" i="5"/>
  <c r="DO62" i="5"/>
  <c r="DQ62" i="5"/>
  <c r="DT62" i="5"/>
  <c r="DV62" i="5"/>
  <c r="DX62" i="5"/>
  <c r="DZ62" i="5"/>
  <c r="EU62" i="5"/>
  <c r="EW62" i="5"/>
  <c r="EZ62" i="5"/>
  <c r="FB62" i="5"/>
  <c r="FD62" i="5"/>
  <c r="FF62" i="5"/>
  <c r="GA62" i="5"/>
  <c r="GC62" i="5"/>
  <c r="GF62" i="5"/>
  <c r="GH62" i="5"/>
  <c r="GJ62" i="5"/>
  <c r="GL62" i="5"/>
  <c r="HG62" i="5"/>
  <c r="HI62" i="5"/>
  <c r="HL62" i="5"/>
  <c r="HN62" i="5"/>
  <c r="HP62" i="5"/>
  <c r="HR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Y62" i="5"/>
  <c r="LA62" i="5"/>
  <c r="LD62" i="5"/>
  <c r="LF62" i="5"/>
  <c r="LH62" i="5"/>
  <c r="LJ62" i="5"/>
  <c r="ME62" i="5"/>
  <c r="MG62" i="5"/>
  <c r="MJ62" i="5"/>
  <c r="ML62" i="5"/>
  <c r="MN62" i="5"/>
  <c r="MP62" i="5"/>
  <c r="NK62" i="5"/>
  <c r="NM62" i="5"/>
  <c r="NP62" i="5"/>
  <c r="NR62" i="5"/>
  <c r="NT62" i="5"/>
  <c r="NV62" i="5"/>
  <c r="W63" i="5"/>
  <c r="Y63" i="5"/>
  <c r="AB63" i="5"/>
  <c r="AD63" i="5"/>
  <c r="AH63" i="5"/>
  <c r="BC63" i="5"/>
  <c r="BE63" i="5"/>
  <c r="BH63" i="5"/>
  <c r="BJ63" i="5"/>
  <c r="BL63" i="5"/>
  <c r="BN63" i="5"/>
  <c r="CI63" i="5"/>
  <c r="CK63" i="5"/>
  <c r="CN63" i="5"/>
  <c r="CP63" i="5"/>
  <c r="CR63" i="5"/>
  <c r="CT63" i="5"/>
  <c r="DO63" i="5"/>
  <c r="DQ63" i="5"/>
  <c r="DT63" i="5"/>
  <c r="DV63" i="5"/>
  <c r="DX63" i="5"/>
  <c r="DZ63" i="5"/>
  <c r="EU63" i="5"/>
  <c r="EW63" i="5"/>
  <c r="EZ63" i="5"/>
  <c r="FB63" i="5"/>
  <c r="FD63" i="5"/>
  <c r="FF63" i="5"/>
  <c r="GA63" i="5"/>
  <c r="GC63" i="5"/>
  <c r="GF63" i="5"/>
  <c r="GH63" i="5"/>
  <c r="GJ63" i="5"/>
  <c r="GL63" i="5"/>
  <c r="HG63" i="5"/>
  <c r="HI63" i="5"/>
  <c r="HL63" i="5"/>
  <c r="HN63" i="5"/>
  <c r="HP63" i="5"/>
  <c r="HR63" i="5"/>
  <c r="IM63" i="5"/>
  <c r="IO63" i="5"/>
  <c r="IR63" i="5"/>
  <c r="IT63" i="5"/>
  <c r="IV63" i="5"/>
  <c r="IX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ME63" i="5"/>
  <c r="MG63" i="5"/>
  <c r="MJ63" i="5"/>
  <c r="ML63" i="5"/>
  <c r="MN63" i="5"/>
  <c r="MP63" i="5"/>
  <c r="NK63" i="5"/>
  <c r="NM63" i="5"/>
  <c r="NP63" i="5"/>
  <c r="NR63" i="5"/>
  <c r="NT63" i="5"/>
  <c r="NV63" i="5"/>
  <c r="W64" i="5"/>
  <c r="Y64" i="5"/>
  <c r="AB64" i="5"/>
  <c r="AD64" i="5"/>
  <c r="AH64" i="5"/>
  <c r="BC64" i="5"/>
  <c r="BE64" i="5"/>
  <c r="BH64" i="5"/>
  <c r="BJ64" i="5"/>
  <c r="BL64" i="5"/>
  <c r="BN64" i="5"/>
  <c r="CI64" i="5"/>
  <c r="CK64" i="5"/>
  <c r="CN64" i="5"/>
  <c r="CP64" i="5"/>
  <c r="CR64" i="5"/>
  <c r="CT64" i="5"/>
  <c r="DO64" i="5"/>
  <c r="DQ64" i="5"/>
  <c r="DT64" i="5"/>
  <c r="DV64" i="5"/>
  <c r="DX64" i="5"/>
  <c r="DZ64" i="5"/>
  <c r="EU64" i="5"/>
  <c r="EW64" i="5"/>
  <c r="EZ64" i="5"/>
  <c r="FB64" i="5"/>
  <c r="FD64" i="5"/>
  <c r="FF64" i="5"/>
  <c r="GA64" i="5"/>
  <c r="GC64" i="5"/>
  <c r="GF64" i="5"/>
  <c r="GH64" i="5"/>
  <c r="GJ64" i="5"/>
  <c r="GL64" i="5"/>
  <c r="HG64" i="5"/>
  <c r="HI64" i="5"/>
  <c r="HL64" i="5"/>
  <c r="HN64" i="5"/>
  <c r="HP64" i="5"/>
  <c r="HR64" i="5"/>
  <c r="IM64" i="5"/>
  <c r="IO64" i="5"/>
  <c r="IR64" i="5"/>
  <c r="IT64" i="5"/>
  <c r="IV64" i="5"/>
  <c r="IX64" i="5"/>
  <c r="JS64" i="5"/>
  <c r="JU64" i="5"/>
  <c r="JX64" i="5"/>
  <c r="JZ64" i="5"/>
  <c r="KB64" i="5"/>
  <c r="KD64" i="5"/>
  <c r="KY64" i="5"/>
  <c r="LA64" i="5"/>
  <c r="LD64" i="5"/>
  <c r="LF64" i="5"/>
  <c r="LH64" i="5"/>
  <c r="LJ64" i="5"/>
  <c r="ME64" i="5"/>
  <c r="MG64" i="5"/>
  <c r="MJ64" i="5"/>
  <c r="ML64" i="5"/>
  <c r="MN64" i="5"/>
  <c r="MP64" i="5"/>
  <c r="NK64" i="5"/>
  <c r="NM64" i="5"/>
  <c r="NP64" i="5"/>
  <c r="NR64" i="5"/>
  <c r="NT64" i="5"/>
  <c r="NV64" i="5"/>
  <c r="W65" i="5"/>
  <c r="Y65" i="5"/>
  <c r="AB65" i="5"/>
  <c r="AD65" i="5"/>
  <c r="AH65" i="5"/>
  <c r="BC65" i="5"/>
  <c r="BE65" i="5"/>
  <c r="BH65" i="5"/>
  <c r="BJ65" i="5"/>
  <c r="BL65" i="5"/>
  <c r="BN65" i="5"/>
  <c r="CI65" i="5"/>
  <c r="CK65" i="5"/>
  <c r="CN65" i="5"/>
  <c r="CP65" i="5"/>
  <c r="CR65" i="5"/>
  <c r="CT65" i="5"/>
  <c r="DO65" i="5"/>
  <c r="DQ65" i="5"/>
  <c r="DT65" i="5"/>
  <c r="DV65" i="5"/>
  <c r="DX65" i="5"/>
  <c r="DZ65" i="5"/>
  <c r="EU65" i="5"/>
  <c r="EW65" i="5"/>
  <c r="EZ65" i="5"/>
  <c r="FB65" i="5"/>
  <c r="FD65" i="5"/>
  <c r="FF65" i="5"/>
  <c r="GA65" i="5"/>
  <c r="GC65" i="5"/>
  <c r="GF65" i="5"/>
  <c r="GH65" i="5"/>
  <c r="GJ65" i="5"/>
  <c r="GL65" i="5"/>
  <c r="HG65" i="5"/>
  <c r="HI65" i="5"/>
  <c r="HL65" i="5"/>
  <c r="HN65" i="5"/>
  <c r="HP65" i="5"/>
  <c r="HR65" i="5"/>
  <c r="IM65" i="5"/>
  <c r="IO65" i="5"/>
  <c r="IR65" i="5"/>
  <c r="IT65" i="5"/>
  <c r="IV65" i="5"/>
  <c r="IX65" i="5"/>
  <c r="JS65" i="5"/>
  <c r="JU65" i="5"/>
  <c r="JX65" i="5"/>
  <c r="JZ65" i="5"/>
  <c r="KB65" i="5"/>
  <c r="KD65" i="5"/>
  <c r="KY65" i="5"/>
  <c r="LA65" i="5"/>
  <c r="LD65" i="5"/>
  <c r="LF65" i="5"/>
  <c r="LH65" i="5"/>
  <c r="LJ65" i="5"/>
  <c r="ME65" i="5"/>
  <c r="MG65" i="5"/>
  <c r="MJ65" i="5"/>
  <c r="ML65" i="5"/>
  <c r="MN65" i="5"/>
  <c r="MP65" i="5"/>
  <c r="NK65" i="5"/>
  <c r="NM65" i="5"/>
  <c r="NP65" i="5"/>
  <c r="NR65" i="5"/>
  <c r="NT65" i="5"/>
  <c r="NV65" i="5"/>
  <c r="W66" i="5"/>
  <c r="Y66" i="5"/>
  <c r="AB66" i="5"/>
  <c r="AD66" i="5"/>
  <c r="AH66" i="5"/>
  <c r="BC66" i="5"/>
  <c r="BE66" i="5"/>
  <c r="BH66" i="5"/>
  <c r="BJ66" i="5"/>
  <c r="BL66" i="5"/>
  <c r="BN66" i="5"/>
  <c r="CI66" i="5"/>
  <c r="CK66" i="5"/>
  <c r="CN66" i="5"/>
  <c r="CP66" i="5"/>
  <c r="CR66" i="5"/>
  <c r="CT66" i="5"/>
  <c r="DO66" i="5"/>
  <c r="DQ66" i="5"/>
  <c r="DT66" i="5"/>
  <c r="DV66" i="5"/>
  <c r="DX66" i="5"/>
  <c r="DZ66" i="5"/>
  <c r="EU66" i="5"/>
  <c r="EW66" i="5"/>
  <c r="EZ66" i="5"/>
  <c r="FB66" i="5"/>
  <c r="FD66" i="5"/>
  <c r="FF66" i="5"/>
  <c r="GA66" i="5"/>
  <c r="GC66" i="5"/>
  <c r="GF66" i="5"/>
  <c r="GH66" i="5"/>
  <c r="GJ66" i="5"/>
  <c r="GL66" i="5"/>
  <c r="HG66" i="5"/>
  <c r="HI66" i="5"/>
  <c r="HL66" i="5"/>
  <c r="HN66" i="5"/>
  <c r="HP66" i="5"/>
  <c r="HR66" i="5"/>
  <c r="IM66" i="5"/>
  <c r="IO66" i="5"/>
  <c r="IR66" i="5"/>
  <c r="IT66" i="5"/>
  <c r="IV66" i="5"/>
  <c r="IX66" i="5"/>
  <c r="JS66" i="5"/>
  <c r="JU66" i="5"/>
  <c r="JX66" i="5"/>
  <c r="JZ66" i="5"/>
  <c r="KB66" i="5"/>
  <c r="KD66" i="5"/>
  <c r="KY66" i="5"/>
  <c r="LA66" i="5"/>
  <c r="LD66" i="5"/>
  <c r="LF66" i="5"/>
  <c r="LH66" i="5"/>
  <c r="LJ66" i="5"/>
  <c r="ME66" i="5"/>
  <c r="MG66" i="5"/>
  <c r="MJ66" i="5"/>
  <c r="ML66" i="5"/>
  <c r="MN66" i="5"/>
  <c r="MP66" i="5"/>
  <c r="NK66" i="5"/>
  <c r="NM66" i="5"/>
  <c r="NP66" i="5"/>
  <c r="NR66" i="5"/>
  <c r="NT66" i="5"/>
  <c r="NV66" i="5"/>
  <c r="W67" i="5"/>
  <c r="Y67" i="5"/>
  <c r="AB67" i="5"/>
  <c r="AD67" i="5"/>
  <c r="AH67" i="5"/>
  <c r="BC67" i="5"/>
  <c r="BE67" i="5"/>
  <c r="BH67" i="5"/>
  <c r="BJ67" i="5"/>
  <c r="BL67" i="5"/>
  <c r="BN67" i="5"/>
  <c r="CI67" i="5"/>
  <c r="CK67" i="5"/>
  <c r="CN67" i="5"/>
  <c r="CP67" i="5"/>
  <c r="CR67" i="5"/>
  <c r="CT67" i="5"/>
  <c r="DO67" i="5"/>
  <c r="DQ67" i="5"/>
  <c r="DT67" i="5"/>
  <c r="DV67" i="5"/>
  <c r="DX67" i="5"/>
  <c r="DZ67" i="5"/>
  <c r="EU67" i="5"/>
  <c r="EW67" i="5"/>
  <c r="EZ67" i="5"/>
  <c r="FB67" i="5"/>
  <c r="FD67" i="5"/>
  <c r="FF67" i="5"/>
  <c r="GA67" i="5"/>
  <c r="GC67" i="5"/>
  <c r="GF67" i="5"/>
  <c r="GH67" i="5"/>
  <c r="GJ67" i="5"/>
  <c r="GL67" i="5"/>
  <c r="HG67" i="5"/>
  <c r="HI67" i="5"/>
  <c r="HL67" i="5"/>
  <c r="HN67" i="5"/>
  <c r="HP67" i="5"/>
  <c r="HR67" i="5"/>
  <c r="IM67" i="5"/>
  <c r="IO67" i="5"/>
  <c r="IR67" i="5"/>
  <c r="IT67" i="5"/>
  <c r="IV67" i="5"/>
  <c r="IX67" i="5"/>
  <c r="JS67" i="5"/>
  <c r="JU67" i="5"/>
  <c r="JX67" i="5"/>
  <c r="JZ67" i="5"/>
  <c r="KB67" i="5"/>
  <c r="KD67" i="5"/>
  <c r="KY67" i="5"/>
  <c r="LA67" i="5"/>
  <c r="LD67" i="5"/>
  <c r="LF67" i="5"/>
  <c r="LH67" i="5"/>
  <c r="LJ67" i="5"/>
  <c r="ME67" i="5"/>
  <c r="MG67" i="5"/>
  <c r="MJ67" i="5"/>
  <c r="ML67" i="5"/>
  <c r="MN67" i="5"/>
  <c r="MP67" i="5"/>
  <c r="NK67" i="5"/>
  <c r="NM67" i="5"/>
  <c r="NP67" i="5"/>
  <c r="NR67" i="5"/>
  <c r="NT67" i="5"/>
  <c r="NV67" i="5"/>
  <c r="W68" i="5"/>
  <c r="Y68" i="5"/>
  <c r="AB68" i="5"/>
  <c r="AD68" i="5"/>
  <c r="AH68" i="5"/>
  <c r="BC68" i="5"/>
  <c r="BE68" i="5"/>
  <c r="BH68" i="5"/>
  <c r="BJ68" i="5"/>
  <c r="BL68" i="5"/>
  <c r="BN68" i="5"/>
  <c r="CI68" i="5"/>
  <c r="CK68" i="5"/>
  <c r="CN68" i="5"/>
  <c r="CP68" i="5"/>
  <c r="CR68" i="5"/>
  <c r="CT68" i="5"/>
  <c r="DO68" i="5"/>
  <c r="DQ68" i="5"/>
  <c r="DT68" i="5"/>
  <c r="DV68" i="5"/>
  <c r="DX68" i="5"/>
  <c r="DZ68" i="5"/>
  <c r="EU68" i="5"/>
  <c r="EW68" i="5"/>
  <c r="EZ68" i="5"/>
  <c r="FB68" i="5"/>
  <c r="FD68" i="5"/>
  <c r="FF68" i="5"/>
  <c r="GA68" i="5"/>
  <c r="GC68" i="5"/>
  <c r="GF68" i="5"/>
  <c r="GH68" i="5"/>
  <c r="GJ68" i="5"/>
  <c r="GL68" i="5"/>
  <c r="HG68" i="5"/>
  <c r="HI68" i="5"/>
  <c r="HL68" i="5"/>
  <c r="HN68" i="5"/>
  <c r="HP68" i="5"/>
  <c r="HR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Y68" i="5"/>
  <c r="LA68" i="5"/>
  <c r="LD68" i="5"/>
  <c r="LF68" i="5"/>
  <c r="LH68" i="5"/>
  <c r="LJ68" i="5"/>
  <c r="ME68" i="5"/>
  <c r="MG68" i="5"/>
  <c r="MJ68" i="5"/>
  <c r="ML68" i="5"/>
  <c r="MN68" i="5"/>
  <c r="MP68" i="5"/>
  <c r="NK68" i="5"/>
  <c r="NM68" i="5"/>
  <c r="NP68" i="5"/>
  <c r="NR68" i="5"/>
  <c r="NT68" i="5"/>
  <c r="NV68" i="5"/>
  <c r="W69" i="5"/>
  <c r="Y69" i="5"/>
  <c r="AB69" i="5"/>
  <c r="AD69" i="5"/>
  <c r="AH69" i="5"/>
  <c r="BC69" i="5"/>
  <c r="BE69" i="5"/>
  <c r="BH69" i="5"/>
  <c r="BJ69" i="5"/>
  <c r="BL69" i="5"/>
  <c r="BN69" i="5"/>
  <c r="CI69" i="5"/>
  <c r="CK69" i="5"/>
  <c r="CN69" i="5"/>
  <c r="CP69" i="5"/>
  <c r="CR69" i="5"/>
  <c r="CT69" i="5"/>
  <c r="DO69" i="5"/>
  <c r="DQ69" i="5"/>
  <c r="DT69" i="5"/>
  <c r="DV69" i="5"/>
  <c r="DX69" i="5"/>
  <c r="DZ69" i="5"/>
  <c r="EU69" i="5"/>
  <c r="EW69" i="5"/>
  <c r="EZ69" i="5"/>
  <c r="FB69" i="5"/>
  <c r="FD69" i="5"/>
  <c r="FF69" i="5"/>
  <c r="GA69" i="5"/>
  <c r="GC69" i="5"/>
  <c r="GF69" i="5"/>
  <c r="GH69" i="5"/>
  <c r="GJ69" i="5"/>
  <c r="GL69" i="5"/>
  <c r="HG69" i="5"/>
  <c r="HI69" i="5"/>
  <c r="HL69" i="5"/>
  <c r="HN69" i="5"/>
  <c r="HP69" i="5"/>
  <c r="HR69" i="5"/>
  <c r="IM69" i="5"/>
  <c r="IO69" i="5"/>
  <c r="IR69" i="5"/>
  <c r="IT69" i="5"/>
  <c r="IV69" i="5"/>
  <c r="IX69" i="5"/>
  <c r="JS69" i="5"/>
  <c r="JU69" i="5"/>
  <c r="JX69" i="5"/>
  <c r="JZ69" i="5"/>
  <c r="KB69" i="5"/>
  <c r="KD69" i="5"/>
  <c r="KY69" i="5"/>
  <c r="LA69" i="5"/>
  <c r="LD69" i="5"/>
  <c r="LF69" i="5"/>
  <c r="LH69" i="5"/>
  <c r="LJ69" i="5"/>
  <c r="ME69" i="5"/>
  <c r="MG69" i="5"/>
  <c r="MJ69" i="5"/>
  <c r="ML69" i="5"/>
  <c r="MN69" i="5"/>
  <c r="MP69" i="5"/>
  <c r="NK69" i="5"/>
  <c r="NM69" i="5"/>
  <c r="NP69" i="5"/>
  <c r="NR69" i="5"/>
  <c r="NT69" i="5"/>
  <c r="NV69" i="5"/>
  <c r="W70" i="5"/>
  <c r="Y70" i="5"/>
  <c r="AB70" i="5"/>
  <c r="AD70" i="5"/>
  <c r="AH70" i="5"/>
  <c r="BC70" i="5"/>
  <c r="BE70" i="5"/>
  <c r="BH70" i="5"/>
  <c r="BJ70" i="5"/>
  <c r="BL70" i="5"/>
  <c r="BN70" i="5"/>
  <c r="CI70" i="5"/>
  <c r="CK70" i="5"/>
  <c r="CN70" i="5"/>
  <c r="CP70" i="5"/>
  <c r="CR70" i="5"/>
  <c r="CT70" i="5"/>
  <c r="DO70" i="5"/>
  <c r="DQ70" i="5"/>
  <c r="DT70" i="5"/>
  <c r="DV70" i="5"/>
  <c r="DX70" i="5"/>
  <c r="DZ70" i="5"/>
  <c r="EU70" i="5"/>
  <c r="EW70" i="5"/>
  <c r="EZ70" i="5"/>
  <c r="FB70" i="5"/>
  <c r="FD70" i="5"/>
  <c r="FF70" i="5"/>
  <c r="GA70" i="5"/>
  <c r="GC70" i="5"/>
  <c r="GF70" i="5"/>
  <c r="GH70" i="5"/>
  <c r="GJ70" i="5"/>
  <c r="GL70" i="5"/>
  <c r="HG70" i="5"/>
  <c r="HI70" i="5"/>
  <c r="HL70" i="5"/>
  <c r="HN70" i="5"/>
  <c r="HP70" i="5"/>
  <c r="HR70" i="5"/>
  <c r="IM70" i="5"/>
  <c r="IO70" i="5"/>
  <c r="IR70" i="5"/>
  <c r="IT70" i="5"/>
  <c r="IV70" i="5"/>
  <c r="IX70" i="5"/>
  <c r="JS70" i="5"/>
  <c r="JU70" i="5"/>
  <c r="JX70" i="5"/>
  <c r="JZ70" i="5"/>
  <c r="KB70" i="5"/>
  <c r="KD70" i="5"/>
  <c r="KY70" i="5"/>
  <c r="LA70" i="5"/>
  <c r="LD70" i="5"/>
  <c r="LF70" i="5"/>
  <c r="LH70" i="5"/>
  <c r="LJ70" i="5"/>
  <c r="ME70" i="5"/>
  <c r="MG70" i="5"/>
  <c r="MJ70" i="5"/>
  <c r="ML70" i="5"/>
  <c r="MN70" i="5"/>
  <c r="MP70" i="5"/>
  <c r="NK70" i="5"/>
  <c r="NM70" i="5"/>
  <c r="NP70" i="5"/>
  <c r="NR70" i="5"/>
  <c r="NT70" i="5"/>
  <c r="NV70" i="5"/>
  <c r="W71" i="5"/>
  <c r="Y71" i="5"/>
  <c r="AB71" i="5"/>
  <c r="AD71" i="5"/>
  <c r="AH71" i="5"/>
  <c r="BC71" i="5"/>
  <c r="BE71" i="5"/>
  <c r="BH71" i="5"/>
  <c r="BJ71" i="5"/>
  <c r="BL71" i="5"/>
  <c r="BN71" i="5"/>
  <c r="CI71" i="5"/>
  <c r="CK71" i="5"/>
  <c r="CN71" i="5"/>
  <c r="CP71" i="5"/>
  <c r="CR71" i="5"/>
  <c r="CT71" i="5"/>
  <c r="DO71" i="5"/>
  <c r="DQ71" i="5"/>
  <c r="DT71" i="5"/>
  <c r="DV71" i="5"/>
  <c r="DX71" i="5"/>
  <c r="DZ71" i="5"/>
  <c r="EU71" i="5"/>
  <c r="EW71" i="5"/>
  <c r="EZ71" i="5"/>
  <c r="FB71" i="5"/>
  <c r="FD71" i="5"/>
  <c r="FF71" i="5"/>
  <c r="GA71" i="5"/>
  <c r="GC71" i="5"/>
  <c r="GF71" i="5"/>
  <c r="GH71" i="5"/>
  <c r="GJ71" i="5"/>
  <c r="GL71" i="5"/>
  <c r="HG71" i="5"/>
  <c r="HI71" i="5"/>
  <c r="HL71" i="5"/>
  <c r="HN71" i="5"/>
  <c r="HP71" i="5"/>
  <c r="HR71" i="5"/>
  <c r="IM71" i="5"/>
  <c r="IO71" i="5"/>
  <c r="IR71" i="5"/>
  <c r="IT71" i="5"/>
  <c r="IV71" i="5"/>
  <c r="IX71" i="5"/>
  <c r="JS71" i="5"/>
  <c r="JU71" i="5"/>
  <c r="JX71" i="5"/>
  <c r="JZ71" i="5"/>
  <c r="KB71" i="5"/>
  <c r="KD71" i="5"/>
  <c r="KY71" i="5"/>
  <c r="LA71" i="5"/>
  <c r="LD71" i="5"/>
  <c r="LF71" i="5"/>
  <c r="LH71" i="5"/>
  <c r="LJ71" i="5"/>
  <c r="ME71" i="5"/>
  <c r="MG71" i="5"/>
  <c r="MJ71" i="5"/>
  <c r="ML71" i="5"/>
  <c r="MN71" i="5"/>
  <c r="MP71" i="5"/>
  <c r="NK71" i="5"/>
  <c r="NM71" i="5"/>
  <c r="NP71" i="5"/>
  <c r="NR71" i="5"/>
  <c r="NT71" i="5"/>
  <c r="NV71" i="5"/>
  <c r="W72" i="5"/>
  <c r="Y72" i="5"/>
  <c r="AB72" i="5"/>
  <c r="AD72" i="5"/>
  <c r="AH72" i="5"/>
  <c r="BC72" i="5"/>
  <c r="BE72" i="5"/>
  <c r="BH72" i="5"/>
  <c r="BJ72" i="5"/>
  <c r="BL72" i="5"/>
  <c r="BN72" i="5"/>
  <c r="CI72" i="5"/>
  <c r="CK72" i="5"/>
  <c r="CN72" i="5"/>
  <c r="CP72" i="5"/>
  <c r="CR72" i="5"/>
  <c r="CT72" i="5"/>
  <c r="DO72" i="5"/>
  <c r="DQ72" i="5"/>
  <c r="DT72" i="5"/>
  <c r="DV72" i="5"/>
  <c r="DX72" i="5"/>
  <c r="DZ72" i="5"/>
  <c r="EU72" i="5"/>
  <c r="EW72" i="5"/>
  <c r="EZ72" i="5"/>
  <c r="FB72" i="5"/>
  <c r="FD72" i="5"/>
  <c r="FF72" i="5"/>
  <c r="GA72" i="5"/>
  <c r="GC72" i="5"/>
  <c r="GF72" i="5"/>
  <c r="GH72" i="5"/>
  <c r="GJ72" i="5"/>
  <c r="GL72" i="5"/>
  <c r="HG72" i="5"/>
  <c r="HI72" i="5"/>
  <c r="HL72" i="5"/>
  <c r="HN72" i="5"/>
  <c r="HP72" i="5"/>
  <c r="HR72" i="5"/>
  <c r="IM72" i="5"/>
  <c r="IO72" i="5"/>
  <c r="IR72" i="5"/>
  <c r="IT72" i="5"/>
  <c r="IV72" i="5"/>
  <c r="IX72" i="5"/>
  <c r="JS72" i="5"/>
  <c r="JU72" i="5"/>
  <c r="JX72" i="5"/>
  <c r="JZ72" i="5"/>
  <c r="KB72" i="5"/>
  <c r="KD72" i="5"/>
  <c r="KY72" i="5"/>
  <c r="LA72" i="5"/>
  <c r="LD72" i="5"/>
  <c r="LF72" i="5"/>
  <c r="LH72" i="5"/>
  <c r="LJ72" i="5"/>
  <c r="ME72" i="5"/>
  <c r="MG72" i="5"/>
  <c r="MJ72" i="5"/>
  <c r="ML72" i="5"/>
  <c r="MN72" i="5"/>
  <c r="MP72" i="5"/>
  <c r="NK72" i="5"/>
  <c r="NM72" i="5"/>
  <c r="NP72" i="5"/>
  <c r="NR72" i="5"/>
  <c r="NT72" i="5"/>
  <c r="NV72" i="5"/>
  <c r="W73" i="5"/>
  <c r="Y73" i="5"/>
  <c r="AB73" i="5"/>
  <c r="AD73" i="5"/>
  <c r="AH73" i="5"/>
  <c r="BC73" i="5"/>
  <c r="BE73" i="5"/>
  <c r="BH73" i="5"/>
  <c r="BJ73" i="5"/>
  <c r="BL73" i="5"/>
  <c r="BN73" i="5"/>
  <c r="CI73" i="5"/>
  <c r="CK73" i="5"/>
  <c r="CN73" i="5"/>
  <c r="CP73" i="5"/>
  <c r="CR73" i="5"/>
  <c r="CT73" i="5"/>
  <c r="DO73" i="5"/>
  <c r="DQ73" i="5"/>
  <c r="DT73" i="5"/>
  <c r="DV73" i="5"/>
  <c r="DX73" i="5"/>
  <c r="DZ73" i="5"/>
  <c r="EU73" i="5"/>
  <c r="EW73" i="5"/>
  <c r="EZ73" i="5"/>
  <c r="FB73" i="5"/>
  <c r="FD73" i="5"/>
  <c r="FF73" i="5"/>
  <c r="GA73" i="5"/>
  <c r="GC73" i="5"/>
  <c r="GF73" i="5"/>
  <c r="GH73" i="5"/>
  <c r="GJ73" i="5"/>
  <c r="GL73" i="5"/>
  <c r="HG73" i="5"/>
  <c r="HI73" i="5"/>
  <c r="HL73" i="5"/>
  <c r="HN73" i="5"/>
  <c r="HP73" i="5"/>
  <c r="HR73" i="5"/>
  <c r="IM73" i="5"/>
  <c r="IO73" i="5"/>
  <c r="IR73" i="5"/>
  <c r="IT73" i="5"/>
  <c r="IV73" i="5"/>
  <c r="IX73" i="5"/>
  <c r="JS73" i="5"/>
  <c r="JU73" i="5"/>
  <c r="JX73" i="5"/>
  <c r="JZ73" i="5"/>
  <c r="KB73" i="5"/>
  <c r="KD73" i="5"/>
  <c r="KY73" i="5"/>
  <c r="LA73" i="5"/>
  <c r="LD73" i="5"/>
  <c r="LF73" i="5"/>
  <c r="LH73" i="5"/>
  <c r="LJ73" i="5"/>
  <c r="ME73" i="5"/>
  <c r="MG73" i="5"/>
  <c r="MJ73" i="5"/>
  <c r="ML73" i="5"/>
  <c r="MN73" i="5"/>
  <c r="MP73" i="5"/>
  <c r="NK73" i="5"/>
  <c r="NM73" i="5"/>
  <c r="NP73" i="5"/>
  <c r="NR73" i="5"/>
  <c r="NT73" i="5"/>
  <c r="NV73" i="5"/>
  <c r="W74" i="5"/>
  <c r="Y74" i="5"/>
  <c r="AB74" i="5"/>
  <c r="AD74" i="5"/>
  <c r="AH74" i="5"/>
  <c r="BC74" i="5"/>
  <c r="BE74" i="5"/>
  <c r="BH74" i="5"/>
  <c r="BJ74" i="5"/>
  <c r="BL74" i="5"/>
  <c r="BN74" i="5"/>
  <c r="CI74" i="5"/>
  <c r="CK74" i="5"/>
  <c r="CN74" i="5"/>
  <c r="CP74" i="5"/>
  <c r="CR74" i="5"/>
  <c r="CT74" i="5"/>
  <c r="DO74" i="5"/>
  <c r="DQ74" i="5"/>
  <c r="DT74" i="5"/>
  <c r="DV74" i="5"/>
  <c r="DX74" i="5"/>
  <c r="DZ74" i="5"/>
  <c r="EU74" i="5"/>
  <c r="EW74" i="5"/>
  <c r="EZ74" i="5"/>
  <c r="FB74" i="5"/>
  <c r="FD74" i="5"/>
  <c r="FF74" i="5"/>
  <c r="GA74" i="5"/>
  <c r="GC74" i="5"/>
  <c r="GF74" i="5"/>
  <c r="GH74" i="5"/>
  <c r="GJ74" i="5"/>
  <c r="GL74" i="5"/>
  <c r="HG74" i="5"/>
  <c r="HI74" i="5"/>
  <c r="HL74" i="5"/>
  <c r="HN74" i="5"/>
  <c r="HP74" i="5"/>
  <c r="HR74" i="5"/>
  <c r="IM74" i="5"/>
  <c r="IO74" i="5"/>
  <c r="IR74" i="5"/>
  <c r="IT74" i="5"/>
  <c r="IV74" i="5"/>
  <c r="IX74" i="5"/>
  <c r="JS74" i="5"/>
  <c r="JU74" i="5"/>
  <c r="JX74" i="5"/>
  <c r="JZ74" i="5"/>
  <c r="KB74" i="5"/>
  <c r="KD74" i="5"/>
  <c r="KY74" i="5"/>
  <c r="LA74" i="5"/>
  <c r="LD74" i="5"/>
  <c r="LF74" i="5"/>
  <c r="LH74" i="5"/>
  <c r="LJ74" i="5"/>
  <c r="ME74" i="5"/>
  <c r="MG74" i="5"/>
  <c r="MJ74" i="5"/>
  <c r="ML74" i="5"/>
  <c r="MN74" i="5"/>
  <c r="MP74" i="5"/>
  <c r="NK74" i="5"/>
  <c r="NM74" i="5"/>
  <c r="NP74" i="5"/>
  <c r="NR74" i="5"/>
  <c r="NT74" i="5"/>
  <c r="NV74" i="5"/>
  <c r="W75" i="5"/>
  <c r="Y75" i="5"/>
  <c r="AB75" i="5"/>
  <c r="AD75" i="5"/>
  <c r="AH75" i="5"/>
  <c r="BC75" i="5"/>
  <c r="BE75" i="5"/>
  <c r="BH75" i="5"/>
  <c r="BJ75" i="5"/>
  <c r="BL75" i="5"/>
  <c r="BN75" i="5"/>
  <c r="CI75" i="5"/>
  <c r="CK75" i="5"/>
  <c r="CN75" i="5"/>
  <c r="CP75" i="5"/>
  <c r="CR75" i="5"/>
  <c r="CT75" i="5"/>
  <c r="DO75" i="5"/>
  <c r="DQ75" i="5"/>
  <c r="DT75" i="5"/>
  <c r="DV75" i="5"/>
  <c r="DX75" i="5"/>
  <c r="DZ75" i="5"/>
  <c r="EU75" i="5"/>
  <c r="EW75" i="5"/>
  <c r="EZ75" i="5"/>
  <c r="FB75" i="5"/>
  <c r="FD75" i="5"/>
  <c r="FF75" i="5"/>
  <c r="GA75" i="5"/>
  <c r="GC75" i="5"/>
  <c r="GF75" i="5"/>
  <c r="GH75" i="5"/>
  <c r="GJ75" i="5"/>
  <c r="GL75" i="5"/>
  <c r="HG75" i="5"/>
  <c r="HI75" i="5"/>
  <c r="HL75" i="5"/>
  <c r="HN75" i="5"/>
  <c r="HP75" i="5"/>
  <c r="HR75" i="5"/>
  <c r="IM75" i="5"/>
  <c r="IO75" i="5"/>
  <c r="IR75" i="5"/>
  <c r="IT75" i="5"/>
  <c r="IV75" i="5"/>
  <c r="IX75" i="5"/>
  <c r="JS75" i="5"/>
  <c r="JU75" i="5"/>
  <c r="JX75" i="5"/>
  <c r="JZ75" i="5"/>
  <c r="KB75" i="5"/>
  <c r="KD75" i="5"/>
  <c r="KY75" i="5"/>
  <c r="LA75" i="5"/>
  <c r="LD75" i="5"/>
  <c r="LF75" i="5"/>
  <c r="LH75" i="5"/>
  <c r="LJ75" i="5"/>
  <c r="ME75" i="5"/>
  <c r="MG75" i="5"/>
  <c r="MJ75" i="5"/>
  <c r="ML75" i="5"/>
  <c r="MN75" i="5"/>
  <c r="MP75" i="5"/>
  <c r="NK75" i="5"/>
  <c r="NM75" i="5"/>
  <c r="NP75" i="5"/>
  <c r="NR75" i="5"/>
  <c r="NT75" i="5"/>
  <c r="NV75" i="5"/>
  <c r="W76" i="5"/>
  <c r="Y76" i="5"/>
  <c r="AB76" i="5"/>
  <c r="AD76" i="5"/>
  <c r="AH76" i="5"/>
  <c r="BC76" i="5"/>
  <c r="BE76" i="5"/>
  <c r="BH76" i="5"/>
  <c r="BJ76" i="5"/>
  <c r="BL76" i="5"/>
  <c r="BN76" i="5"/>
  <c r="CI76" i="5"/>
  <c r="CK76" i="5"/>
  <c r="CN76" i="5"/>
  <c r="CP76" i="5"/>
  <c r="CR76" i="5"/>
  <c r="CT76" i="5"/>
  <c r="DO76" i="5"/>
  <c r="DQ76" i="5"/>
  <c r="DT76" i="5"/>
  <c r="DV76" i="5"/>
  <c r="DX76" i="5"/>
  <c r="DZ76" i="5"/>
  <c r="EU76" i="5"/>
  <c r="EW76" i="5"/>
  <c r="EZ76" i="5"/>
  <c r="FB76" i="5"/>
  <c r="FD76" i="5"/>
  <c r="FF76" i="5"/>
  <c r="GA76" i="5"/>
  <c r="GC76" i="5"/>
  <c r="GF76" i="5"/>
  <c r="GH76" i="5"/>
  <c r="GJ76" i="5"/>
  <c r="GL76" i="5"/>
  <c r="HG76" i="5"/>
  <c r="HI76" i="5"/>
  <c r="HL76" i="5"/>
  <c r="HN76" i="5"/>
  <c r="HP76" i="5"/>
  <c r="HR76" i="5"/>
  <c r="IM76" i="5"/>
  <c r="IO76" i="5"/>
  <c r="IR76" i="5"/>
  <c r="IT76" i="5"/>
  <c r="IV76" i="5"/>
  <c r="IX76" i="5"/>
  <c r="JS76" i="5"/>
  <c r="JU76" i="5"/>
  <c r="JX76" i="5"/>
  <c r="JZ76" i="5"/>
  <c r="KB76" i="5"/>
  <c r="KD76" i="5"/>
  <c r="KY76" i="5"/>
  <c r="LA76" i="5"/>
  <c r="LD76" i="5"/>
  <c r="LF76" i="5"/>
  <c r="LH76" i="5"/>
  <c r="LJ76" i="5"/>
  <c r="ME76" i="5"/>
  <c r="MG76" i="5"/>
  <c r="MJ76" i="5"/>
  <c r="ML76" i="5"/>
  <c r="MN76" i="5"/>
  <c r="MP76" i="5"/>
  <c r="NK76" i="5"/>
  <c r="NM76" i="5"/>
  <c r="NP76" i="5"/>
  <c r="NR76" i="5"/>
  <c r="NT76" i="5"/>
  <c r="NV76" i="5"/>
  <c r="W77" i="5"/>
  <c r="Y77" i="5"/>
  <c r="AB77" i="5"/>
  <c r="AD77" i="5"/>
  <c r="AH77" i="5"/>
  <c r="BC77" i="5"/>
  <c r="BE77" i="5"/>
  <c r="BH77" i="5"/>
  <c r="BJ77" i="5"/>
  <c r="BL77" i="5"/>
  <c r="BN77" i="5"/>
  <c r="CI77" i="5"/>
  <c r="CK77" i="5"/>
  <c r="CN77" i="5"/>
  <c r="CP77" i="5"/>
  <c r="CR77" i="5"/>
  <c r="CT77" i="5"/>
  <c r="DO77" i="5"/>
  <c r="DQ77" i="5"/>
  <c r="DT77" i="5"/>
  <c r="DV77" i="5"/>
  <c r="DX77" i="5"/>
  <c r="DZ77" i="5"/>
  <c r="EU77" i="5"/>
  <c r="EW77" i="5"/>
  <c r="EZ77" i="5"/>
  <c r="FB77" i="5"/>
  <c r="FD77" i="5"/>
  <c r="FF77" i="5"/>
  <c r="GA77" i="5"/>
  <c r="GC77" i="5"/>
  <c r="GF77" i="5"/>
  <c r="GH77" i="5"/>
  <c r="GJ77" i="5"/>
  <c r="GL77" i="5"/>
  <c r="HG77" i="5"/>
  <c r="HI77" i="5"/>
  <c r="HL77" i="5"/>
  <c r="HN77" i="5"/>
  <c r="HP77" i="5"/>
  <c r="HR77" i="5"/>
  <c r="IM77" i="5"/>
  <c r="IO77" i="5"/>
  <c r="IR77" i="5"/>
  <c r="IT77" i="5"/>
  <c r="IV77" i="5"/>
  <c r="IX77" i="5"/>
  <c r="JS77" i="5"/>
  <c r="JU77" i="5"/>
  <c r="JX77" i="5"/>
  <c r="JZ77" i="5"/>
  <c r="KB77" i="5"/>
  <c r="KD77" i="5"/>
  <c r="KY77" i="5"/>
  <c r="LA77" i="5"/>
  <c r="LD77" i="5"/>
  <c r="LF77" i="5"/>
  <c r="LH77" i="5"/>
  <c r="LJ77" i="5"/>
  <c r="ME77" i="5"/>
  <c r="MG77" i="5"/>
  <c r="MJ77" i="5"/>
  <c r="ML77" i="5"/>
  <c r="MN77" i="5"/>
  <c r="MP77" i="5"/>
  <c r="NK77" i="5"/>
  <c r="NM77" i="5"/>
  <c r="NP77" i="5"/>
  <c r="NR77" i="5"/>
  <c r="NT77" i="5"/>
  <c r="NV77" i="5"/>
  <c r="W78" i="5"/>
  <c r="Y78" i="5"/>
  <c r="AB78" i="5"/>
  <c r="AD78" i="5"/>
  <c r="AH78" i="5"/>
  <c r="BC78" i="5"/>
  <c r="BE78" i="5"/>
  <c r="BH78" i="5"/>
  <c r="BJ78" i="5"/>
  <c r="BL78" i="5"/>
  <c r="BN78" i="5"/>
  <c r="CI78" i="5"/>
  <c r="CK78" i="5"/>
  <c r="CN78" i="5"/>
  <c r="CP78" i="5"/>
  <c r="CR78" i="5"/>
  <c r="CT78" i="5"/>
  <c r="DO78" i="5"/>
  <c r="DQ78" i="5"/>
  <c r="DT78" i="5"/>
  <c r="DV78" i="5"/>
  <c r="DX78" i="5"/>
  <c r="DZ78" i="5"/>
  <c r="EU78" i="5"/>
  <c r="EW78" i="5"/>
  <c r="EZ78" i="5"/>
  <c r="FB78" i="5"/>
  <c r="FD78" i="5"/>
  <c r="FF78" i="5"/>
  <c r="GA78" i="5"/>
  <c r="GC78" i="5"/>
  <c r="GF78" i="5"/>
  <c r="GH78" i="5"/>
  <c r="GJ78" i="5"/>
  <c r="GL78" i="5"/>
  <c r="HG78" i="5"/>
  <c r="HI78" i="5"/>
  <c r="HL78" i="5"/>
  <c r="HN78" i="5"/>
  <c r="HP78" i="5"/>
  <c r="HR78" i="5"/>
  <c r="IM78" i="5"/>
  <c r="IO78" i="5"/>
  <c r="IR78" i="5"/>
  <c r="IT78" i="5"/>
  <c r="IV78" i="5"/>
  <c r="IX78" i="5"/>
  <c r="JS78" i="5"/>
  <c r="JU78" i="5"/>
  <c r="JX78" i="5"/>
  <c r="JZ78" i="5"/>
  <c r="KB78" i="5"/>
  <c r="KD78" i="5"/>
  <c r="KY78" i="5"/>
  <c r="LA78" i="5"/>
  <c r="LD78" i="5"/>
  <c r="LF78" i="5"/>
  <c r="LH78" i="5"/>
  <c r="LJ78" i="5"/>
  <c r="ME78" i="5"/>
  <c r="MG78" i="5"/>
  <c r="MJ78" i="5"/>
  <c r="ML78" i="5"/>
  <c r="MN78" i="5"/>
  <c r="MP78" i="5"/>
  <c r="NK78" i="5"/>
  <c r="NM78" i="5"/>
  <c r="NP78" i="5"/>
  <c r="NR78" i="5"/>
  <c r="NT78" i="5"/>
  <c r="NV78" i="5"/>
  <c r="W79" i="5"/>
  <c r="Y79" i="5"/>
  <c r="AB79" i="5"/>
  <c r="AD79" i="5"/>
  <c r="AH79" i="5"/>
  <c r="BC79" i="5"/>
  <c r="BE79" i="5"/>
  <c r="BH79" i="5"/>
  <c r="BJ79" i="5"/>
  <c r="BL79" i="5"/>
  <c r="BN79" i="5"/>
  <c r="CI79" i="5"/>
  <c r="CK79" i="5"/>
  <c r="CN79" i="5"/>
  <c r="CP79" i="5"/>
  <c r="CR79" i="5"/>
  <c r="CT79" i="5"/>
  <c r="DO79" i="5"/>
  <c r="DQ79" i="5"/>
  <c r="DT79" i="5"/>
  <c r="DV79" i="5"/>
  <c r="DX79" i="5"/>
  <c r="DZ79" i="5"/>
  <c r="EB79" i="5"/>
  <c r="EU79" i="5"/>
  <c r="EW79" i="5"/>
  <c r="EZ79" i="5"/>
  <c r="FB79" i="5"/>
  <c r="FD79" i="5"/>
  <c r="FF79" i="5"/>
  <c r="GA79" i="5"/>
  <c r="GC79" i="5"/>
  <c r="GF79" i="5"/>
  <c r="GH79" i="5"/>
  <c r="GJ79" i="5"/>
  <c r="GL79" i="5"/>
  <c r="HG79" i="5"/>
  <c r="HI79" i="5"/>
  <c r="HL79" i="5"/>
  <c r="HN79" i="5"/>
  <c r="HP79" i="5"/>
  <c r="HR79" i="5"/>
  <c r="IM79" i="5"/>
  <c r="IO79" i="5"/>
  <c r="IR79" i="5"/>
  <c r="IT79" i="5"/>
  <c r="IV79" i="5"/>
  <c r="IX79" i="5"/>
  <c r="JS79" i="5"/>
  <c r="JU79" i="5"/>
  <c r="JX79" i="5"/>
  <c r="JZ79" i="5"/>
  <c r="KB79" i="5"/>
  <c r="KD79" i="5"/>
  <c r="KY79" i="5"/>
  <c r="LA79" i="5"/>
  <c r="LD79" i="5"/>
  <c r="LF79" i="5"/>
  <c r="LH79" i="5"/>
  <c r="LJ79" i="5"/>
  <c r="ME79" i="5"/>
  <c r="MG79" i="5"/>
  <c r="MJ79" i="5"/>
  <c r="ML79" i="5"/>
  <c r="MN79" i="5"/>
  <c r="MP79" i="5"/>
  <c r="NK79" i="5"/>
  <c r="NM79" i="5"/>
  <c r="NP79" i="5"/>
  <c r="NR79" i="5"/>
  <c r="NT79" i="5"/>
  <c r="NV79" i="5"/>
  <c r="W80" i="5"/>
  <c r="Y80" i="5"/>
  <c r="AB80" i="5"/>
  <c r="AD80" i="5"/>
  <c r="AH80" i="5"/>
  <c r="BC80" i="5"/>
  <c r="BE80" i="5"/>
  <c r="BH80" i="5"/>
  <c r="BJ80" i="5"/>
  <c r="BL80" i="5"/>
  <c r="BN80" i="5"/>
  <c r="CI80" i="5"/>
  <c r="CK80" i="5"/>
  <c r="CN80" i="5"/>
  <c r="CP80" i="5"/>
  <c r="CR80" i="5"/>
  <c r="CT80" i="5"/>
  <c r="DO80" i="5"/>
  <c r="DQ80" i="5"/>
  <c r="DT80" i="5"/>
  <c r="DV80" i="5"/>
  <c r="DX80" i="5"/>
  <c r="DZ80" i="5"/>
  <c r="EU80" i="5"/>
  <c r="EW80" i="5"/>
  <c r="EZ80" i="5"/>
  <c r="FB80" i="5"/>
  <c r="FD80" i="5"/>
  <c r="FF80" i="5"/>
  <c r="GA80" i="5"/>
  <c r="GC80" i="5"/>
  <c r="GF80" i="5"/>
  <c r="GH80" i="5"/>
  <c r="GJ80" i="5"/>
  <c r="GL80" i="5"/>
  <c r="HG80" i="5"/>
  <c r="HI80" i="5"/>
  <c r="HL80" i="5"/>
  <c r="HN80" i="5"/>
  <c r="HP80" i="5"/>
  <c r="HR80" i="5"/>
  <c r="IM80" i="5"/>
  <c r="IO80" i="5"/>
  <c r="IR80" i="5"/>
  <c r="IT80" i="5"/>
  <c r="IV80" i="5"/>
  <c r="IX80" i="5"/>
  <c r="JS80" i="5"/>
  <c r="JU80" i="5"/>
  <c r="JX80" i="5"/>
  <c r="JZ80" i="5"/>
  <c r="KB80" i="5"/>
  <c r="KD80" i="5"/>
  <c r="KY80" i="5"/>
  <c r="LA80" i="5"/>
  <c r="LD80" i="5"/>
  <c r="LF80" i="5"/>
  <c r="LH80" i="5"/>
  <c r="LJ80" i="5"/>
  <c r="ME80" i="5"/>
  <c r="MG80" i="5"/>
  <c r="MJ80" i="5"/>
  <c r="ML80" i="5"/>
  <c r="MN80" i="5"/>
  <c r="MP80" i="5"/>
  <c r="NK80" i="5"/>
  <c r="NM80" i="5"/>
  <c r="NP80" i="5"/>
  <c r="NR80" i="5"/>
  <c r="NT80" i="5"/>
  <c r="NV80" i="5"/>
  <c r="W81" i="5"/>
  <c r="Y81" i="5"/>
  <c r="AB81" i="5"/>
  <c r="AD81" i="5"/>
  <c r="AH81" i="5"/>
  <c r="BC81" i="5"/>
  <c r="BE81" i="5"/>
  <c r="BH81" i="5"/>
  <c r="BJ81" i="5"/>
  <c r="BL81" i="5"/>
  <c r="BN81" i="5"/>
  <c r="CI81" i="5"/>
  <c r="CK81" i="5"/>
  <c r="CN81" i="5"/>
  <c r="CP81" i="5"/>
  <c r="CR81" i="5"/>
  <c r="CT81" i="5"/>
  <c r="DO81" i="5"/>
  <c r="DQ81" i="5"/>
  <c r="DT81" i="5"/>
  <c r="DV81" i="5"/>
  <c r="DX81" i="5"/>
  <c r="DZ81" i="5"/>
  <c r="EU81" i="5"/>
  <c r="EW81" i="5"/>
  <c r="EZ81" i="5"/>
  <c r="FB81" i="5"/>
  <c r="FD81" i="5"/>
  <c r="FF81" i="5"/>
  <c r="GA81" i="5"/>
  <c r="GC81" i="5"/>
  <c r="GF81" i="5"/>
  <c r="GH81" i="5"/>
  <c r="GJ81" i="5"/>
  <c r="GL81" i="5"/>
  <c r="HG81" i="5"/>
  <c r="HI81" i="5"/>
  <c r="HL81" i="5"/>
  <c r="HN81" i="5"/>
  <c r="HP81" i="5"/>
  <c r="HR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Y81" i="5"/>
  <c r="LA81" i="5"/>
  <c r="LD81" i="5"/>
  <c r="LF81" i="5"/>
  <c r="LH81" i="5"/>
  <c r="LJ81" i="5"/>
  <c r="ME81" i="5"/>
  <c r="MG81" i="5"/>
  <c r="MJ81" i="5"/>
  <c r="ML81" i="5"/>
  <c r="MN81" i="5"/>
  <c r="MP81" i="5"/>
  <c r="NK81" i="5"/>
  <c r="NM81" i="5"/>
  <c r="NP81" i="5"/>
  <c r="NR81" i="5"/>
  <c r="NT81" i="5"/>
  <c r="NV81" i="5"/>
  <c r="W82" i="5"/>
  <c r="Y82" i="5"/>
  <c r="AB82" i="5"/>
  <c r="AD82" i="5"/>
  <c r="AH82" i="5"/>
  <c r="BC82" i="5"/>
  <c r="BE82" i="5"/>
  <c r="BH82" i="5"/>
  <c r="BJ82" i="5"/>
  <c r="BL82" i="5"/>
  <c r="BN82" i="5"/>
  <c r="CI82" i="5"/>
  <c r="CK82" i="5"/>
  <c r="CN82" i="5"/>
  <c r="CP82" i="5"/>
  <c r="CR82" i="5"/>
  <c r="CT82" i="5"/>
  <c r="DO82" i="5"/>
  <c r="DQ82" i="5"/>
  <c r="DT82" i="5"/>
  <c r="DV82" i="5"/>
  <c r="DX82" i="5"/>
  <c r="DZ82" i="5"/>
  <c r="EU82" i="5"/>
  <c r="EW82" i="5"/>
  <c r="EZ82" i="5"/>
  <c r="FB82" i="5"/>
  <c r="FD82" i="5"/>
  <c r="FF82" i="5"/>
  <c r="GA82" i="5"/>
  <c r="GC82" i="5"/>
  <c r="GF82" i="5"/>
  <c r="GH82" i="5"/>
  <c r="GJ82" i="5"/>
  <c r="GL82" i="5"/>
  <c r="HG82" i="5"/>
  <c r="HI82" i="5"/>
  <c r="HL82" i="5"/>
  <c r="HN82" i="5"/>
  <c r="HP82" i="5"/>
  <c r="HR82" i="5"/>
  <c r="IM82" i="5"/>
  <c r="IO82" i="5"/>
  <c r="IR82" i="5"/>
  <c r="IT82" i="5"/>
  <c r="IV82" i="5"/>
  <c r="IX82" i="5"/>
  <c r="JS82" i="5"/>
  <c r="JU82" i="5"/>
  <c r="JX82" i="5"/>
  <c r="JZ82" i="5"/>
  <c r="KB82" i="5"/>
  <c r="KD82" i="5"/>
  <c r="KY82" i="5"/>
  <c r="LA82" i="5"/>
  <c r="LD82" i="5"/>
  <c r="LF82" i="5"/>
  <c r="LH82" i="5"/>
  <c r="LJ82" i="5"/>
  <c r="ME82" i="5"/>
  <c r="MG82" i="5"/>
  <c r="MJ82" i="5"/>
  <c r="ML82" i="5"/>
  <c r="MN82" i="5"/>
  <c r="MP82" i="5"/>
  <c r="NK82" i="5"/>
  <c r="NM82" i="5"/>
  <c r="NP82" i="5"/>
  <c r="NR82" i="5"/>
  <c r="NT82" i="5"/>
  <c r="NV82" i="5"/>
  <c r="W83" i="5"/>
  <c r="Y83" i="5"/>
  <c r="AB83" i="5"/>
  <c r="AD83" i="5"/>
  <c r="AH83" i="5"/>
  <c r="BC83" i="5"/>
  <c r="BE83" i="5"/>
  <c r="BH83" i="5"/>
  <c r="BJ83" i="5"/>
  <c r="BL83" i="5"/>
  <c r="BN83" i="5"/>
  <c r="CI83" i="5"/>
  <c r="CK83" i="5"/>
  <c r="CN83" i="5"/>
  <c r="CP83" i="5"/>
  <c r="CR83" i="5"/>
  <c r="CT83" i="5"/>
  <c r="DO83" i="5"/>
  <c r="DQ83" i="5"/>
  <c r="DT83" i="5"/>
  <c r="DV83" i="5"/>
  <c r="DX83" i="5"/>
  <c r="DZ83" i="5"/>
  <c r="EU83" i="5"/>
  <c r="EW83" i="5"/>
  <c r="EZ83" i="5"/>
  <c r="FB83" i="5"/>
  <c r="FD83" i="5"/>
  <c r="FF83" i="5"/>
  <c r="GA83" i="5"/>
  <c r="GC83" i="5"/>
  <c r="GF83" i="5"/>
  <c r="GH83" i="5"/>
  <c r="GJ83" i="5"/>
  <c r="GL83" i="5"/>
  <c r="HG83" i="5"/>
  <c r="HI83" i="5"/>
  <c r="HL83" i="5"/>
  <c r="HN83" i="5"/>
  <c r="HP83" i="5"/>
  <c r="HR83" i="5"/>
  <c r="IM83" i="5"/>
  <c r="IO83" i="5"/>
  <c r="IR83" i="5"/>
  <c r="IT83" i="5"/>
  <c r="IV83" i="5"/>
  <c r="IX83" i="5"/>
  <c r="JS83" i="5"/>
  <c r="JU83" i="5"/>
  <c r="JX83" i="5"/>
  <c r="JZ83" i="5"/>
  <c r="KB83" i="5"/>
  <c r="KD83" i="5"/>
  <c r="KY83" i="5"/>
  <c r="LA83" i="5"/>
  <c r="LD83" i="5"/>
  <c r="LF83" i="5"/>
  <c r="LH83" i="5"/>
  <c r="LJ83" i="5"/>
  <c r="ME83" i="5"/>
  <c r="MG83" i="5"/>
  <c r="MJ83" i="5"/>
  <c r="ML83" i="5"/>
  <c r="MN83" i="5"/>
  <c r="MP83" i="5"/>
  <c r="NK83" i="5"/>
  <c r="NM83" i="5"/>
  <c r="NP83" i="5"/>
  <c r="NR83" i="5"/>
  <c r="NT83" i="5"/>
  <c r="NV83" i="5"/>
  <c r="E1" i="7"/>
  <c r="G1" i="7"/>
  <c r="G6" i="7"/>
  <c r="C1" i="7"/>
  <c r="C6" i="7"/>
  <c r="H1" i="7"/>
  <c r="H6" i="7"/>
  <c r="J1" i="7"/>
  <c r="J6" i="7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B76" i="4"/>
  <c r="O76" i="4"/>
  <c r="E74" i="4"/>
  <c r="B68" i="4"/>
  <c r="B73" i="4"/>
  <c r="R73" i="4"/>
  <c r="E68" i="4"/>
  <c r="B62" i="4"/>
  <c r="R62" i="4"/>
  <c r="E62" i="4"/>
  <c r="P59" i="4"/>
  <c r="E56" i="4"/>
  <c r="B50" i="4"/>
  <c r="B53" i="4"/>
  <c r="R53" i="4"/>
  <c r="E50" i="4"/>
  <c r="B44" i="4"/>
  <c r="P44" i="4"/>
  <c r="E44" i="4"/>
  <c r="B38" i="4"/>
  <c r="B42" i="4"/>
  <c r="O42" i="4"/>
  <c r="E38" i="4"/>
  <c r="B32" i="4"/>
  <c r="P32" i="4"/>
  <c r="E32" i="4"/>
  <c r="B26" i="4"/>
  <c r="B27" i="4"/>
  <c r="N27" i="4"/>
  <c r="E26" i="4"/>
  <c r="B20" i="4"/>
  <c r="B22" i="4"/>
  <c r="N22" i="4"/>
  <c r="E20" i="4"/>
  <c r="B14" i="4"/>
  <c r="O14" i="4"/>
  <c r="E14" i="4"/>
  <c r="B11" i="4"/>
  <c r="R11" i="4"/>
  <c r="E8" i="4"/>
  <c r="Q78" i="6"/>
  <c r="E80" i="4"/>
  <c r="N1" i="7"/>
  <c r="N6" i="7"/>
  <c r="L1" i="7"/>
  <c r="L6" i="7"/>
  <c r="E6" i="7"/>
  <c r="D1" i="7"/>
  <c r="D6" i="7"/>
  <c r="P13" i="7"/>
  <c r="A13" i="7"/>
  <c r="P12" i="7"/>
  <c r="A12" i="7"/>
  <c r="P11" i="7"/>
  <c r="A11" i="7"/>
  <c r="B79" i="4"/>
  <c r="B78" i="4"/>
  <c r="B77" i="4"/>
  <c r="B75" i="4"/>
  <c r="P73" i="4"/>
  <c r="B72" i="4"/>
  <c r="B71" i="4"/>
  <c r="B70" i="4"/>
  <c r="B69" i="4"/>
  <c r="B67" i="4"/>
  <c r="B66" i="4"/>
  <c r="B65" i="4"/>
  <c r="B64" i="4"/>
  <c r="B63" i="4"/>
  <c r="P63" i="4"/>
  <c r="B61" i="4"/>
  <c r="B60" i="4"/>
  <c r="P60" i="4"/>
  <c r="B58" i="4"/>
  <c r="B57" i="4"/>
  <c r="B55" i="4"/>
  <c r="B54" i="4"/>
  <c r="B52" i="4"/>
  <c r="B51" i="4"/>
  <c r="B49" i="4"/>
  <c r="R49" i="4"/>
  <c r="B48" i="4"/>
  <c r="B47" i="4"/>
  <c r="R47" i="4"/>
  <c r="B46" i="4"/>
  <c r="B45" i="4"/>
  <c r="R45" i="4"/>
  <c r="N44" i="4"/>
  <c r="B43" i="4"/>
  <c r="B41" i="4"/>
  <c r="B40" i="4"/>
  <c r="B39" i="4"/>
  <c r="B37" i="4"/>
  <c r="B36" i="4"/>
  <c r="B35" i="4"/>
  <c r="B34" i="4"/>
  <c r="B33" i="4"/>
  <c r="B31" i="4"/>
  <c r="B30" i="4"/>
  <c r="B29" i="4"/>
  <c r="B28" i="4"/>
  <c r="B25" i="4"/>
  <c r="B24" i="4"/>
  <c r="B23" i="4"/>
  <c r="B21" i="4"/>
  <c r="B19" i="4"/>
  <c r="B18" i="4"/>
  <c r="B17" i="4"/>
  <c r="B16" i="4"/>
  <c r="B15" i="4"/>
  <c r="B13" i="4"/>
  <c r="B12" i="4"/>
  <c r="B10" i="4"/>
  <c r="O73" i="6"/>
  <c r="O74" i="6"/>
  <c r="O75" i="6"/>
  <c r="O76" i="6"/>
  <c r="O77" i="6"/>
  <c r="N73" i="6"/>
  <c r="N74" i="6"/>
  <c r="N75" i="6"/>
  <c r="N76" i="6"/>
  <c r="N77" i="6"/>
  <c r="N72" i="6"/>
  <c r="L67" i="6"/>
  <c r="P67" i="6"/>
  <c r="L68" i="6"/>
  <c r="P68" i="6"/>
  <c r="L69" i="6"/>
  <c r="P69" i="6"/>
  <c r="J70" i="6"/>
  <c r="J71" i="6"/>
  <c r="N71" i="6"/>
  <c r="L71" i="6"/>
  <c r="P71" i="6"/>
  <c r="O67" i="6"/>
  <c r="O68" i="6"/>
  <c r="O69" i="6"/>
  <c r="O70" i="6"/>
  <c r="O71" i="6"/>
  <c r="N67" i="6"/>
  <c r="N68" i="6"/>
  <c r="N69" i="6"/>
  <c r="L61" i="6"/>
  <c r="P61" i="6"/>
  <c r="L62" i="6"/>
  <c r="P62" i="6"/>
  <c r="L63" i="6"/>
  <c r="P63" i="6"/>
  <c r="J64" i="6"/>
  <c r="L64" i="6"/>
  <c r="P64" i="6"/>
  <c r="J65" i="6"/>
  <c r="L65" i="6"/>
  <c r="P65" i="6"/>
  <c r="O61" i="6"/>
  <c r="O62" i="6"/>
  <c r="O63" i="6"/>
  <c r="O64" i="6"/>
  <c r="O65" i="6"/>
  <c r="N61" i="6"/>
  <c r="N62" i="6"/>
  <c r="N63" i="6"/>
  <c r="N64" i="6"/>
  <c r="L55" i="6"/>
  <c r="P55" i="6"/>
  <c r="L56" i="6"/>
  <c r="P56" i="6"/>
  <c r="L57" i="6"/>
  <c r="P57" i="6"/>
  <c r="J58" i="6"/>
  <c r="L58" i="6"/>
  <c r="P58" i="6"/>
  <c r="J59" i="6"/>
  <c r="L59" i="6"/>
  <c r="P59" i="6"/>
  <c r="O55" i="6"/>
  <c r="O56" i="6"/>
  <c r="O57" i="6"/>
  <c r="O58" i="6"/>
  <c r="O59" i="6"/>
  <c r="N55" i="6"/>
  <c r="N56" i="6"/>
  <c r="N57" i="6"/>
  <c r="S56" i="4"/>
  <c r="S32" i="4"/>
  <c r="F74" i="4"/>
  <c r="F68" i="4"/>
  <c r="F62" i="4"/>
  <c r="F56" i="4"/>
  <c r="F52" i="4"/>
  <c r="F51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U73" i="6"/>
  <c r="U74" i="6"/>
  <c r="U75" i="6"/>
  <c r="U76" i="6"/>
  <c r="U77" i="6"/>
  <c r="J72" i="6"/>
  <c r="K72" i="6"/>
  <c r="U66" i="6"/>
  <c r="X66" i="6"/>
  <c r="X67" i="6"/>
  <c r="X68" i="6"/>
  <c r="X69" i="6"/>
  <c r="X70" i="6"/>
  <c r="X71" i="6"/>
  <c r="J66" i="6"/>
  <c r="K66" i="6"/>
  <c r="L66" i="6"/>
  <c r="U60" i="6"/>
  <c r="X60" i="6"/>
  <c r="X61" i="6"/>
  <c r="X62" i="6"/>
  <c r="X63" i="6"/>
  <c r="X64" i="6"/>
  <c r="X65" i="6"/>
  <c r="J60" i="6"/>
  <c r="K60" i="6"/>
  <c r="L60" i="6"/>
  <c r="P54" i="6"/>
  <c r="U54" i="6"/>
  <c r="U55" i="6"/>
  <c r="U56" i="6"/>
  <c r="U57" i="6"/>
  <c r="U58" i="6"/>
  <c r="U59" i="6"/>
  <c r="J54" i="6"/>
  <c r="N79" i="4"/>
  <c r="P74" i="4"/>
  <c r="N32" i="6"/>
  <c r="J33" i="6"/>
  <c r="L32" i="6"/>
  <c r="P32" i="6"/>
  <c r="J34" i="6"/>
  <c r="P14" i="4"/>
  <c r="P62" i="4"/>
  <c r="S62" i="4"/>
  <c r="O54" i="6"/>
  <c r="P15" i="4"/>
  <c r="Q19" i="4"/>
  <c r="R70" i="4"/>
  <c r="P79" i="4"/>
  <c r="S14" i="4"/>
  <c r="O72" i="6"/>
  <c r="N16" i="4"/>
  <c r="P71" i="4"/>
  <c r="P77" i="4"/>
  <c r="P17" i="4"/>
  <c r="N64" i="4"/>
  <c r="R67" i="4"/>
  <c r="P78" i="4"/>
  <c r="L25" i="10"/>
  <c r="P25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L31" i="6"/>
  <c r="P31" i="6"/>
  <c r="P16" i="12"/>
  <c r="R59" i="4"/>
  <c r="P13" i="4"/>
  <c r="R60" i="4"/>
  <c r="P65" i="4"/>
  <c r="N70" i="4"/>
  <c r="N71" i="4"/>
  <c r="N73" i="4"/>
  <c r="O74" i="4"/>
  <c r="Q76" i="4"/>
  <c r="N49" i="4"/>
  <c r="R61" i="4"/>
  <c r="S8" i="4"/>
  <c r="N68" i="4"/>
  <c r="N71" i="12"/>
  <c r="L72" i="6"/>
  <c r="R13" i="4"/>
  <c r="O15" i="4"/>
  <c r="O16" i="4"/>
  <c r="R17" i="4"/>
  <c r="R19" i="4"/>
  <c r="P21" i="4"/>
  <c r="N56" i="4"/>
  <c r="P58" i="4"/>
  <c r="O63" i="4"/>
  <c r="R64" i="4"/>
  <c r="N74" i="4"/>
  <c r="N76" i="4"/>
  <c r="O77" i="4"/>
  <c r="Q79" i="4"/>
  <c r="N13" i="4"/>
  <c r="R25" i="4"/>
  <c r="N20" i="4"/>
  <c r="R16" i="4"/>
  <c r="O79" i="4"/>
  <c r="R74" i="4"/>
  <c r="R79" i="4"/>
  <c r="R77" i="4"/>
  <c r="R76" i="4"/>
  <c r="Q67" i="4"/>
  <c r="N67" i="4"/>
  <c r="O19" i="4"/>
  <c r="R14" i="4"/>
  <c r="N61" i="4"/>
  <c r="P61" i="4"/>
  <c r="R58" i="4"/>
  <c r="N19" i="4"/>
  <c r="O64" i="4"/>
  <c r="N78" i="4"/>
  <c r="O52" i="4"/>
  <c r="Q75" i="4"/>
  <c r="P37" i="4"/>
  <c r="O67" i="4"/>
  <c r="J48" i="6"/>
  <c r="L48" i="6"/>
  <c r="L49" i="6"/>
  <c r="P49" i="6"/>
  <c r="N49" i="6"/>
  <c r="J20" i="6"/>
  <c r="N19" i="6"/>
  <c r="J18" i="6"/>
  <c r="L18" i="6"/>
  <c r="J50" i="10"/>
  <c r="J52" i="10"/>
  <c r="N52" i="10"/>
  <c r="J48" i="10"/>
  <c r="L48" i="10"/>
  <c r="J10" i="6"/>
  <c r="J9" i="6"/>
  <c r="L8" i="6"/>
  <c r="P8" i="6"/>
  <c r="N8" i="6"/>
  <c r="L34" i="6"/>
  <c r="P34" i="6"/>
  <c r="N34" i="6"/>
  <c r="J12" i="6"/>
  <c r="L12" i="6"/>
  <c r="N13" i="6"/>
  <c r="L13" i="6"/>
  <c r="P13" i="6"/>
  <c r="J14" i="6"/>
  <c r="P71" i="10"/>
  <c r="N71" i="10"/>
  <c r="N44" i="6"/>
  <c r="J36" i="6"/>
  <c r="L36" i="6"/>
  <c r="L37" i="6"/>
  <c r="P37" i="6"/>
  <c r="O24" i="6"/>
  <c r="J62" i="10"/>
  <c r="J46" i="6"/>
  <c r="N33" i="6"/>
  <c r="J35" i="6"/>
  <c r="N35" i="6"/>
  <c r="O12" i="6"/>
  <c r="N43" i="10"/>
  <c r="J44" i="10"/>
  <c r="L31" i="10"/>
  <c r="P31" i="10"/>
  <c r="S62" i="12"/>
  <c r="P54" i="12"/>
  <c r="J42" i="6"/>
  <c r="L42" i="6"/>
  <c r="N37" i="6"/>
  <c r="J24" i="6"/>
  <c r="L24" i="6"/>
  <c r="J26" i="6"/>
  <c r="J27" i="6"/>
  <c r="N7" i="6"/>
  <c r="L7" i="6"/>
  <c r="P7" i="6"/>
  <c r="N19" i="10"/>
  <c r="J20" i="10"/>
  <c r="Q14" i="12"/>
  <c r="O16" i="12"/>
  <c r="Q45" i="12"/>
  <c r="R14" i="12"/>
  <c r="P52" i="12"/>
  <c r="P18" i="4"/>
  <c r="N33" i="4"/>
  <c r="N34" i="4"/>
  <c r="N35" i="4"/>
  <c r="N36" i="4"/>
  <c r="N37" i="4"/>
  <c r="P52" i="4"/>
  <c r="O55" i="4"/>
  <c r="P66" i="4"/>
  <c r="O75" i="4"/>
  <c r="N41" i="4"/>
  <c r="S26" i="4"/>
  <c r="N10" i="4"/>
  <c r="N14" i="4"/>
  <c r="N15" i="4"/>
  <c r="Q15" i="4"/>
  <c r="Q16" i="4"/>
  <c r="O17" i="4"/>
  <c r="N18" i="4"/>
  <c r="R18" i="4"/>
  <c r="P19" i="4"/>
  <c r="R27" i="4"/>
  <c r="Q30" i="4"/>
  <c r="N32" i="4"/>
  <c r="R33" i="4"/>
  <c r="R34" i="4"/>
  <c r="R35" i="4"/>
  <c r="R36" i="4"/>
  <c r="R37" i="4"/>
  <c r="P39" i="4"/>
  <c r="P45" i="4"/>
  <c r="P46" i="4"/>
  <c r="P47" i="4"/>
  <c r="P48" i="4"/>
  <c r="P49" i="4"/>
  <c r="R52" i="4"/>
  <c r="N57" i="4"/>
  <c r="N58" i="4"/>
  <c r="N59" i="4"/>
  <c r="N60" i="4"/>
  <c r="N62" i="4"/>
  <c r="N63" i="4"/>
  <c r="Q63" i="4"/>
  <c r="Q64" i="4"/>
  <c r="O65" i="4"/>
  <c r="N66" i="4"/>
  <c r="R66" i="4"/>
  <c r="P67" i="4"/>
  <c r="Q74" i="4"/>
  <c r="R75" i="4"/>
  <c r="P76" i="4"/>
  <c r="N77" i="4"/>
  <c r="Q77" i="4"/>
  <c r="Q78" i="4"/>
  <c r="N75" i="4"/>
  <c r="S44" i="4"/>
  <c r="Q14" i="4"/>
  <c r="R15" i="4"/>
  <c r="P16" i="4"/>
  <c r="N17" i="4"/>
  <c r="Q17" i="4"/>
  <c r="Q18" i="4"/>
  <c r="P33" i="4"/>
  <c r="P34" i="4"/>
  <c r="P35" i="4"/>
  <c r="P36" i="4"/>
  <c r="N45" i="4"/>
  <c r="N46" i="4"/>
  <c r="N47" i="4"/>
  <c r="N48" i="4"/>
  <c r="N50" i="4"/>
  <c r="O53" i="4"/>
  <c r="Q62" i="4"/>
  <c r="R63" i="4"/>
  <c r="P64" i="4"/>
  <c r="N65" i="4"/>
  <c r="Q65" i="4"/>
  <c r="Q66" i="4"/>
  <c r="P75" i="4"/>
  <c r="O63" i="12"/>
  <c r="R38" i="12"/>
  <c r="N38" i="12"/>
  <c r="Q42" i="12"/>
  <c r="Q61" i="12"/>
  <c r="Q79" i="12"/>
  <c r="N58" i="6"/>
  <c r="Q11" i="4"/>
  <c r="R8" i="4"/>
  <c r="Q10" i="4"/>
  <c r="Q61" i="4"/>
  <c r="O60" i="4"/>
  <c r="Q59" i="4"/>
  <c r="O58" i="4"/>
  <c r="Q57" i="4"/>
  <c r="Q56" i="4"/>
  <c r="R56" i="4"/>
  <c r="O61" i="4"/>
  <c r="Q60" i="4"/>
  <c r="Q58" i="4"/>
  <c r="O57" i="4"/>
  <c r="O56" i="4"/>
  <c r="U67" i="6"/>
  <c r="U68" i="6"/>
  <c r="U69" i="6"/>
  <c r="U70" i="6"/>
  <c r="U71" i="6"/>
  <c r="A62" i="4"/>
  <c r="R44" i="4"/>
  <c r="Q49" i="4"/>
  <c r="O48" i="4"/>
  <c r="Q47" i="4"/>
  <c r="O46" i="4"/>
  <c r="Q45" i="4"/>
  <c r="Q44" i="4"/>
  <c r="O49" i="4"/>
  <c r="Q48" i="4"/>
  <c r="O47" i="4"/>
  <c r="Q46" i="4"/>
  <c r="O45" i="4"/>
  <c r="O44" i="4"/>
  <c r="O66" i="6"/>
  <c r="Q37" i="4"/>
  <c r="O36" i="4"/>
  <c r="Q35" i="4"/>
  <c r="O34" i="4"/>
  <c r="Q33" i="4"/>
  <c r="Q32" i="4"/>
  <c r="R32" i="4"/>
  <c r="O37" i="4"/>
  <c r="Q36" i="4"/>
  <c r="O35" i="4"/>
  <c r="Q34" i="4"/>
  <c r="O33" i="4"/>
  <c r="O32" i="4"/>
  <c r="N59" i="6"/>
  <c r="N54" i="6"/>
  <c r="Q23" i="4"/>
  <c r="O25" i="4"/>
  <c r="O21" i="4"/>
  <c r="R68" i="4"/>
  <c r="Q73" i="4"/>
  <c r="O72" i="4"/>
  <c r="Q71" i="4"/>
  <c r="O70" i="4"/>
  <c r="Q69" i="4"/>
  <c r="Q68" i="4"/>
  <c r="O73" i="4"/>
  <c r="Q72" i="4"/>
  <c r="O71" i="4"/>
  <c r="Q70" i="4"/>
  <c r="O69" i="4"/>
  <c r="O68" i="4"/>
  <c r="F45" i="4"/>
  <c r="O48" i="6"/>
  <c r="O36" i="6"/>
  <c r="J38" i="6"/>
  <c r="J39" i="6"/>
  <c r="O18" i="6"/>
  <c r="O6" i="6"/>
  <c r="J15" i="6"/>
  <c r="J54" i="10"/>
  <c r="L54" i="10"/>
  <c r="N55" i="10"/>
  <c r="N54" i="10"/>
  <c r="Y54" i="10"/>
  <c r="Y55" i="10"/>
  <c r="Y56" i="10"/>
  <c r="Y57" i="10"/>
  <c r="Y58" i="10"/>
  <c r="Y59" i="10"/>
  <c r="L35" i="6"/>
  <c r="P35" i="6"/>
  <c r="L33" i="6"/>
  <c r="P33" i="6"/>
  <c r="L14" i="6"/>
  <c r="P14" i="6"/>
  <c r="L9" i="6"/>
  <c r="P9" i="6"/>
  <c r="Q16" i="12"/>
  <c r="N16" i="12"/>
  <c r="R63" i="12"/>
  <c r="N63" i="12"/>
  <c r="R67" i="12"/>
  <c r="N67" i="12"/>
  <c r="N28" i="12"/>
  <c r="N40" i="12"/>
  <c r="N54" i="12"/>
  <c r="O75" i="12"/>
  <c r="O77" i="12"/>
  <c r="S26" i="12"/>
  <c r="O54" i="12"/>
  <c r="P77" i="12"/>
  <c r="R50" i="12"/>
  <c r="P26" i="12"/>
  <c r="P50" i="12"/>
  <c r="Q52" i="12"/>
  <c r="N75" i="12"/>
  <c r="R75" i="12"/>
  <c r="N79" i="12"/>
  <c r="N62" i="10"/>
  <c r="J45" i="6"/>
  <c r="L45" i="6"/>
  <c r="P45" i="6"/>
  <c r="N14" i="6"/>
  <c r="J16" i="6"/>
  <c r="N9" i="6"/>
  <c r="J11" i="6"/>
  <c r="N11" i="6"/>
  <c r="N10" i="6"/>
  <c r="L10" i="6"/>
  <c r="P10" i="6"/>
  <c r="L20" i="6"/>
  <c r="P20" i="6"/>
  <c r="N20" i="6"/>
  <c r="J22" i="6"/>
  <c r="J21" i="6"/>
  <c r="N21" i="6"/>
  <c r="N26" i="6"/>
  <c r="J28" i="6"/>
  <c r="F65" i="12"/>
  <c r="F58" i="12"/>
  <c r="N38" i="6"/>
  <c r="N50" i="6"/>
  <c r="L50" i="6"/>
  <c r="P50" i="6"/>
  <c r="N52" i="6"/>
  <c r="F48" i="4"/>
  <c r="F46" i="4"/>
  <c r="J17" i="6"/>
  <c r="N15" i="6"/>
  <c r="L15" i="6"/>
  <c r="P15" i="6"/>
  <c r="F47" i="4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N22" i="6"/>
  <c r="L22" i="6"/>
  <c r="P22" i="6"/>
  <c r="N28" i="6"/>
  <c r="L28" i="6"/>
  <c r="P28" i="6"/>
  <c r="N16" i="6"/>
  <c r="N17" i="6"/>
  <c r="L16" i="6"/>
  <c r="P16" i="6"/>
  <c r="L21" i="6"/>
  <c r="P21" i="6"/>
  <c r="L11" i="6"/>
  <c r="P11" i="6"/>
  <c r="L17" i="6"/>
  <c r="P17" i="6"/>
  <c r="F59" i="12"/>
  <c r="L53" i="6"/>
  <c r="P53" i="6"/>
  <c r="L51" i="6"/>
  <c r="P51" i="6"/>
  <c r="N51" i="6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M1" i="7"/>
  <c r="M6" i="7"/>
  <c r="I1" i="7"/>
  <c r="I6" i="7"/>
  <c r="F1" i="7"/>
  <c r="F6" i="7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J47" i="6"/>
  <c r="N47" i="6"/>
  <c r="R57" i="4"/>
  <c r="P57" i="4"/>
  <c r="R69" i="4"/>
  <c r="N69" i="4"/>
  <c r="N26" i="4"/>
  <c r="O29" i="4"/>
  <c r="R30" i="4"/>
  <c r="P26" i="4"/>
  <c r="P31" i="4"/>
  <c r="O38" i="4"/>
  <c r="N43" i="4"/>
  <c r="N42" i="4"/>
  <c r="O60" i="6"/>
  <c r="L70" i="6"/>
  <c r="P70" i="6"/>
  <c r="N70" i="6"/>
  <c r="N66" i="6"/>
  <c r="L26" i="6"/>
  <c r="P26" i="6"/>
  <c r="R39" i="4"/>
  <c r="Q27" i="4"/>
  <c r="O78" i="4"/>
  <c r="R78" i="4"/>
  <c r="N72" i="4"/>
  <c r="R72" i="4"/>
  <c r="O18" i="4"/>
  <c r="P56" i="4"/>
  <c r="P69" i="4"/>
  <c r="R71" i="4"/>
  <c r="X73" i="6"/>
  <c r="X74" i="6"/>
  <c r="X75" i="6"/>
  <c r="X76" i="6"/>
  <c r="X77" i="6"/>
  <c r="S74" i="4"/>
  <c r="P72" i="4"/>
  <c r="P70" i="4"/>
  <c r="S68" i="4"/>
  <c r="J6" i="10"/>
  <c r="L6" i="10"/>
  <c r="N7" i="10"/>
  <c r="L25" i="6"/>
  <c r="P25" i="6"/>
  <c r="N25" i="6"/>
  <c r="J42" i="10"/>
  <c r="C5" i="16"/>
  <c r="F57" i="12"/>
  <c r="F64" i="12"/>
  <c r="F63" i="12"/>
  <c r="P40" i="4"/>
  <c r="O40" i="4"/>
  <c r="R38" i="4"/>
  <c r="P54" i="4"/>
  <c r="Q52" i="4"/>
  <c r="N55" i="4"/>
  <c r="R55" i="4"/>
  <c r="N52" i="4"/>
  <c r="Q54" i="4"/>
  <c r="R51" i="4"/>
  <c r="P55" i="4"/>
  <c r="Q55" i="4"/>
  <c r="P50" i="4"/>
  <c r="R54" i="4"/>
  <c r="Q51" i="4"/>
  <c r="R50" i="4"/>
  <c r="O54" i="4"/>
  <c r="O51" i="4"/>
  <c r="Q53" i="4"/>
  <c r="Q50" i="4"/>
  <c r="N54" i="4"/>
  <c r="N51" i="4"/>
  <c r="P53" i="4"/>
  <c r="O50" i="4"/>
  <c r="S50" i="4"/>
  <c r="N53" i="4"/>
  <c r="P51" i="4"/>
  <c r="O43" i="4"/>
  <c r="P38" i="4"/>
  <c r="P43" i="4"/>
  <c r="Q43" i="4"/>
  <c r="Q42" i="4"/>
  <c r="R43" i="4"/>
  <c r="P41" i="4"/>
  <c r="N39" i="4"/>
  <c r="R40" i="4"/>
  <c r="R42" i="4"/>
  <c r="Q39" i="4"/>
  <c r="S38" i="4"/>
  <c r="Q41" i="4"/>
  <c r="O39" i="4"/>
  <c r="O41" i="4"/>
  <c r="N40" i="4"/>
  <c r="Q40" i="4"/>
  <c r="Q38" i="4"/>
  <c r="N38" i="4"/>
  <c r="P42" i="4"/>
  <c r="R41" i="4"/>
  <c r="R31" i="4"/>
  <c r="O31" i="4"/>
  <c r="P30" i="4"/>
  <c r="Q31" i="4"/>
  <c r="R26" i="4"/>
  <c r="Q29" i="4"/>
  <c r="Q26" i="4"/>
  <c r="O27" i="4"/>
  <c r="P29" i="4"/>
  <c r="O26" i="4"/>
  <c r="Q28" i="4"/>
  <c r="O30" i="4"/>
  <c r="O28" i="4"/>
  <c r="R28" i="4"/>
  <c r="N29" i="4"/>
  <c r="R29" i="4"/>
  <c r="N31" i="4"/>
  <c r="N30" i="4"/>
  <c r="N28" i="4"/>
  <c r="P27" i="4"/>
  <c r="P28" i="4"/>
  <c r="N23" i="4"/>
  <c r="Q22" i="4"/>
  <c r="Q20" i="4"/>
  <c r="O24" i="4"/>
  <c r="R21" i="4"/>
  <c r="S20" i="4"/>
  <c r="P20" i="4"/>
  <c r="N21" i="4"/>
  <c r="N25" i="4"/>
  <c r="P24" i="4"/>
  <c r="P23" i="4"/>
  <c r="O23" i="4"/>
  <c r="Q21" i="4"/>
  <c r="Q25" i="4"/>
  <c r="R22" i="4"/>
  <c r="P25" i="4"/>
  <c r="P22" i="4"/>
  <c r="O20" i="4"/>
  <c r="Q24" i="4"/>
  <c r="O22" i="4"/>
  <c r="R20" i="4"/>
  <c r="R24" i="4"/>
  <c r="N24" i="4"/>
  <c r="R23" i="4"/>
  <c r="O9" i="4"/>
  <c r="O13" i="4"/>
  <c r="O10" i="4"/>
  <c r="N11" i="4"/>
  <c r="R12" i="4"/>
  <c r="P10" i="4"/>
  <c r="R10" i="4"/>
  <c r="P8" i="4"/>
  <c r="O11" i="4"/>
  <c r="Q8" i="4"/>
  <c r="O12" i="4"/>
  <c r="P12" i="4"/>
  <c r="P11" i="4"/>
  <c r="N8" i="4"/>
  <c r="O8" i="4"/>
  <c r="Q12" i="4"/>
  <c r="Q9" i="4"/>
  <c r="Q13" i="4"/>
  <c r="N12" i="4"/>
  <c r="R9" i="4"/>
  <c r="P9" i="4"/>
  <c r="N65" i="12"/>
  <c r="Q65" i="12"/>
  <c r="S56" i="12"/>
  <c r="Q56" i="12"/>
  <c r="N61" i="12"/>
  <c r="P56" i="12"/>
  <c r="R56" i="12"/>
  <c r="P59" i="12"/>
  <c r="O59" i="12"/>
  <c r="R57" i="12"/>
  <c r="R61" i="12"/>
  <c r="E1" i="13"/>
  <c r="E6" i="13"/>
  <c r="N24" i="12"/>
  <c r="R25" i="12"/>
  <c r="Q60" i="12"/>
  <c r="A14" i="12"/>
  <c r="S68" i="12"/>
  <c r="R20" i="12"/>
  <c r="L49" i="10"/>
  <c r="P49" i="10"/>
  <c r="N49" i="10"/>
  <c r="L7" i="10"/>
  <c r="P7" i="10"/>
  <c r="J8" i="10"/>
  <c r="N15" i="12"/>
  <c r="P15" i="12"/>
  <c r="P68" i="12"/>
  <c r="O71" i="12"/>
  <c r="N68" i="12"/>
  <c r="R68" i="12"/>
  <c r="P69" i="12"/>
  <c r="P71" i="12"/>
  <c r="N69" i="12"/>
  <c r="O68" i="12"/>
  <c r="R44" i="12"/>
  <c r="Q47" i="12"/>
  <c r="O45" i="12"/>
  <c r="Q32" i="12"/>
  <c r="R37" i="12"/>
  <c r="R36" i="12"/>
  <c r="Q33" i="12"/>
  <c r="O20" i="12"/>
  <c r="P21" i="12"/>
  <c r="R59" i="12"/>
  <c r="R45" i="12"/>
  <c r="N56" i="12"/>
  <c r="P23" i="12"/>
  <c r="R73" i="12"/>
  <c r="Q71" i="12"/>
  <c r="O57" i="12"/>
  <c r="N59" i="12"/>
  <c r="Q37" i="12"/>
  <c r="Q73" i="12"/>
  <c r="P25" i="12"/>
  <c r="Q59" i="12"/>
  <c r="O56" i="12"/>
  <c r="N20" i="10"/>
  <c r="L20" i="10"/>
  <c r="P20" i="10"/>
  <c r="R71" i="12"/>
  <c r="P33" i="12"/>
  <c r="O9" i="12"/>
  <c r="N58" i="12"/>
  <c r="N70" i="12"/>
  <c r="H1" i="13"/>
  <c r="H6" i="13"/>
  <c r="L42" i="10"/>
  <c r="N10" i="12"/>
  <c r="R24" i="12"/>
  <c r="R34" i="12"/>
  <c r="R48" i="12"/>
  <c r="O60" i="12"/>
  <c r="O72" i="12"/>
  <c r="J24" i="10"/>
  <c r="L24" i="10"/>
  <c r="L72" i="10"/>
  <c r="R23" i="12"/>
  <c r="J28" i="10"/>
  <c r="N28" i="10"/>
  <c r="L26" i="10"/>
  <c r="P26" i="10"/>
  <c r="N77" i="10"/>
  <c r="N72" i="10"/>
  <c r="N29" i="12"/>
  <c r="Q29" i="12"/>
  <c r="N53" i="12"/>
  <c r="P53" i="12"/>
  <c r="Q53" i="12"/>
  <c r="A24" i="10"/>
  <c r="A20" i="12"/>
  <c r="U73" i="10"/>
  <c r="U74" i="10"/>
  <c r="U75" i="10"/>
  <c r="U76" i="10"/>
  <c r="U77" i="10"/>
  <c r="N26" i="10"/>
  <c r="N70" i="10"/>
  <c r="N66" i="10"/>
  <c r="L70" i="10"/>
  <c r="P70" i="10"/>
  <c r="P66" i="10"/>
  <c r="L37" i="10"/>
  <c r="P37" i="10"/>
  <c r="N37" i="10"/>
  <c r="J36" i="10"/>
  <c r="L36" i="10"/>
  <c r="N64" i="12"/>
  <c r="R64" i="12"/>
  <c r="Q15" i="12"/>
  <c r="J38" i="10"/>
  <c r="N38" i="10"/>
  <c r="J27" i="10"/>
  <c r="O72" i="10"/>
  <c r="X66" i="10"/>
  <c r="X67" i="10"/>
  <c r="X68" i="10"/>
  <c r="X69" i="10"/>
  <c r="X70" i="10"/>
  <c r="X71" i="10"/>
  <c r="N25" i="10"/>
  <c r="P60" i="12"/>
  <c r="O11" i="12"/>
  <c r="V72" i="10"/>
  <c r="V73" i="10"/>
  <c r="V74" i="10"/>
  <c r="V75" i="10"/>
  <c r="V76" i="10"/>
  <c r="V77" i="10"/>
  <c r="J60" i="10"/>
  <c r="L60" i="10"/>
  <c r="L61" i="10"/>
  <c r="P61" i="10"/>
  <c r="L13" i="10"/>
  <c r="P13" i="10"/>
  <c r="J14" i="10"/>
  <c r="J12" i="10"/>
  <c r="L12" i="10"/>
  <c r="N13" i="10"/>
  <c r="N44" i="10"/>
  <c r="L44" i="10"/>
  <c r="P44" i="10"/>
  <c r="J46" i="10"/>
  <c r="N46" i="10"/>
  <c r="J45" i="10"/>
  <c r="J47" i="10"/>
  <c r="L47" i="10"/>
  <c r="P47" i="10"/>
  <c r="L62" i="10"/>
  <c r="P62" i="10"/>
  <c r="J64" i="10"/>
  <c r="L64" i="10"/>
  <c r="P64" i="10"/>
  <c r="L52" i="10"/>
  <c r="P52" i="10"/>
  <c r="J10" i="10"/>
  <c r="L10" i="10"/>
  <c r="P10" i="10"/>
  <c r="L28" i="10"/>
  <c r="P28" i="10"/>
  <c r="J32" i="10"/>
  <c r="J63" i="10"/>
  <c r="J65" i="10"/>
  <c r="J30" i="10"/>
  <c r="L30" i="10"/>
  <c r="L50" i="10"/>
  <c r="P50" i="10"/>
  <c r="N50" i="10"/>
  <c r="J51" i="10"/>
  <c r="O48" i="10"/>
  <c r="O12" i="10"/>
  <c r="N61" i="10"/>
  <c r="P57" i="12"/>
  <c r="Q57" i="12"/>
  <c r="N57" i="12"/>
  <c r="O61" i="12"/>
  <c r="P61" i="12"/>
  <c r="O69" i="12"/>
  <c r="Q69" i="12"/>
  <c r="R69" i="12"/>
  <c r="O73" i="12"/>
  <c r="P73" i="12"/>
  <c r="N73" i="12"/>
  <c r="P74" i="12"/>
  <c r="R79" i="12"/>
  <c r="Q76" i="12"/>
  <c r="Q75" i="12"/>
  <c r="N74" i="12"/>
  <c r="O79" i="12"/>
  <c r="O74" i="12"/>
  <c r="P79" i="12"/>
  <c r="R76" i="12"/>
  <c r="Q78" i="12"/>
  <c r="Q77" i="12"/>
  <c r="S74" i="12"/>
  <c r="P75" i="12"/>
  <c r="R74" i="12"/>
  <c r="Q74" i="12"/>
  <c r="N77" i="12"/>
  <c r="N62" i="12"/>
  <c r="O67" i="12"/>
  <c r="P65" i="12"/>
  <c r="Q64" i="12"/>
  <c r="Q63" i="12"/>
  <c r="Q67" i="12"/>
  <c r="Q62" i="12"/>
  <c r="O62" i="12"/>
  <c r="R65" i="12"/>
  <c r="P63" i="12"/>
  <c r="P67" i="12"/>
  <c r="R53" i="12"/>
  <c r="Q50" i="12"/>
  <c r="R54" i="12"/>
  <c r="N50" i="12"/>
  <c r="O53" i="12"/>
  <c r="N52" i="12"/>
  <c r="O52" i="12"/>
  <c r="R39" i="12"/>
  <c r="O38" i="12"/>
  <c r="S38" i="12"/>
  <c r="R40" i="12"/>
  <c r="P38" i="12"/>
  <c r="N39" i="12"/>
  <c r="Q43" i="12"/>
  <c r="O39" i="12"/>
  <c r="R42" i="12"/>
  <c r="R28" i="12"/>
  <c r="O27" i="12"/>
  <c r="P28" i="12"/>
  <c r="N30" i="12"/>
  <c r="N26" i="12"/>
  <c r="Q28" i="12"/>
  <c r="P14" i="12"/>
  <c r="N14" i="12"/>
  <c r="O14" i="12"/>
  <c r="Q17" i="12"/>
  <c r="R18" i="12"/>
  <c r="Q24" i="12"/>
  <c r="Q27" i="12"/>
  <c r="O31" i="12"/>
  <c r="P41" i="12"/>
  <c r="N51" i="12"/>
  <c r="N55" i="12"/>
  <c r="P66" i="12"/>
  <c r="O78" i="12"/>
  <c r="R29" i="12"/>
  <c r="Q39" i="12"/>
  <c r="R43" i="12"/>
  <c r="Q58" i="12"/>
  <c r="P64" i="12"/>
  <c r="Q70" i="12"/>
  <c r="N76" i="12"/>
  <c r="D9" i="16"/>
  <c r="J22" i="10"/>
  <c r="L22" i="10"/>
  <c r="P22" i="10"/>
  <c r="J21" i="10"/>
  <c r="Q31" i="12"/>
  <c r="O76" i="12"/>
  <c r="P51" i="12"/>
  <c r="R33" i="12"/>
  <c r="R21" i="12"/>
  <c r="Q66" i="12"/>
  <c r="O41" i="12"/>
  <c r="N27" i="12"/>
  <c r="P72" i="12"/>
  <c r="P36" i="12"/>
  <c r="R70" i="12"/>
  <c r="N41" i="12"/>
  <c r="O24" i="12"/>
  <c r="P24" i="12"/>
  <c r="O50" i="12"/>
  <c r="R52" i="12"/>
  <c r="P55" i="12"/>
  <c r="S50" i="12"/>
  <c r="Q54" i="12"/>
  <c r="Q38" i="12"/>
  <c r="P43" i="12"/>
  <c r="P40" i="12"/>
  <c r="P39" i="12"/>
  <c r="O43" i="12"/>
  <c r="N43" i="12"/>
  <c r="Q41" i="12"/>
  <c r="Q40" i="12"/>
  <c r="N42" i="12"/>
  <c r="O26" i="12"/>
  <c r="N31" i="12"/>
  <c r="R27" i="12"/>
  <c r="R31" i="12"/>
  <c r="Q26" i="12"/>
  <c r="P29" i="12"/>
  <c r="O28" i="12"/>
  <c r="R26" i="12"/>
  <c r="O29" i="12"/>
  <c r="R17" i="12"/>
  <c r="O17" i="12"/>
  <c r="N17" i="12"/>
  <c r="S14" i="12"/>
  <c r="R16" i="12"/>
  <c r="P31" i="12"/>
  <c r="P27" i="12"/>
  <c r="R66" i="12"/>
  <c r="P58" i="12"/>
  <c r="O58" i="12"/>
  <c r="R58" i="12"/>
  <c r="P70" i="12"/>
  <c r="O70" i="12"/>
  <c r="R60" i="12"/>
  <c r="R51" i="12"/>
  <c r="O44" i="12"/>
  <c r="Q49" i="12"/>
  <c r="P44" i="12"/>
  <c r="N48" i="12"/>
  <c r="R49" i="12"/>
  <c r="N34" i="12"/>
  <c r="R32" i="12"/>
  <c r="Q36" i="12"/>
  <c r="Q35" i="12"/>
  <c r="R35" i="12"/>
  <c r="O12" i="12"/>
  <c r="N11" i="12"/>
  <c r="N72" i="12"/>
  <c r="Q72" i="12"/>
  <c r="R78" i="12"/>
  <c r="P78" i="12"/>
  <c r="N78" i="12"/>
  <c r="R15" i="12"/>
  <c r="N19" i="12"/>
  <c r="Q30" i="12"/>
  <c r="L1" i="13"/>
  <c r="L6" i="13"/>
  <c r="O51" i="12"/>
  <c r="Q55" i="12"/>
  <c r="Q51" i="12"/>
  <c r="O30" i="12"/>
  <c r="N60" i="12"/>
  <c r="N49" i="12"/>
  <c r="N45" i="12"/>
  <c r="N35" i="12"/>
  <c r="R30" i="12"/>
  <c r="N25" i="12"/>
  <c r="N21" i="12"/>
  <c r="N66" i="12"/>
  <c r="O36" i="12"/>
  <c r="O32" i="12"/>
  <c r="O15" i="12"/>
  <c r="N8" i="12"/>
  <c r="P49" i="12"/>
  <c r="R46" i="12"/>
  <c r="Q48" i="12"/>
  <c r="Q25" i="12"/>
  <c r="S44" i="12"/>
  <c r="Q19" i="12"/>
  <c r="R8" i="12"/>
  <c r="O66" i="12"/>
  <c r="P22" i="12"/>
  <c r="O35" i="12"/>
  <c r="P35" i="12"/>
  <c r="R55" i="12"/>
  <c r="P30" i="12"/>
  <c r="N44" i="12"/>
  <c r="P45" i="12"/>
  <c r="P47" i="12"/>
  <c r="P46" i="12"/>
  <c r="Q46" i="12"/>
  <c r="O47" i="12"/>
  <c r="S32" i="12"/>
  <c r="Q34" i="12"/>
  <c r="P37" i="12"/>
  <c r="N32" i="12"/>
  <c r="O37" i="12"/>
  <c r="P20" i="12"/>
  <c r="N20" i="12"/>
  <c r="Q20" i="12"/>
  <c r="N22" i="12"/>
  <c r="Q21" i="12"/>
  <c r="O25" i="12"/>
  <c r="O23" i="12"/>
  <c r="N47" i="12"/>
  <c r="N37" i="12"/>
  <c r="N33" i="12"/>
  <c r="N23" i="12"/>
  <c r="R12" i="12"/>
  <c r="R72" i="12"/>
  <c r="O34" i="12"/>
  <c r="P19" i="12"/>
  <c r="P48" i="12"/>
  <c r="Q44" i="12"/>
  <c r="O49" i="12"/>
  <c r="Q23" i="12"/>
  <c r="O21" i="12"/>
  <c r="O46" i="12"/>
  <c r="O33" i="12"/>
  <c r="O55" i="12"/>
  <c r="P34" i="12"/>
  <c r="P32" i="12"/>
  <c r="O48" i="12"/>
  <c r="R22" i="12"/>
  <c r="O22" i="12"/>
  <c r="R10" i="12"/>
  <c r="P62" i="12"/>
  <c r="O64" i="12"/>
  <c r="O65" i="12"/>
  <c r="R62" i="12"/>
  <c r="O40" i="12"/>
  <c r="R41" i="12"/>
  <c r="O42" i="12"/>
  <c r="Q18" i="12"/>
  <c r="Q13" i="12"/>
  <c r="O13" i="12"/>
  <c r="Q8" i="12"/>
  <c r="Q10" i="12"/>
  <c r="P10" i="12"/>
  <c r="P8" i="12"/>
  <c r="R11" i="12"/>
  <c r="O18" i="12"/>
  <c r="N13" i="12"/>
  <c r="N9" i="12"/>
  <c r="O10" i="12"/>
  <c r="P12" i="12"/>
  <c r="P18" i="12"/>
  <c r="Q12" i="12"/>
  <c r="O8" i="12"/>
  <c r="Q11" i="12"/>
  <c r="R13" i="12"/>
  <c r="R9" i="12"/>
  <c r="P9" i="12"/>
  <c r="N12" i="12"/>
  <c r="P11" i="12"/>
  <c r="O19" i="12"/>
  <c r="D1" i="13"/>
  <c r="D6" i="13"/>
  <c r="R19" i="12"/>
  <c r="O54" i="10"/>
  <c r="L46" i="10"/>
  <c r="P46" i="10"/>
  <c r="N56" i="10"/>
  <c r="J58" i="10"/>
  <c r="L58" i="10"/>
  <c r="P58" i="10"/>
  <c r="J57" i="10"/>
  <c r="L57" i="10"/>
  <c r="P57" i="10"/>
  <c r="K1" i="13"/>
  <c r="K6" i="13"/>
  <c r="N22" i="10"/>
  <c r="L8" i="10"/>
  <c r="P8" i="10"/>
  <c r="N8" i="10"/>
  <c r="J9" i="10"/>
  <c r="L9" i="10"/>
  <c r="Y72" i="10"/>
  <c r="Y73" i="10"/>
  <c r="Y74" i="10"/>
  <c r="Y75" i="10"/>
  <c r="Y76" i="10"/>
  <c r="Y77" i="10"/>
  <c r="Z72" i="10"/>
  <c r="Z73" i="10"/>
  <c r="Z74" i="10"/>
  <c r="Z75" i="10"/>
  <c r="Z76" i="10"/>
  <c r="Z77" i="10"/>
  <c r="A26" i="12"/>
  <c r="A30" i="10"/>
  <c r="A36" i="10"/>
  <c r="A38" i="12"/>
  <c r="X73" i="10"/>
  <c r="X74" i="10"/>
  <c r="X75" i="10"/>
  <c r="X76" i="10"/>
  <c r="X77" i="10"/>
  <c r="J29" i="10"/>
  <c r="N29" i="10"/>
  <c r="N27" i="10"/>
  <c r="L27" i="10"/>
  <c r="P27" i="10"/>
  <c r="Y66" i="10"/>
  <c r="Y67" i="10"/>
  <c r="Y68" i="10"/>
  <c r="Y69" i="10"/>
  <c r="Y70" i="10"/>
  <c r="Y71" i="10"/>
  <c r="Z66" i="10"/>
  <c r="Z67" i="10"/>
  <c r="Z68" i="10"/>
  <c r="Z69" i="10"/>
  <c r="Z70" i="10"/>
  <c r="Z71" i="10"/>
  <c r="J15" i="10"/>
  <c r="N15" i="10"/>
  <c r="J16" i="10"/>
  <c r="N14" i="10"/>
  <c r="L14" i="10"/>
  <c r="P14" i="10"/>
  <c r="W73" i="10"/>
  <c r="W74" i="10"/>
  <c r="W75" i="10"/>
  <c r="W76" i="10"/>
  <c r="W77" i="10"/>
  <c r="N51" i="10"/>
  <c r="J53" i="10"/>
  <c r="L51" i="10"/>
  <c r="P51" i="10"/>
  <c r="J34" i="10"/>
  <c r="N34" i="10"/>
  <c r="L32" i="10"/>
  <c r="P32" i="10"/>
  <c r="N32" i="10"/>
  <c r="J33" i="10"/>
  <c r="N33" i="10"/>
  <c r="N21" i="10"/>
  <c r="J23" i="10"/>
  <c r="L21" i="10"/>
  <c r="P21" i="10"/>
  <c r="N58" i="10"/>
  <c r="P9" i="10"/>
  <c r="N9" i="10"/>
  <c r="J11" i="10"/>
  <c r="N11" i="10"/>
  <c r="L29" i="10"/>
  <c r="P29" i="10"/>
  <c r="A32" i="12"/>
  <c r="L34" i="10"/>
  <c r="P34" i="10"/>
  <c r="L53" i="10"/>
  <c r="P53" i="10"/>
  <c r="N53" i="10"/>
  <c r="L16" i="10"/>
  <c r="P16" i="10"/>
  <c r="N16" i="10"/>
  <c r="L15" i="10"/>
  <c r="P15" i="10"/>
  <c r="J17" i="10"/>
  <c r="L17" i="10"/>
  <c r="L23" i="10"/>
  <c r="P23" i="10"/>
  <c r="N23" i="10"/>
  <c r="L11" i="10"/>
  <c r="P11" i="10"/>
  <c r="A42" i="10"/>
  <c r="A44" i="12"/>
  <c r="A54" i="10"/>
  <c r="A56" i="12"/>
  <c r="A48" i="10"/>
  <c r="A50" i="12"/>
  <c r="N17" i="10"/>
  <c r="P17" i="10"/>
  <c r="A60" i="10"/>
  <c r="A62" i="12"/>
  <c r="A78" i="10"/>
  <c r="A80" i="12"/>
  <c r="L46" i="6"/>
  <c r="P46" i="6"/>
  <c r="L47" i="6"/>
  <c r="P47" i="6"/>
  <c r="P42" i="6"/>
  <c r="N46" i="6"/>
  <c r="N45" i="6"/>
  <c r="N42" i="6"/>
  <c r="Y42" i="6"/>
  <c r="Y43" i="6"/>
  <c r="Y44" i="6"/>
  <c r="Y45" i="6"/>
  <c r="Y46" i="6"/>
  <c r="Y47" i="6"/>
  <c r="IY80" i="5"/>
  <c r="JA80" i="5"/>
  <c r="IY72" i="5"/>
  <c r="JA72" i="5"/>
  <c r="IY64" i="5"/>
  <c r="IW76" i="5"/>
  <c r="IZ76" i="5"/>
  <c r="IW68" i="5"/>
  <c r="IZ68" i="5"/>
  <c r="IW60" i="5"/>
  <c r="IZ60" i="5"/>
  <c r="IY77" i="5"/>
  <c r="IY69" i="5"/>
  <c r="OH69" i="5"/>
  <c r="IY61" i="5"/>
  <c r="OH61" i="5"/>
  <c r="IW81" i="5"/>
  <c r="IZ81" i="5"/>
  <c r="IW73" i="5"/>
  <c r="IZ73" i="5"/>
  <c r="IW65" i="5"/>
  <c r="IZ65" i="5"/>
  <c r="IW57" i="5"/>
  <c r="IZ57" i="5"/>
  <c r="IW67" i="5"/>
  <c r="IZ67" i="5"/>
  <c r="IW59" i="5"/>
  <c r="IZ59" i="5"/>
  <c r="IY57" i="5"/>
  <c r="JA57" i="5"/>
  <c r="IW77" i="5"/>
  <c r="IZ77" i="5"/>
  <c r="IW69" i="5"/>
  <c r="IZ69" i="5"/>
  <c r="IW61" i="5"/>
  <c r="IZ61" i="5"/>
  <c r="IW56" i="5"/>
  <c r="IZ56" i="5"/>
  <c r="IW66" i="5"/>
  <c r="IZ66" i="5"/>
  <c r="IW58" i="5"/>
  <c r="IZ58" i="5"/>
  <c r="AK79" i="5"/>
  <c r="OR79" i="5"/>
  <c r="OQ79" i="5"/>
  <c r="OU71" i="5"/>
  <c r="OS71" i="5"/>
  <c r="OA63" i="5"/>
  <c r="OQ63" i="5"/>
  <c r="AG82" i="5"/>
  <c r="AG74" i="5"/>
  <c r="OP74" i="5"/>
  <c r="AG66" i="5"/>
  <c r="OP66" i="5"/>
  <c r="AG58" i="5"/>
  <c r="AI76" i="5"/>
  <c r="OQ76" i="5"/>
  <c r="AI68" i="5"/>
  <c r="AI60" i="5"/>
  <c r="OQ60" i="5"/>
  <c r="AG79" i="5"/>
  <c r="OP79" i="5"/>
  <c r="AG71" i="5"/>
  <c r="OP71" i="5"/>
  <c r="AG63" i="5"/>
  <c r="OU81" i="5"/>
  <c r="OS81" i="5"/>
  <c r="OU73" i="5"/>
  <c r="OS73" i="5"/>
  <c r="OU65" i="5"/>
  <c r="OS65" i="5"/>
  <c r="OA57" i="5"/>
  <c r="OQ57" i="5"/>
  <c r="AJ68" i="5"/>
  <c r="OP68" i="5"/>
  <c r="AI78" i="5"/>
  <c r="OQ78" i="5"/>
  <c r="AI70" i="5"/>
  <c r="OQ70" i="5"/>
  <c r="AI62" i="5"/>
  <c r="OQ62" i="5"/>
  <c r="AG81" i="5"/>
  <c r="OP81" i="5"/>
  <c r="AG73" i="5"/>
  <c r="AG65" i="5"/>
  <c r="OP65" i="5"/>
  <c r="AG57" i="5"/>
  <c r="OP57" i="5"/>
  <c r="AI83" i="5"/>
  <c r="AI75" i="5"/>
  <c r="AI67" i="5"/>
  <c r="OQ67" i="5"/>
  <c r="AI59" i="5"/>
  <c r="AG78" i="5"/>
  <c r="OP78" i="5"/>
  <c r="AG70" i="5"/>
  <c r="AG62" i="5"/>
  <c r="OU80" i="5"/>
  <c r="OS80" i="5"/>
  <c r="OU72" i="5"/>
  <c r="OS72" i="5"/>
  <c r="AK64" i="5"/>
  <c r="OR64" i="5"/>
  <c r="OQ64" i="5"/>
  <c r="AJ75" i="5"/>
  <c r="OP75" i="5"/>
  <c r="AJ59" i="5"/>
  <c r="OP59" i="5"/>
  <c r="AI77" i="5"/>
  <c r="OQ77" i="5"/>
  <c r="AI69" i="5"/>
  <c r="OQ69" i="5"/>
  <c r="AI61" i="5"/>
  <c r="OQ61" i="5"/>
  <c r="AG80" i="5"/>
  <c r="OP80" i="5"/>
  <c r="AG72" i="5"/>
  <c r="AG64" i="5"/>
  <c r="AG56" i="5"/>
  <c r="OP56" i="5"/>
  <c r="AI56" i="5"/>
  <c r="OQ56" i="5"/>
  <c r="AI82" i="5"/>
  <c r="OQ82" i="5"/>
  <c r="AI74" i="5"/>
  <c r="OQ74" i="5"/>
  <c r="AI66" i="5"/>
  <c r="OQ66" i="5"/>
  <c r="AI58" i="5"/>
  <c r="OQ58" i="5"/>
  <c r="AG77" i="5"/>
  <c r="OP77" i="5"/>
  <c r="AG69" i="5"/>
  <c r="AG61" i="5"/>
  <c r="BO80" i="5"/>
  <c r="OB80" i="5"/>
  <c r="BO72" i="5"/>
  <c r="OB72" i="5"/>
  <c r="BO64" i="5"/>
  <c r="BQ64" i="5"/>
  <c r="BO77" i="5"/>
  <c r="BO69" i="5"/>
  <c r="OB69" i="5"/>
  <c r="BO61" i="5"/>
  <c r="BM83" i="5"/>
  <c r="BP83" i="5"/>
  <c r="BM75" i="5"/>
  <c r="BP75" i="5"/>
  <c r="BM67" i="5"/>
  <c r="BP67" i="5"/>
  <c r="BM59" i="5"/>
  <c r="BP59" i="5"/>
  <c r="BO66" i="5"/>
  <c r="OB66" i="5"/>
  <c r="BO58" i="5"/>
  <c r="BQ58" i="5"/>
  <c r="BO79" i="5"/>
  <c r="OB79" i="5"/>
  <c r="BO71" i="5"/>
  <c r="OB71" i="5"/>
  <c r="BO63" i="5"/>
  <c r="BQ63" i="5"/>
  <c r="BO56" i="5"/>
  <c r="OB56" i="5"/>
  <c r="BO81" i="5"/>
  <c r="OB81" i="5"/>
  <c r="BO73" i="5"/>
  <c r="BQ73" i="5"/>
  <c r="BO65" i="5"/>
  <c r="OB65" i="5"/>
  <c r="BO57" i="5"/>
  <c r="BQ57" i="5"/>
  <c r="BO78" i="5"/>
  <c r="BQ78" i="5"/>
  <c r="BO70" i="5"/>
  <c r="BQ70" i="5"/>
  <c r="BO62" i="5"/>
  <c r="OB62" i="5"/>
  <c r="CW78" i="5"/>
  <c r="OC78" i="5"/>
  <c r="CS78" i="5"/>
  <c r="CV78" i="5"/>
  <c r="CS70" i="5"/>
  <c r="CV70" i="5"/>
  <c r="CS62" i="5"/>
  <c r="CV62" i="5"/>
  <c r="CW77" i="5"/>
  <c r="CS83" i="5"/>
  <c r="CV83" i="5"/>
  <c r="CS75" i="5"/>
  <c r="CV75" i="5"/>
  <c r="CS67" i="5"/>
  <c r="CV67" i="5"/>
  <c r="CS59" i="5"/>
  <c r="CV59" i="5"/>
  <c r="CS77" i="5"/>
  <c r="CV77" i="5"/>
  <c r="CS69" i="5"/>
  <c r="CV69" i="5"/>
  <c r="CS61" i="5"/>
  <c r="CV61" i="5"/>
  <c r="CS82" i="5"/>
  <c r="CV82" i="5"/>
  <c r="CS74" i="5"/>
  <c r="CV74" i="5"/>
  <c r="CS66" i="5"/>
  <c r="CV66" i="5"/>
  <c r="CS58" i="5"/>
  <c r="CV58" i="5"/>
  <c r="CS76" i="5"/>
  <c r="CV76" i="5"/>
  <c r="CS68" i="5"/>
  <c r="CV68" i="5"/>
  <c r="CS60" i="5"/>
  <c r="CV60" i="5"/>
  <c r="GM82" i="5"/>
  <c r="GO82" i="5"/>
  <c r="GM74" i="5"/>
  <c r="GO74" i="5"/>
  <c r="GM66" i="5"/>
  <c r="GK79" i="5"/>
  <c r="GN79" i="5"/>
  <c r="GK71" i="5"/>
  <c r="GN71" i="5"/>
  <c r="GK63" i="5"/>
  <c r="GN63" i="5"/>
  <c r="GK56" i="5"/>
  <c r="GN56" i="5"/>
  <c r="GK76" i="5"/>
  <c r="GN76" i="5"/>
  <c r="GK68" i="5"/>
  <c r="GN68" i="5"/>
  <c r="GK60" i="5"/>
  <c r="GN60" i="5"/>
  <c r="GM57" i="5"/>
  <c r="GO57" i="5"/>
  <c r="GK58" i="5"/>
  <c r="GN58" i="5"/>
  <c r="GK59" i="5"/>
  <c r="GN59" i="5"/>
  <c r="GM56" i="5"/>
  <c r="GK57" i="5"/>
  <c r="GN57" i="5"/>
  <c r="IY78" i="5"/>
  <c r="JA78" i="5"/>
  <c r="IY70" i="5"/>
  <c r="JA70" i="5"/>
  <c r="IY62" i="5"/>
  <c r="OH62" i="5"/>
  <c r="IW82" i="5"/>
  <c r="IZ82" i="5"/>
  <c r="IW74" i="5"/>
  <c r="IZ74" i="5"/>
  <c r="IY83" i="5"/>
  <c r="OH83" i="5"/>
  <c r="IY75" i="5"/>
  <c r="OH75" i="5"/>
  <c r="IY67" i="5"/>
  <c r="JA67" i="5"/>
  <c r="IY59" i="5"/>
  <c r="JA59" i="5"/>
  <c r="IW79" i="5"/>
  <c r="IZ79" i="5"/>
  <c r="IW71" i="5"/>
  <c r="IZ71" i="5"/>
  <c r="IW63" i="5"/>
  <c r="IZ63" i="5"/>
  <c r="IY76" i="5"/>
  <c r="OH76" i="5"/>
  <c r="IY68" i="5"/>
  <c r="OH68" i="5"/>
  <c r="IY60" i="5"/>
  <c r="JA60" i="5"/>
  <c r="IW80" i="5"/>
  <c r="IZ80" i="5"/>
  <c r="IW72" i="5"/>
  <c r="IZ72" i="5"/>
  <c r="IW64" i="5"/>
  <c r="IZ64" i="5"/>
  <c r="OL56" i="5"/>
  <c r="NY56" i="5"/>
  <c r="OL49" i="5"/>
  <c r="NY49" i="5"/>
  <c r="NY44" i="5"/>
  <c r="NW82" i="5"/>
  <c r="NY82" i="5"/>
  <c r="NW74" i="5"/>
  <c r="NY74" i="5"/>
  <c r="NW66" i="5"/>
  <c r="NY66" i="5"/>
  <c r="NW58" i="5"/>
  <c r="OL58" i="5"/>
  <c r="NU82" i="5"/>
  <c r="NX82" i="5"/>
  <c r="NU74" i="5"/>
  <c r="NX74" i="5"/>
  <c r="NU66" i="5"/>
  <c r="NX66" i="5"/>
  <c r="NU58" i="5"/>
  <c r="NX58" i="5"/>
  <c r="NW34" i="5"/>
  <c r="OL34" i="5"/>
  <c r="NW79" i="5"/>
  <c r="NY79" i="5"/>
  <c r="NW71" i="5"/>
  <c r="OL71" i="5"/>
  <c r="NW63" i="5"/>
  <c r="OL63" i="5"/>
  <c r="NU79" i="5"/>
  <c r="NX79" i="5"/>
  <c r="NU71" i="5"/>
  <c r="NX71" i="5"/>
  <c r="NU63" i="5"/>
  <c r="NX63" i="5"/>
  <c r="NW76" i="5"/>
  <c r="NY76" i="5"/>
  <c r="NW68" i="5"/>
  <c r="NY68" i="5"/>
  <c r="NW60" i="5"/>
  <c r="NY60" i="5"/>
  <c r="NU76" i="5"/>
  <c r="NX76" i="5"/>
  <c r="NU68" i="5"/>
  <c r="NX68" i="5"/>
  <c r="NU60" i="5"/>
  <c r="NX60" i="5"/>
  <c r="NW39" i="5"/>
  <c r="OL39" i="5"/>
  <c r="NW37" i="5"/>
  <c r="OL37" i="5"/>
  <c r="NW78" i="5"/>
  <c r="NY78" i="5"/>
  <c r="NW70" i="5"/>
  <c r="OL70" i="5"/>
  <c r="NW62" i="5"/>
  <c r="NY62" i="5"/>
  <c r="NU78" i="5"/>
  <c r="NX78" i="5"/>
  <c r="NU70" i="5"/>
  <c r="NX70" i="5"/>
  <c r="NU62" i="5"/>
  <c r="NX62" i="5"/>
  <c r="NW35" i="5"/>
  <c r="OL35" i="5"/>
  <c r="NU83" i="5"/>
  <c r="NX83" i="5"/>
  <c r="NU75" i="5"/>
  <c r="NX75" i="5"/>
  <c r="NU67" i="5"/>
  <c r="NX67" i="5"/>
  <c r="NU59" i="5"/>
  <c r="NX59" i="5"/>
  <c r="NY29" i="5"/>
  <c r="NW80" i="5"/>
  <c r="NY80" i="5"/>
  <c r="NW72" i="5"/>
  <c r="OL72" i="5"/>
  <c r="NW64" i="5"/>
  <c r="NY64" i="5"/>
  <c r="NU80" i="5"/>
  <c r="NX80" i="5"/>
  <c r="NU72" i="5"/>
  <c r="NX72" i="5"/>
  <c r="NU64" i="5"/>
  <c r="NX64" i="5"/>
  <c r="NU56" i="5"/>
  <c r="NX56" i="5"/>
  <c r="NW46" i="5"/>
  <c r="OL46" i="5"/>
  <c r="NW40" i="5"/>
  <c r="OL40" i="5"/>
  <c r="NW38" i="5"/>
  <c r="NW24" i="5"/>
  <c r="OL24" i="5"/>
  <c r="OK37" i="5"/>
  <c r="MS37" i="5"/>
  <c r="OK42" i="5"/>
  <c r="MS42" i="5"/>
  <c r="OK45" i="5"/>
  <c r="MS45" i="5"/>
  <c r="MO76" i="5"/>
  <c r="MR76" i="5"/>
  <c r="MO68" i="5"/>
  <c r="MR68" i="5"/>
  <c r="MO60" i="5"/>
  <c r="MR60" i="5"/>
  <c r="MQ51" i="5"/>
  <c r="MO81" i="5"/>
  <c r="MR81" i="5"/>
  <c r="MO73" i="5"/>
  <c r="MR73" i="5"/>
  <c r="MO65" i="5"/>
  <c r="MR65" i="5"/>
  <c r="MO57" i="5"/>
  <c r="MR57" i="5"/>
  <c r="MQ24" i="5"/>
  <c r="OK24" i="5"/>
  <c r="MO62" i="5"/>
  <c r="MR62" i="5"/>
  <c r="MQ34" i="5"/>
  <c r="MO83" i="5"/>
  <c r="MR83" i="5"/>
  <c r="MO75" i="5"/>
  <c r="MR75" i="5"/>
  <c r="MO67" i="5"/>
  <c r="MR67" i="5"/>
  <c r="MO59" i="5"/>
  <c r="MR59" i="5"/>
  <c r="MQ28" i="5"/>
  <c r="OK28" i="5"/>
  <c r="MQ26" i="5"/>
  <c r="MS26" i="5"/>
  <c r="MO80" i="5"/>
  <c r="MR80" i="5"/>
  <c r="MO72" i="5"/>
  <c r="MR72" i="5"/>
  <c r="MO64" i="5"/>
  <c r="MR64" i="5"/>
  <c r="MO56" i="5"/>
  <c r="MR56" i="5"/>
  <c r="MO77" i="5"/>
  <c r="MR77" i="5"/>
  <c r="MO69" i="5"/>
  <c r="MR69" i="5"/>
  <c r="MO61" i="5"/>
  <c r="MR61" i="5"/>
  <c r="MQ56" i="5"/>
  <c r="OK56" i="5"/>
  <c r="MQ50" i="5"/>
  <c r="MQ32" i="5"/>
  <c r="MO58" i="5"/>
  <c r="MR58" i="5"/>
  <c r="MQ35" i="5"/>
  <c r="OK35" i="5"/>
  <c r="MQ27" i="5"/>
  <c r="OK27" i="5"/>
  <c r="OJ33" i="5"/>
  <c r="LM33" i="5"/>
  <c r="OJ29" i="5"/>
  <c r="LM29" i="5"/>
  <c r="LK83" i="5"/>
  <c r="LK75" i="5"/>
  <c r="LK47" i="5"/>
  <c r="LK39" i="5"/>
  <c r="LI76" i="5"/>
  <c r="LL76" i="5"/>
  <c r="LI68" i="5"/>
  <c r="LL68" i="5"/>
  <c r="LI60" i="5"/>
  <c r="LL60" i="5"/>
  <c r="LK42" i="5"/>
  <c r="OJ42" i="5"/>
  <c r="LK77" i="5"/>
  <c r="LI81" i="5"/>
  <c r="LL81" i="5"/>
  <c r="LI73" i="5"/>
  <c r="LL73" i="5"/>
  <c r="LI65" i="5"/>
  <c r="LL65" i="5"/>
  <c r="LI57" i="5"/>
  <c r="LL57" i="5"/>
  <c r="LK51" i="5"/>
  <c r="OJ51" i="5"/>
  <c r="LK45" i="5"/>
  <c r="OJ45" i="5"/>
  <c r="LK37" i="5"/>
  <c r="OJ37" i="5"/>
  <c r="LK82" i="5"/>
  <c r="LK74" i="5"/>
  <c r="LK48" i="5"/>
  <c r="OJ48" i="5"/>
  <c r="LK40" i="5"/>
  <c r="OJ40" i="5"/>
  <c r="LK76" i="5"/>
  <c r="LI80" i="5"/>
  <c r="LL80" i="5"/>
  <c r="LI72" i="5"/>
  <c r="LL72" i="5"/>
  <c r="LI64" i="5"/>
  <c r="LL64" i="5"/>
  <c r="LI56" i="5"/>
  <c r="LL56" i="5"/>
  <c r="LK46" i="5"/>
  <c r="LK38" i="5"/>
  <c r="LM38" i="5"/>
  <c r="LK81" i="5"/>
  <c r="LI77" i="5"/>
  <c r="LL77" i="5"/>
  <c r="LI69" i="5"/>
  <c r="LL69" i="5"/>
  <c r="LI61" i="5"/>
  <c r="LL61" i="5"/>
  <c r="LK41" i="5"/>
  <c r="OJ41" i="5"/>
  <c r="KE80" i="5"/>
  <c r="OI80" i="5"/>
  <c r="KE72" i="5"/>
  <c r="KG72" i="5"/>
  <c r="KE64" i="5"/>
  <c r="KG64" i="5"/>
  <c r="KC78" i="5"/>
  <c r="KF78" i="5"/>
  <c r="KC70" i="5"/>
  <c r="KF70" i="5"/>
  <c r="KC62" i="5"/>
  <c r="KF62" i="5"/>
  <c r="KE49" i="5"/>
  <c r="KE41" i="5"/>
  <c r="KE35" i="5"/>
  <c r="KE30" i="5"/>
  <c r="KE26" i="5"/>
  <c r="KE31" i="5"/>
  <c r="KE33" i="5"/>
  <c r="KE34" i="5"/>
  <c r="KE36" i="5"/>
  <c r="KE38" i="5"/>
  <c r="KE39" i="5"/>
  <c r="KE40" i="5"/>
  <c r="KE45" i="5"/>
  <c r="KE47" i="5"/>
  <c r="KE50" i="5"/>
  <c r="KE51" i="5"/>
  <c r="KE56" i="5"/>
  <c r="KE62" i="5"/>
  <c r="KE63" i="5"/>
  <c r="KE70" i="5"/>
  <c r="KE71" i="5"/>
  <c r="KE78" i="5"/>
  <c r="KE79" i="5"/>
  <c r="KG17" i="5"/>
  <c r="OI47" i="5"/>
  <c r="OI33" i="5"/>
  <c r="KG79" i="5"/>
  <c r="KG63" i="5"/>
  <c r="KC77" i="5"/>
  <c r="KF77" i="5"/>
  <c r="KC69" i="5"/>
  <c r="KF69" i="5"/>
  <c r="KC61" i="5"/>
  <c r="KF61" i="5"/>
  <c r="KC82" i="5"/>
  <c r="KF82" i="5"/>
  <c r="KC74" i="5"/>
  <c r="KF74" i="5"/>
  <c r="KC66" i="5"/>
  <c r="KF66" i="5"/>
  <c r="KC58" i="5"/>
  <c r="KF58" i="5"/>
  <c r="KF6" i="5"/>
  <c r="KF14" i="5"/>
  <c r="OI26" i="5"/>
  <c r="OI78" i="5"/>
  <c r="OI70" i="5"/>
  <c r="OI62" i="5"/>
  <c r="OI51" i="5"/>
  <c r="HQ56" i="11"/>
  <c r="HT56" i="11"/>
  <c r="HQ55" i="11"/>
  <c r="HT55" i="11"/>
  <c r="HS55" i="11"/>
  <c r="HU55" i="11"/>
  <c r="HQ54" i="11"/>
  <c r="HT54" i="11"/>
  <c r="HQ57" i="11"/>
  <c r="HT57" i="11"/>
  <c r="HS54" i="11"/>
  <c r="HU54" i="11"/>
  <c r="L45" i="10"/>
  <c r="P45" i="10"/>
  <c r="N45" i="10"/>
  <c r="L38" i="10"/>
  <c r="P38" i="10"/>
  <c r="O36" i="10"/>
  <c r="J40" i="10"/>
  <c r="J39" i="10"/>
  <c r="OL27" i="11"/>
  <c r="NU32" i="11"/>
  <c r="NX32" i="11"/>
  <c r="NU24" i="11"/>
  <c r="NX24" i="11"/>
  <c r="OL23" i="11"/>
  <c r="NU39" i="11"/>
  <c r="NX39" i="11"/>
  <c r="N10" i="10"/>
  <c r="D4" i="16"/>
  <c r="OI14" i="11"/>
  <c r="OK50" i="11"/>
  <c r="MS50" i="11"/>
  <c r="OK28" i="11"/>
  <c r="OK10" i="11"/>
  <c r="LI56" i="11"/>
  <c r="LL56" i="11"/>
  <c r="LK55" i="11"/>
  <c r="LM55" i="11"/>
  <c r="LI54" i="11"/>
  <c r="LL54" i="11"/>
  <c r="OI10" i="11"/>
  <c r="KF25" i="5"/>
  <c r="KF26" i="5"/>
  <c r="KF12" i="5"/>
  <c r="KF19" i="5"/>
  <c r="KF27" i="5"/>
  <c r="KF16" i="5"/>
  <c r="KF15" i="5"/>
  <c r="KF13" i="5"/>
  <c r="KF23" i="5"/>
  <c r="KF18" i="5"/>
  <c r="KF28" i="5"/>
  <c r="KF20" i="5"/>
  <c r="KF24" i="5"/>
  <c r="KF7" i="5"/>
  <c r="KF21" i="5"/>
  <c r="KF9" i="5"/>
  <c r="KF8" i="5"/>
  <c r="KF22" i="5"/>
  <c r="KF11" i="5"/>
  <c r="KF17" i="5"/>
  <c r="KF29" i="5"/>
  <c r="KF10" i="5"/>
  <c r="E19" i="16"/>
  <c r="O19" i="16"/>
  <c r="P19" i="16"/>
  <c r="L54" i="6"/>
  <c r="X54" i="6"/>
  <c r="X55" i="6"/>
  <c r="X56" i="6"/>
  <c r="X57" i="6"/>
  <c r="X58" i="6"/>
  <c r="X59" i="6"/>
  <c r="W54" i="6"/>
  <c r="W55" i="6"/>
  <c r="W56" i="6"/>
  <c r="W57" i="6"/>
  <c r="W58" i="6"/>
  <c r="W59" i="6"/>
  <c r="OI3" i="5"/>
  <c r="OC64" i="5"/>
  <c r="MS17" i="5"/>
  <c r="C10" i="16"/>
  <c r="OG11" i="5"/>
  <c r="OD77" i="5"/>
  <c r="KG78" i="5"/>
  <c r="CW58" i="5"/>
  <c r="CW66" i="5"/>
  <c r="AJ56" i="5"/>
  <c r="MS16" i="5"/>
  <c r="OA79" i="5"/>
  <c r="OB68" i="5"/>
  <c r="HU65" i="5"/>
  <c r="OL60" i="5"/>
  <c r="OL76" i="5"/>
  <c r="HU42" i="5"/>
  <c r="C4" i="16"/>
  <c r="OC82" i="5"/>
  <c r="CW69" i="5"/>
  <c r="LM62" i="5"/>
  <c r="AJ76" i="5"/>
  <c r="LM73" i="5"/>
  <c r="LM65" i="5"/>
  <c r="AK63" i="5"/>
  <c r="OR63" i="5"/>
  <c r="HU61" i="5"/>
  <c r="N30" i="6"/>
  <c r="OC80" i="5"/>
  <c r="AJ80" i="5"/>
  <c r="OB76" i="5"/>
  <c r="OL64" i="5"/>
  <c r="CW57" i="5"/>
  <c r="OI16" i="5"/>
  <c r="HU7" i="5"/>
  <c r="AK83" i="5"/>
  <c r="OR83" i="5"/>
  <c r="EC81" i="5"/>
  <c r="BQ80" i="5"/>
  <c r="OB78" i="5"/>
  <c r="OA73" i="5"/>
  <c r="OC72" i="5"/>
  <c r="BQ72" i="5"/>
  <c r="OC71" i="5"/>
  <c r="OD69" i="5"/>
  <c r="CW68" i="5"/>
  <c r="OI66" i="5"/>
  <c r="OJ63" i="5"/>
  <c r="CW63" i="5"/>
  <c r="OC62" i="5"/>
  <c r="OC61" i="5"/>
  <c r="MS55" i="5"/>
  <c r="OG50" i="5"/>
  <c r="OE75" i="5"/>
  <c r="KG74" i="5"/>
  <c r="KG70" i="5"/>
  <c r="FI67" i="5"/>
  <c r="OE63" i="5"/>
  <c r="OB58" i="5"/>
  <c r="HU35" i="5"/>
  <c r="OC83" i="5"/>
  <c r="OF82" i="5"/>
  <c r="KG82" i="5"/>
  <c r="FI79" i="5"/>
  <c r="OL78" i="5"/>
  <c r="OG77" i="5"/>
  <c r="OC76" i="5"/>
  <c r="OC75" i="5"/>
  <c r="OB74" i="5"/>
  <c r="CW74" i="5"/>
  <c r="OC70" i="5"/>
  <c r="OA67" i="5"/>
  <c r="AK67" i="5"/>
  <c r="OR67" i="5"/>
  <c r="CW65" i="5"/>
  <c r="OI64" i="5"/>
  <c r="JA61" i="5"/>
  <c r="OB60" i="5"/>
  <c r="AJ60" i="5"/>
  <c r="OC59" i="5"/>
  <c r="LM58" i="5"/>
  <c r="HU41" i="5"/>
  <c r="HU6" i="5"/>
  <c r="OL83" i="5"/>
  <c r="OL11" i="5"/>
  <c r="OH81" i="5"/>
  <c r="KG80" i="5"/>
  <c r="KG76" i="5"/>
  <c r="NY72" i="5"/>
  <c r="OJ71" i="5"/>
  <c r="LM66" i="5"/>
  <c r="KG60" i="5"/>
  <c r="OG57" i="5"/>
  <c r="OA54" i="5"/>
  <c r="GO71" i="5"/>
  <c r="OG18" i="5"/>
  <c r="OG81" i="5"/>
  <c r="AJ79" i="5"/>
  <c r="OH73" i="5"/>
  <c r="LM70" i="5"/>
  <c r="OG69" i="5"/>
  <c r="LM67" i="5"/>
  <c r="LM64" i="5"/>
  <c r="LM60" i="5"/>
  <c r="MS8" i="5"/>
  <c r="OJ21" i="5"/>
  <c r="OG25" i="5"/>
  <c r="OK60" i="5"/>
  <c r="HU22" i="5"/>
  <c r="OI21" i="5"/>
  <c r="OG28" i="5"/>
  <c r="HU28" i="5"/>
  <c r="OG45" i="5"/>
  <c r="HU45" i="5"/>
  <c r="OG20" i="5"/>
  <c r="HU20" i="5"/>
  <c r="OG39" i="5"/>
  <c r="HU39" i="5"/>
  <c r="NY22" i="5"/>
  <c r="OL22" i="5"/>
  <c r="KG75" i="5"/>
  <c r="OG73" i="5"/>
  <c r="OI72" i="5"/>
  <c r="NY71" i="5"/>
  <c r="BQ71" i="5"/>
  <c r="KG68" i="5"/>
  <c r="OG56" i="5"/>
  <c r="OK19" i="5"/>
  <c r="OA56" i="5"/>
  <c r="AK56" i="5"/>
  <c r="OR56" i="5"/>
  <c r="OK53" i="5"/>
  <c r="MS53" i="5"/>
  <c r="OL52" i="5"/>
  <c r="NY52" i="5"/>
  <c r="OG52" i="5"/>
  <c r="HU52" i="5"/>
  <c r="OI34" i="5"/>
  <c r="KG34" i="5"/>
  <c r="GO55" i="5"/>
  <c r="OF55" i="5"/>
  <c r="OH64" i="5"/>
  <c r="JA64" i="5"/>
  <c r="OA78" i="5"/>
  <c r="OF75" i="5"/>
  <c r="AJ71" i="5"/>
  <c r="OI59" i="5"/>
  <c r="HU27" i="5"/>
  <c r="LM72" i="5"/>
  <c r="OJ72" i="5"/>
  <c r="OJ69" i="5"/>
  <c r="LM69" i="5"/>
  <c r="OJ68" i="5"/>
  <c r="LM68" i="5"/>
  <c r="LM59" i="5"/>
  <c r="OJ59" i="5"/>
  <c r="LM57" i="5"/>
  <c r="OJ57" i="5"/>
  <c r="JA77" i="5"/>
  <c r="OH77" i="5"/>
  <c r="JA65" i="5"/>
  <c r="OH65" i="5"/>
  <c r="CW81" i="5"/>
  <c r="OC81" i="5"/>
  <c r="OC73" i="5"/>
  <c r="CW73" i="5"/>
  <c r="CW67" i="5"/>
  <c r="OC67" i="5"/>
  <c r="OB64" i="5"/>
  <c r="OC60" i="5"/>
  <c r="HU10" i="5"/>
  <c r="JA82" i="5"/>
  <c r="OK78" i="5"/>
  <c r="OK69" i="5"/>
  <c r="JA66" i="5"/>
  <c r="OK14" i="5"/>
  <c r="OE83" i="5"/>
  <c r="OB82" i="5"/>
  <c r="OF78" i="5"/>
  <c r="AK65" i="5"/>
  <c r="OR65" i="5"/>
  <c r="BQ56" i="5"/>
  <c r="NY55" i="5"/>
  <c r="BQ55" i="5"/>
  <c r="NY48" i="5"/>
  <c r="LM28" i="5"/>
  <c r="LM15" i="5"/>
  <c r="LM42" i="5"/>
  <c r="OE56" i="5"/>
  <c r="OK76" i="5"/>
  <c r="OL81" i="5"/>
  <c r="OF74" i="5"/>
  <c r="BQ66" i="5"/>
  <c r="CW54" i="5"/>
  <c r="HU43" i="5"/>
  <c r="NY16" i="5"/>
  <c r="OK6" i="5"/>
  <c r="OD55" i="5"/>
  <c r="MS39" i="5"/>
  <c r="LM13" i="5"/>
  <c r="OJ13" i="5"/>
  <c r="LM27" i="5"/>
  <c r="LM8" i="5"/>
  <c r="LM61" i="5"/>
  <c r="OJ61" i="5"/>
  <c r="CW79" i="5"/>
  <c r="OC79" i="5"/>
  <c r="OA75" i="5"/>
  <c r="AK71" i="5"/>
  <c r="OR71" i="5"/>
  <c r="OA71" i="5"/>
  <c r="AK59" i="5"/>
  <c r="OR59" i="5"/>
  <c r="LM9" i="5"/>
  <c r="OJ9" i="5"/>
  <c r="OG37" i="5"/>
  <c r="HU37" i="5"/>
  <c r="HU17" i="5"/>
  <c r="OG17" i="5"/>
  <c r="OG40" i="5"/>
  <c r="HU40" i="5"/>
  <c r="MS43" i="5"/>
  <c r="NY42" i="5"/>
  <c r="MS80" i="5"/>
  <c r="OK80" i="5"/>
  <c r="OK70" i="5"/>
  <c r="MS70" i="5"/>
  <c r="OK62" i="5"/>
  <c r="MS62" i="5"/>
  <c r="FI62" i="5"/>
  <c r="OE62" i="5"/>
  <c r="AJ65" i="5"/>
  <c r="E12" i="16"/>
  <c r="O12" i="16"/>
  <c r="P12" i="16"/>
  <c r="E13" i="16"/>
  <c r="O13" i="16"/>
  <c r="P13" i="16"/>
  <c r="NY20" i="5"/>
  <c r="OL20" i="5"/>
  <c r="OG47" i="5"/>
  <c r="HU47" i="5"/>
  <c r="OE54" i="5"/>
  <c r="BQ83" i="5"/>
  <c r="OD82" i="5"/>
  <c r="OD78" i="5"/>
  <c r="AK78" i="5"/>
  <c r="OR78" i="5"/>
  <c r="OA70" i="5"/>
  <c r="OI67" i="5"/>
  <c r="OB63" i="5"/>
  <c r="OA58" i="5"/>
  <c r="KG51" i="5"/>
  <c r="MS47" i="5"/>
  <c r="NY36" i="5"/>
  <c r="KG33" i="5"/>
  <c r="MS23" i="5"/>
  <c r="HU21" i="5"/>
  <c r="KG47" i="5"/>
  <c r="LM51" i="5"/>
  <c r="NY46" i="5"/>
  <c r="EC74" i="5"/>
  <c r="JA68" i="5"/>
  <c r="HU68" i="5"/>
  <c r="OA66" i="5"/>
  <c r="OI63" i="5"/>
  <c r="HU60" i="5"/>
  <c r="LM41" i="5"/>
  <c r="HU31" i="5"/>
  <c r="NY7" i="5"/>
  <c r="LM31" i="5"/>
  <c r="LM45" i="5"/>
  <c r="LM37" i="5"/>
  <c r="MS49" i="5"/>
  <c r="NY27" i="5"/>
  <c r="LM35" i="5"/>
  <c r="AJ83" i="5"/>
  <c r="AK82" i="5"/>
  <c r="OR82" i="5"/>
  <c r="OG80" i="5"/>
  <c r="OL79" i="5"/>
  <c r="BQ79" i="5"/>
  <c r="OH72" i="5"/>
  <c r="AK70" i="5"/>
  <c r="OR70" i="5"/>
  <c r="OB67" i="5"/>
  <c r="EC66" i="5"/>
  <c r="BQ59" i="5"/>
  <c r="NY54" i="5"/>
  <c r="MS52" i="5"/>
  <c r="C6" i="16"/>
  <c r="E6" i="16"/>
  <c r="O6" i="16"/>
  <c r="P6" i="16"/>
  <c r="NY51" i="5"/>
  <c r="KG43" i="5"/>
  <c r="OK81" i="5"/>
  <c r="AJ81" i="5"/>
  <c r="OA80" i="5"/>
  <c r="OL77" i="5"/>
  <c r="OE74" i="5"/>
  <c r="OK73" i="5"/>
  <c r="KG73" i="5"/>
  <c r="MS72" i="5"/>
  <c r="OK71" i="5"/>
  <c r="MS67" i="5"/>
  <c r="BQ65" i="5"/>
  <c r="OK63" i="5"/>
  <c r="CW56" i="5"/>
  <c r="OD54" i="5"/>
  <c r="KG53" i="5"/>
  <c r="NY50" i="5"/>
  <c r="HU49" i="5"/>
  <c r="OJ16" i="5"/>
  <c r="OL12" i="5"/>
  <c r="KG42" i="5"/>
  <c r="N12" i="6"/>
  <c r="Z12" i="6"/>
  <c r="Z13" i="6"/>
  <c r="Z14" i="6"/>
  <c r="Z15" i="6"/>
  <c r="Z16" i="6"/>
  <c r="Z17" i="6"/>
  <c r="OE82" i="5"/>
  <c r="OI81" i="5"/>
  <c r="BQ81" i="5"/>
  <c r="OK79" i="5"/>
  <c r="OK77" i="5"/>
  <c r="AJ77" i="5"/>
  <c r="JA74" i="5"/>
  <c r="OB73" i="5"/>
  <c r="OI69" i="5"/>
  <c r="OK61" i="5"/>
  <c r="OF58" i="5"/>
  <c r="MS58" i="5"/>
  <c r="OF57" i="5"/>
  <c r="MS54" i="5"/>
  <c r="LM50" i="5"/>
  <c r="LM26" i="5"/>
  <c r="OJ23" i="5"/>
  <c r="OI14" i="5"/>
  <c r="OK12" i="5"/>
  <c r="OJ10" i="5"/>
  <c r="OK9" i="5"/>
  <c r="OJ6" i="5"/>
  <c r="OK20" i="5"/>
  <c r="E9" i="16"/>
  <c r="O9" i="16"/>
  <c r="P9" i="16"/>
  <c r="OK83" i="5"/>
  <c r="OK82" i="5"/>
  <c r="OE78" i="5"/>
  <c r="OK74" i="5"/>
  <c r="OI65" i="5"/>
  <c r="KG61" i="5"/>
  <c r="JA58" i="5"/>
  <c r="LM55" i="5"/>
  <c r="HU54" i="5"/>
  <c r="AJ54" i="5"/>
  <c r="LM52" i="5"/>
  <c r="HU51" i="5"/>
  <c r="LM40" i="5"/>
  <c r="MS35" i="5"/>
  <c r="MS27" i="5"/>
  <c r="HU26" i="5"/>
  <c r="OI23" i="5"/>
  <c r="OG16" i="5"/>
  <c r="LM34" i="5"/>
  <c r="OD56" i="5"/>
  <c r="MS11" i="5"/>
  <c r="OK11" i="5"/>
  <c r="OC55" i="5"/>
  <c r="CW55" i="5"/>
  <c r="OG53" i="5"/>
  <c r="HU53" i="5"/>
  <c r="OL25" i="5"/>
  <c r="NY25" i="5"/>
  <c r="OA55" i="5"/>
  <c r="AK55" i="5"/>
  <c r="OR55" i="5"/>
  <c r="NY75" i="5"/>
  <c r="OL75" i="5"/>
  <c r="NY59" i="5"/>
  <c r="OL59" i="5"/>
  <c r="KG71" i="5"/>
  <c r="OI71" i="5"/>
  <c r="GO59" i="5"/>
  <c r="OF59" i="5"/>
  <c r="OG23" i="5"/>
  <c r="HU23" i="5"/>
  <c r="OG38" i="5"/>
  <c r="HU38" i="5"/>
  <c r="NY9" i="5"/>
  <c r="OL9" i="5"/>
  <c r="OF83" i="5"/>
  <c r="OA82" i="5"/>
  <c r="OH80" i="5"/>
  <c r="OF79" i="5"/>
  <c r="OG76" i="5"/>
  <c r="OB75" i="5"/>
  <c r="OL67" i="5"/>
  <c r="GO67" i="5"/>
  <c r="AJ67" i="5"/>
  <c r="OG64" i="5"/>
  <c r="EC62" i="5"/>
  <c r="OJ22" i="5"/>
  <c r="HU15" i="5"/>
  <c r="NY73" i="5"/>
  <c r="OL73" i="5"/>
  <c r="OL69" i="5"/>
  <c r="NY69" i="5"/>
  <c r="OL61" i="5"/>
  <c r="NY61" i="5"/>
  <c r="KG77" i="5"/>
  <c r="OI77" i="5"/>
  <c r="KG57" i="5"/>
  <c r="OI57" i="5"/>
  <c r="OH70" i="5"/>
  <c r="FI70" i="5"/>
  <c r="OE70" i="5"/>
  <c r="OB77" i="5"/>
  <c r="BQ77" i="5"/>
  <c r="BQ61" i="5"/>
  <c r="OB61" i="5"/>
  <c r="OA76" i="5"/>
  <c r="AK68" i="5"/>
  <c r="OR68" i="5"/>
  <c r="OA64" i="5"/>
  <c r="NY10" i="5"/>
  <c r="OG19" i="5"/>
  <c r="HU19" i="5"/>
  <c r="MS29" i="5"/>
  <c r="OG24" i="5"/>
  <c r="HU24" i="5"/>
  <c r="OG44" i="5"/>
  <c r="HU44" i="5"/>
  <c r="OJ11" i="5"/>
  <c r="LM11" i="5"/>
  <c r="LM18" i="5"/>
  <c r="OJ18" i="5"/>
  <c r="LM25" i="5"/>
  <c r="LM48" i="5"/>
  <c r="OK46" i="5"/>
  <c r="MS46" i="5"/>
  <c r="OI46" i="5"/>
  <c r="KG46" i="5"/>
  <c r="OJ44" i="5"/>
  <c r="LM44" i="5"/>
  <c r="OK38" i="5"/>
  <c r="MS38" i="5"/>
  <c r="OI36" i="5"/>
  <c r="KG36" i="5"/>
  <c r="OL33" i="5"/>
  <c r="NY33" i="5"/>
  <c r="OI32" i="5"/>
  <c r="KG32" i="5"/>
  <c r="OJ30" i="5"/>
  <c r="LM30" i="5"/>
  <c r="OI28" i="5"/>
  <c r="MS15" i="5"/>
  <c r="OK15" i="5"/>
  <c r="LM17" i="5"/>
  <c r="OJ17" i="5"/>
  <c r="OI55" i="5"/>
  <c r="KG55" i="5"/>
  <c r="OJ54" i="5"/>
  <c r="LM54" i="5"/>
  <c r="OI24" i="5"/>
  <c r="GO63" i="5"/>
  <c r="OF63" i="5"/>
  <c r="MS13" i="5"/>
  <c r="OK13" i="5"/>
  <c r="MS24" i="5"/>
  <c r="NX9" i="5"/>
  <c r="OL21" i="5"/>
  <c r="NY21" i="5"/>
  <c r="OG36" i="5"/>
  <c r="HU36" i="5"/>
  <c r="OK50" i="5"/>
  <c r="MS50" i="5"/>
  <c r="OK48" i="5"/>
  <c r="MS48" i="5"/>
  <c r="OI48" i="5"/>
  <c r="KG48" i="5"/>
  <c r="OJ46" i="5"/>
  <c r="LM46" i="5"/>
  <c r="OK44" i="5"/>
  <c r="MS44" i="5"/>
  <c r="OI44" i="5"/>
  <c r="KG44" i="5"/>
  <c r="OL41" i="5"/>
  <c r="NY41" i="5"/>
  <c r="OI40" i="5"/>
  <c r="KG40" i="5"/>
  <c r="OJ38" i="5"/>
  <c r="OK36" i="5"/>
  <c r="MS36" i="5"/>
  <c r="NY35" i="5"/>
  <c r="OJ32" i="5"/>
  <c r="LM32" i="5"/>
  <c r="KG30" i="5"/>
  <c r="OL53" i="5"/>
  <c r="NY53" i="5"/>
  <c r="AK62" i="5"/>
  <c r="OR62" i="5"/>
  <c r="OA62" i="5"/>
  <c r="NY14" i="5"/>
  <c r="OL14" i="5"/>
  <c r="OI18" i="5"/>
  <c r="LM19" i="5"/>
  <c r="OJ19" i="5"/>
  <c r="NY8" i="5"/>
  <c r="OL8" i="5"/>
  <c r="OL15" i="5"/>
  <c r="NY15" i="5"/>
  <c r="OI83" i="5"/>
  <c r="OI79" i="5"/>
  <c r="OK75" i="5"/>
  <c r="OA74" i="5"/>
  <c r="AK74" i="5"/>
  <c r="OR74" i="5"/>
  <c r="OG72" i="5"/>
  <c r="OD70" i="5"/>
  <c r="AK66" i="5"/>
  <c r="OR66" i="5"/>
  <c r="NY63" i="5"/>
  <c r="OK59" i="5"/>
  <c r="AK58" i="5"/>
  <c r="OR58" i="5"/>
  <c r="OK57" i="5"/>
  <c r="AJ57" i="5"/>
  <c r="NY37" i="5"/>
  <c r="LM36" i="5"/>
  <c r="OL18" i="5"/>
  <c r="OI9" i="5"/>
  <c r="MS21" i="5"/>
  <c r="OG33" i="5"/>
  <c r="HU33" i="5"/>
  <c r="OG30" i="5"/>
  <c r="HU30" i="5"/>
  <c r="OK7" i="5"/>
  <c r="MS7" i="5"/>
  <c r="MS10" i="5"/>
  <c r="OK10" i="5"/>
  <c r="OI19" i="5"/>
  <c r="MS40" i="5"/>
  <c r="OI8" i="5"/>
  <c r="OI10" i="5"/>
  <c r="OG46" i="5"/>
  <c r="HU46" i="5"/>
  <c r="MS18" i="5"/>
  <c r="OK18" i="5"/>
  <c r="NY23" i="5"/>
  <c r="OL23" i="5"/>
  <c r="OI13" i="5"/>
  <c r="OL17" i="5"/>
  <c r="NY17" i="5"/>
  <c r="OI20" i="5"/>
  <c r="OJ7" i="5"/>
  <c r="LM7" i="5"/>
  <c r="OG55" i="5"/>
  <c r="HU55" i="5"/>
  <c r="OB54" i="5"/>
  <c r="BQ54" i="5"/>
  <c r="OJ53" i="5"/>
  <c r="LM53" i="5"/>
  <c r="E14" i="16"/>
  <c r="O14" i="16"/>
  <c r="P14" i="16"/>
  <c r="E15" i="16"/>
  <c r="O15" i="16"/>
  <c r="P15" i="16"/>
  <c r="E17" i="16"/>
  <c r="O17" i="16"/>
  <c r="P17" i="16"/>
  <c r="E21" i="16"/>
  <c r="O21" i="16"/>
  <c r="P21" i="16"/>
  <c r="E23" i="16"/>
  <c r="O23" i="16"/>
  <c r="P23" i="16"/>
  <c r="E25" i="16"/>
  <c r="O25" i="16"/>
  <c r="P25" i="16"/>
  <c r="E27" i="16"/>
  <c r="O27" i="16"/>
  <c r="P27" i="16"/>
  <c r="E29" i="16"/>
  <c r="O29" i="16"/>
  <c r="P29" i="16"/>
  <c r="E31" i="16"/>
  <c r="O31" i="16"/>
  <c r="P31" i="16"/>
  <c r="NS4" i="5"/>
  <c r="N7" i="7"/>
  <c r="GO62" i="5"/>
  <c r="OF62" i="5"/>
  <c r="OG48" i="5"/>
  <c r="HU48" i="5"/>
  <c r="O78" i="6"/>
  <c r="OA81" i="5"/>
  <c r="AK81" i="5"/>
  <c r="OR81" i="5"/>
  <c r="AJ78" i="5"/>
  <c r="OA77" i="5"/>
  <c r="AK77" i="5"/>
  <c r="OR77" i="5"/>
  <c r="AJ74" i="5"/>
  <c r="OH71" i="5"/>
  <c r="OF70" i="5"/>
  <c r="OB70" i="5"/>
  <c r="OD65" i="5"/>
  <c r="BQ62" i="5"/>
  <c r="OD61" i="5"/>
  <c r="AK61" i="5"/>
  <c r="OR61" i="5"/>
  <c r="OH59" i="5"/>
  <c r="OI58" i="5"/>
  <c r="HU14" i="5"/>
  <c r="HP4" i="5"/>
  <c r="NY57" i="5"/>
  <c r="OL57" i="5"/>
  <c r="MS68" i="5"/>
  <c r="OK68" i="5"/>
  <c r="MS64" i="5"/>
  <c r="OK64" i="5"/>
  <c r="AK60" i="5"/>
  <c r="OR60" i="5"/>
  <c r="OA60" i="5"/>
  <c r="OG9" i="5"/>
  <c r="HU9" i="5"/>
  <c r="OG12" i="5"/>
  <c r="HU12" i="5"/>
  <c r="OG13" i="5"/>
  <c r="HU13" i="5"/>
  <c r="MR18" i="5"/>
  <c r="MN4" i="5"/>
  <c r="JA79" i="5"/>
  <c r="OD73" i="5"/>
  <c r="MM3" i="5"/>
  <c r="M3" i="7"/>
  <c r="JA63" i="5"/>
  <c r="OH63" i="5"/>
  <c r="GO66" i="5"/>
  <c r="OF66" i="5"/>
  <c r="AK57" i="5"/>
  <c r="OR57" i="5"/>
  <c r="AJ66" i="5"/>
  <c r="OG32" i="5"/>
  <c r="HU32" i="5"/>
  <c r="LM14" i="5"/>
  <c r="OJ14" i="5"/>
  <c r="AK73" i="5"/>
  <c r="OR73" i="5"/>
  <c r="OE71" i="5"/>
  <c r="AK69" i="5"/>
  <c r="OR69" i="5"/>
  <c r="OA65" i="5"/>
  <c r="OL62" i="5"/>
  <c r="HU34" i="5"/>
  <c r="AK80" i="5"/>
  <c r="OR80" i="5"/>
  <c r="AK76" i="5"/>
  <c r="OR76" i="5"/>
  <c r="OA72" i="5"/>
  <c r="AK72" i="5"/>
  <c r="OR72" i="5"/>
  <c r="OA69" i="5"/>
  <c r="BQ69" i="5"/>
  <c r="OL66" i="5"/>
  <c r="OE66" i="5"/>
  <c r="MS66" i="5"/>
  <c r="OK65" i="5"/>
  <c r="NY65" i="5"/>
  <c r="OA61" i="5"/>
  <c r="OB57" i="5"/>
  <c r="OJ12" i="5"/>
  <c r="HU8" i="5"/>
  <c r="OG8" i="5"/>
  <c r="NY13" i="5"/>
  <c r="OL13" i="5"/>
  <c r="OL19" i="5"/>
  <c r="NY19" i="5"/>
  <c r="E11" i="16"/>
  <c r="O11" i="16"/>
  <c r="P11" i="16"/>
  <c r="GO54" i="5"/>
  <c r="HO4" i="5"/>
  <c r="I7" i="7"/>
  <c r="E10" i="16"/>
  <c r="O10" i="16"/>
  <c r="P10" i="16"/>
  <c r="E16" i="16"/>
  <c r="O16" i="16"/>
  <c r="P16" i="16"/>
  <c r="E18" i="16"/>
  <c r="O18" i="16"/>
  <c r="P18" i="16"/>
  <c r="E20" i="16"/>
  <c r="O20" i="16"/>
  <c r="P20" i="16"/>
  <c r="E22" i="16"/>
  <c r="O22" i="16"/>
  <c r="P22" i="16"/>
  <c r="E24" i="16"/>
  <c r="O24" i="16"/>
  <c r="P24" i="16"/>
  <c r="E26" i="16"/>
  <c r="O26" i="16"/>
  <c r="P26" i="16"/>
  <c r="E28" i="16"/>
  <c r="O28" i="16"/>
  <c r="P28" i="16"/>
  <c r="E30" i="16"/>
  <c r="O30" i="16"/>
  <c r="P30" i="16"/>
  <c r="N6" i="6"/>
  <c r="Y6" i="6"/>
  <c r="L63" i="10"/>
  <c r="P63" i="10"/>
  <c r="N65" i="10"/>
  <c r="L65" i="10"/>
  <c r="P65" i="10"/>
  <c r="P60" i="10"/>
  <c r="D7" i="16"/>
  <c r="E7" i="16"/>
  <c r="O7" i="16"/>
  <c r="P7" i="16"/>
  <c r="N63" i="10"/>
  <c r="N64" i="10"/>
  <c r="Z54" i="10"/>
  <c r="Z55" i="10"/>
  <c r="Z56" i="10"/>
  <c r="Z57" i="10"/>
  <c r="Z58" i="10"/>
  <c r="Z59" i="10"/>
  <c r="O42" i="10"/>
  <c r="P42" i="10"/>
  <c r="U42" i="10"/>
  <c r="D8" i="16"/>
  <c r="E8" i="16"/>
  <c r="O8" i="16"/>
  <c r="P8" i="16"/>
  <c r="N48" i="10"/>
  <c r="OK38" i="11"/>
  <c r="MS29" i="11"/>
  <c r="NY48" i="11"/>
  <c r="O30" i="10"/>
  <c r="OI45" i="11"/>
  <c r="OK33" i="11"/>
  <c r="KG28" i="11"/>
  <c r="OK12" i="11"/>
  <c r="OK41" i="11"/>
  <c r="OL32" i="11"/>
  <c r="OK24" i="11"/>
  <c r="OL16" i="11"/>
  <c r="NY42" i="11"/>
  <c r="OI33" i="11"/>
  <c r="KG23" i="11"/>
  <c r="OL20" i="11"/>
  <c r="OI18" i="11"/>
  <c r="NY12" i="11"/>
  <c r="KG9" i="11"/>
  <c r="OL7" i="11"/>
  <c r="D5" i="16"/>
  <c r="E5" i="16"/>
  <c r="O5" i="16"/>
  <c r="P5" i="16"/>
  <c r="NY50" i="11"/>
  <c r="OK44" i="11"/>
  <c r="OI39" i="11"/>
  <c r="OK37" i="11"/>
  <c r="KG22" i="11"/>
  <c r="OK20" i="11"/>
  <c r="MS16" i="11"/>
  <c r="OL9" i="11"/>
  <c r="OK6" i="11"/>
  <c r="OL41" i="11"/>
  <c r="NY37" i="11"/>
  <c r="OI34" i="11"/>
  <c r="NY25" i="11"/>
  <c r="MS8" i="11"/>
  <c r="OS54" i="11"/>
  <c r="J35" i="10"/>
  <c r="P33" i="10"/>
  <c r="KG16" i="11"/>
  <c r="N24" i="10"/>
  <c r="Y24" i="10"/>
  <c r="Y25" i="10"/>
  <c r="Y26" i="10"/>
  <c r="Y27" i="10"/>
  <c r="Y28" i="10"/>
  <c r="Y29" i="10"/>
  <c r="OL45" i="11"/>
  <c r="OI48" i="11"/>
  <c r="P24" i="10"/>
  <c r="N18" i="10"/>
  <c r="OK27" i="11"/>
  <c r="NY47" i="11"/>
  <c r="OK49" i="11"/>
  <c r="P18" i="10"/>
  <c r="V18" i="10"/>
  <c r="V19" i="10"/>
  <c r="V20" i="10"/>
  <c r="V21" i="10"/>
  <c r="V22" i="10"/>
  <c r="V23" i="10"/>
  <c r="OL36" i="11"/>
  <c r="OL19" i="11"/>
  <c r="KG27" i="11"/>
  <c r="MS25" i="11"/>
  <c r="KG8" i="11"/>
  <c r="KG6" i="11"/>
  <c r="OL49" i="11"/>
  <c r="OI44" i="11"/>
  <c r="KG40" i="11"/>
  <c r="NY38" i="11"/>
  <c r="NY24" i="11"/>
  <c r="KG17" i="11"/>
  <c r="KG15" i="11"/>
  <c r="OK42" i="11"/>
  <c r="OK14" i="11"/>
  <c r="KG11" i="11"/>
  <c r="MS46" i="11"/>
  <c r="OK31" i="11"/>
  <c r="OK22" i="11"/>
  <c r="OI12" i="11"/>
  <c r="N6" i="10"/>
  <c r="Z6" i="10"/>
  <c r="Z7" i="10"/>
  <c r="Z8" i="10"/>
  <c r="Z9" i="10"/>
  <c r="Z10" i="10"/>
  <c r="Z11" i="10"/>
  <c r="KG19" i="11"/>
  <c r="OI38" i="11"/>
  <c r="KG13" i="11"/>
  <c r="OI31" i="11"/>
  <c r="NY30" i="11"/>
  <c r="KG21" i="11"/>
  <c r="OK43" i="11"/>
  <c r="NY40" i="11"/>
  <c r="OL34" i="11"/>
  <c r="MS32" i="11"/>
  <c r="MS23" i="11"/>
  <c r="OK36" i="11"/>
  <c r="OK48" i="11"/>
  <c r="NY46" i="11"/>
  <c r="OK18" i="11"/>
  <c r="P6" i="10"/>
  <c r="W6" i="10"/>
  <c r="KG37" i="11"/>
  <c r="KG36" i="11"/>
  <c r="MS26" i="11"/>
  <c r="NY10" i="11"/>
  <c r="KG51" i="11"/>
  <c r="OI49" i="11"/>
  <c r="KG42" i="11"/>
  <c r="OL39" i="11"/>
  <c r="MS39" i="11"/>
  <c r="OL35" i="11"/>
  <c r="NY31" i="11"/>
  <c r="NY28" i="11"/>
  <c r="NY27" i="11"/>
  <c r="OK19" i="11"/>
  <c r="NY18" i="11"/>
  <c r="OL15" i="11"/>
  <c r="NY14" i="11"/>
  <c r="OL11" i="11"/>
  <c r="OK9" i="11"/>
  <c r="OI7" i="11"/>
  <c r="MS35" i="11"/>
  <c r="OL29" i="11"/>
  <c r="NY22" i="11"/>
  <c r="Y6" i="10"/>
  <c r="Y7" i="10"/>
  <c r="Y8" i="10"/>
  <c r="Y9" i="10"/>
  <c r="Y10" i="10"/>
  <c r="Y11" i="10"/>
  <c r="OI46" i="11"/>
  <c r="OL43" i="11"/>
  <c r="KG41" i="11"/>
  <c r="MS34" i="11"/>
  <c r="OI32" i="11"/>
  <c r="OI30" i="11"/>
  <c r="OI26" i="11"/>
  <c r="OI20" i="11"/>
  <c r="MM4" i="11"/>
  <c r="M7" i="13"/>
  <c r="M11" i="13"/>
  <c r="NS4" i="11"/>
  <c r="N7" i="13"/>
  <c r="N11" i="13"/>
  <c r="OK47" i="11"/>
  <c r="NY44" i="11"/>
  <c r="OI29" i="11"/>
  <c r="NY26" i="11"/>
  <c r="OI25" i="11"/>
  <c r="OI24" i="11"/>
  <c r="OL21" i="11"/>
  <c r="MS21" i="11"/>
  <c r="OL8" i="11"/>
  <c r="NY6" i="11"/>
  <c r="OI47" i="11"/>
  <c r="MS45" i="11"/>
  <c r="OI35" i="11"/>
  <c r="OL17" i="11"/>
  <c r="OL13" i="11"/>
  <c r="KG43" i="11"/>
  <c r="OK40" i="11"/>
  <c r="OL33" i="11"/>
  <c r="OK30" i="11"/>
  <c r="OK17" i="11"/>
  <c r="OK13" i="11"/>
  <c r="KA4" i="11"/>
  <c r="K7" i="13"/>
  <c r="P12" i="10"/>
  <c r="N12" i="10"/>
  <c r="OK15" i="11"/>
  <c r="OK11" i="11"/>
  <c r="OK7" i="11"/>
  <c r="H9" i="12"/>
  <c r="D3" i="4"/>
  <c r="D4" i="4"/>
  <c r="J69" i="4"/>
  <c r="G3" i="4"/>
  <c r="I9" i="4"/>
  <c r="H69" i="4"/>
  <c r="J9" i="4"/>
  <c r="I69" i="4"/>
  <c r="H9" i="4"/>
  <c r="D5" i="4"/>
  <c r="G69" i="4"/>
  <c r="G3" i="12"/>
  <c r="D3" i="12"/>
  <c r="D4" i="12"/>
  <c r="D5" i="12"/>
  <c r="U24" i="10"/>
  <c r="W24" i="10"/>
  <c r="W25" i="10"/>
  <c r="W26" i="10"/>
  <c r="W27" i="10"/>
  <c r="W28" i="10"/>
  <c r="W29" i="10"/>
  <c r="V24" i="10"/>
  <c r="V25" i="10"/>
  <c r="V26" i="10"/>
  <c r="V27" i="10"/>
  <c r="V28" i="10"/>
  <c r="V29" i="10"/>
  <c r="V42" i="10"/>
  <c r="V43" i="10"/>
  <c r="V44" i="10"/>
  <c r="V45" i="10"/>
  <c r="V46" i="10"/>
  <c r="V47" i="10"/>
  <c r="Y18" i="10"/>
  <c r="Y19" i="10"/>
  <c r="Y20" i="10"/>
  <c r="Y21" i="10"/>
  <c r="Y22" i="10"/>
  <c r="Y23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U12" i="10"/>
  <c r="W12" i="10"/>
  <c r="W13" i="10"/>
  <c r="W14" i="10"/>
  <c r="W15" i="10"/>
  <c r="W16" i="10"/>
  <c r="W17" i="10"/>
  <c r="V12" i="10"/>
  <c r="V13" i="10"/>
  <c r="V14" i="10"/>
  <c r="V15" i="10"/>
  <c r="V16" i="10"/>
  <c r="V17" i="10"/>
  <c r="Y12" i="10"/>
  <c r="Y13" i="10"/>
  <c r="Y14" i="10"/>
  <c r="Y15" i="10"/>
  <c r="Y16" i="10"/>
  <c r="Y17" i="10"/>
  <c r="Z12" i="10"/>
  <c r="Z13" i="10"/>
  <c r="Z14" i="10"/>
  <c r="Z15" i="10"/>
  <c r="Z16" i="10"/>
  <c r="Z17" i="10"/>
  <c r="U42" i="6"/>
  <c r="W42" i="6"/>
  <c r="W43" i="6"/>
  <c r="W44" i="6"/>
  <c r="W45" i="6"/>
  <c r="W46" i="6"/>
  <c r="W47" i="6"/>
  <c r="V42" i="6"/>
  <c r="V43" i="6"/>
  <c r="V44" i="6"/>
  <c r="V45" i="6"/>
  <c r="V46" i="6"/>
  <c r="V47" i="6"/>
  <c r="Y48" i="10"/>
  <c r="Y49" i="10"/>
  <c r="Y50" i="10"/>
  <c r="Y51" i="10"/>
  <c r="Y52" i="10"/>
  <c r="Y53" i="10"/>
  <c r="Z48" i="10"/>
  <c r="Z49" i="10"/>
  <c r="Z50" i="10"/>
  <c r="Z51" i="10"/>
  <c r="Z52" i="10"/>
  <c r="Z53" i="10"/>
  <c r="N39" i="6"/>
  <c r="J41" i="6"/>
  <c r="L39" i="6"/>
  <c r="P39" i="6"/>
  <c r="J29" i="6"/>
  <c r="N27" i="6"/>
  <c r="L27" i="6"/>
  <c r="P27" i="6"/>
  <c r="Z30" i="6"/>
  <c r="Z31" i="6"/>
  <c r="Z32" i="6"/>
  <c r="Z33" i="6"/>
  <c r="Z34" i="6"/>
  <c r="Z35" i="6"/>
  <c r="Y30" i="6"/>
  <c r="Y31" i="6"/>
  <c r="Y32" i="6"/>
  <c r="Y33" i="6"/>
  <c r="Y34" i="6"/>
  <c r="Y35" i="6"/>
  <c r="P6" i="6"/>
  <c r="V54" i="6"/>
  <c r="V55" i="6"/>
  <c r="V56" i="6"/>
  <c r="V57" i="6"/>
  <c r="V58" i="6"/>
  <c r="V59" i="6"/>
  <c r="P60" i="6"/>
  <c r="Z72" i="6"/>
  <c r="Z73" i="6"/>
  <c r="Z74" i="6"/>
  <c r="Z75" i="6"/>
  <c r="Z76" i="6"/>
  <c r="Z77" i="6"/>
  <c r="Y72" i="6"/>
  <c r="Y73" i="6"/>
  <c r="Y74" i="6"/>
  <c r="Y75" i="6"/>
  <c r="Y76" i="6"/>
  <c r="Y77" i="6"/>
  <c r="LM83" i="5"/>
  <c r="OJ83" i="5"/>
  <c r="LM79" i="5"/>
  <c r="OJ79" i="5"/>
  <c r="LM75" i="5"/>
  <c r="OJ75" i="5"/>
  <c r="A66" i="10"/>
  <c r="Y66" i="6"/>
  <c r="Y67" i="6"/>
  <c r="Y68" i="6"/>
  <c r="Y69" i="6"/>
  <c r="Y70" i="6"/>
  <c r="Y71" i="6"/>
  <c r="Z66" i="6"/>
  <c r="Z67" i="6"/>
  <c r="Z68" i="6"/>
  <c r="Z69" i="6"/>
  <c r="Z70" i="6"/>
  <c r="Z71" i="6"/>
  <c r="Y54" i="6"/>
  <c r="Y55" i="6"/>
  <c r="Y56" i="6"/>
  <c r="Y57" i="6"/>
  <c r="Y58" i="6"/>
  <c r="Y59" i="6"/>
  <c r="Z54" i="6"/>
  <c r="Z55" i="6"/>
  <c r="Z56" i="6"/>
  <c r="Z57" i="6"/>
  <c r="Z58" i="6"/>
  <c r="Z59" i="6"/>
  <c r="P66" i="6"/>
  <c r="W72" i="6"/>
  <c r="V72" i="6"/>
  <c r="V73" i="6"/>
  <c r="V74" i="6"/>
  <c r="V75" i="6"/>
  <c r="V76" i="6"/>
  <c r="V77" i="6"/>
  <c r="OJ80" i="5"/>
  <c r="LM80" i="5"/>
  <c r="OJ76" i="5"/>
  <c r="LM76" i="5"/>
  <c r="Z42" i="6"/>
  <c r="Z43" i="6"/>
  <c r="Z44" i="6"/>
  <c r="Z45" i="6"/>
  <c r="Z46" i="6"/>
  <c r="Z47" i="6"/>
  <c r="P48" i="10"/>
  <c r="P12" i="6"/>
  <c r="Z6" i="6"/>
  <c r="OJ81" i="5"/>
  <c r="LM81" i="5"/>
  <c r="OJ77" i="5"/>
  <c r="LM77" i="5"/>
  <c r="N47" i="10"/>
  <c r="W66" i="10"/>
  <c r="W67" i="10"/>
  <c r="W68" i="10"/>
  <c r="W69" i="10"/>
  <c r="W70" i="10"/>
  <c r="W71" i="10"/>
  <c r="V66" i="10"/>
  <c r="V67" i="10"/>
  <c r="V68" i="10"/>
  <c r="V69" i="10"/>
  <c r="V70" i="10"/>
  <c r="V71" i="10"/>
  <c r="P30" i="6"/>
  <c r="A72" i="6"/>
  <c r="A74" i="4"/>
  <c r="A68" i="4"/>
  <c r="LM82" i="5"/>
  <c r="OJ82" i="5"/>
  <c r="LM78" i="5"/>
  <c r="OJ78" i="5"/>
  <c r="LM74" i="5"/>
  <c r="OJ74" i="5"/>
  <c r="J59" i="10"/>
  <c r="J23" i="6"/>
  <c r="J40" i="6"/>
  <c r="U61" i="6"/>
  <c r="U62" i="6"/>
  <c r="U63" i="6"/>
  <c r="U64" i="6"/>
  <c r="U65" i="6"/>
  <c r="N65" i="6"/>
  <c r="N60" i="6"/>
  <c r="O66" i="4"/>
  <c r="N57" i="10"/>
  <c r="L52" i="6"/>
  <c r="P52" i="6"/>
  <c r="P48" i="6"/>
  <c r="R46" i="4"/>
  <c r="R48" i="4"/>
  <c r="P68" i="4"/>
  <c r="LG4" i="5"/>
  <c r="L7" i="7"/>
  <c r="IC52" i="5"/>
  <c r="IC51" i="5"/>
  <c r="IC49" i="5"/>
  <c r="IC47" i="5"/>
  <c r="IE47" i="5"/>
  <c r="IC45" i="5"/>
  <c r="IE45" i="5"/>
  <c r="IC43" i="5"/>
  <c r="IC41" i="5"/>
  <c r="IE41" i="5"/>
  <c r="IC39" i="5"/>
  <c r="IC37" i="5"/>
  <c r="IE37" i="5"/>
  <c r="IC35" i="5"/>
  <c r="IC33" i="5"/>
  <c r="IE33" i="5"/>
  <c r="IC31" i="5"/>
  <c r="IC29" i="5"/>
  <c r="IE29" i="5"/>
  <c r="IC27" i="5"/>
  <c r="IE27" i="5"/>
  <c r="IC25" i="5"/>
  <c r="IC46" i="5"/>
  <c r="IE46" i="5"/>
  <c r="IC38" i="5"/>
  <c r="IE38" i="5"/>
  <c r="IC22" i="5"/>
  <c r="IC20" i="5"/>
  <c r="IC18" i="5"/>
  <c r="IE18" i="5"/>
  <c r="IC16" i="5"/>
  <c r="IC14" i="5"/>
  <c r="IC12" i="5"/>
  <c r="IC10" i="5"/>
  <c r="IC8" i="5"/>
  <c r="IC6" i="5"/>
  <c r="IC53" i="5"/>
  <c r="IC44" i="5"/>
  <c r="IC36" i="5"/>
  <c r="IC32" i="5"/>
  <c r="IC28" i="5"/>
  <c r="IC24" i="5"/>
  <c r="IC50" i="5"/>
  <c r="IC42" i="5"/>
  <c r="IC21" i="5"/>
  <c r="IE21" i="5"/>
  <c r="IC19" i="5"/>
  <c r="IC17" i="5"/>
  <c r="IC15" i="5"/>
  <c r="IE15" i="5"/>
  <c r="IC13" i="5"/>
  <c r="IE13" i="5"/>
  <c r="IC11" i="5"/>
  <c r="IC9" i="5"/>
  <c r="IC7" i="5"/>
  <c r="IC48" i="5"/>
  <c r="IE48" i="5"/>
  <c r="IC26" i="5"/>
  <c r="IC40" i="5"/>
  <c r="IC23" i="5"/>
  <c r="IE23" i="5"/>
  <c r="IC34" i="5"/>
  <c r="IE34" i="5"/>
  <c r="IC30" i="5"/>
  <c r="IE30" i="5"/>
  <c r="DS1" i="5"/>
  <c r="DT1" i="5"/>
  <c r="DU1" i="5"/>
  <c r="V1" i="5"/>
  <c r="X1" i="5"/>
  <c r="N53" i="6"/>
  <c r="N48" i="6"/>
  <c r="L38" i="6"/>
  <c r="P38" i="6"/>
  <c r="O62" i="4"/>
  <c r="R65" i="4"/>
  <c r="DI1" i="5"/>
  <c r="DJ1" i="5"/>
  <c r="BG1" i="5"/>
  <c r="BH1" i="5"/>
  <c r="BI1" i="5"/>
  <c r="MM4" i="5"/>
  <c r="M7" i="7"/>
  <c r="KA4" i="5"/>
  <c r="K7" i="7"/>
  <c r="NS3" i="5"/>
  <c r="N3" i="7"/>
  <c r="GS1" i="5"/>
  <c r="GV1" i="5"/>
  <c r="HC1" i="5"/>
  <c r="HF1" i="5"/>
  <c r="HM1" i="5"/>
  <c r="HQ1" i="5"/>
  <c r="HU1" i="5"/>
  <c r="GP1" i="5"/>
  <c r="GT1" i="5"/>
  <c r="GW1" i="5"/>
  <c r="GZ1" i="5"/>
  <c r="HD1" i="5"/>
  <c r="HG1" i="5"/>
  <c r="HJ1" i="5"/>
  <c r="HN1" i="5"/>
  <c r="HR1" i="5"/>
  <c r="GQ1" i="5"/>
  <c r="GX1" i="5"/>
  <c r="HA1" i="5"/>
  <c r="HH1" i="5"/>
  <c r="HK1" i="5"/>
  <c r="HO1" i="5"/>
  <c r="HS1" i="5"/>
  <c r="GR1" i="5"/>
  <c r="HI1" i="5"/>
  <c r="HT1" i="5"/>
  <c r="HS4" i="5"/>
  <c r="HB1" i="5"/>
  <c r="OG4" i="5"/>
  <c r="BW1" i="5"/>
  <c r="CA1" i="5"/>
  <c r="BX1" i="5"/>
  <c r="BY1" i="5"/>
  <c r="BZ1" i="5"/>
  <c r="AW1" i="5"/>
  <c r="AX1" i="5"/>
  <c r="LI82" i="5"/>
  <c r="LL82" i="5"/>
  <c r="LI78" i="5"/>
  <c r="LL78" i="5"/>
  <c r="LI74" i="5"/>
  <c r="LL74" i="5"/>
  <c r="LI70" i="5"/>
  <c r="LL70" i="5"/>
  <c r="LI66" i="5"/>
  <c r="LL66" i="5"/>
  <c r="LI62" i="5"/>
  <c r="LL62" i="5"/>
  <c r="LI58" i="5"/>
  <c r="KC83" i="5"/>
  <c r="KF83" i="5"/>
  <c r="KC79" i="5"/>
  <c r="KF79" i="5"/>
  <c r="KC75" i="5"/>
  <c r="KF75" i="5"/>
  <c r="KC71" i="5"/>
  <c r="KF71" i="5"/>
  <c r="KC67" i="5"/>
  <c r="KF67" i="5"/>
  <c r="KC63" i="5"/>
  <c r="KF63" i="5"/>
  <c r="KC59" i="5"/>
  <c r="KF59" i="5"/>
  <c r="HS82" i="5"/>
  <c r="HS78" i="5"/>
  <c r="HS74" i="5"/>
  <c r="HS70" i="5"/>
  <c r="HS66" i="5"/>
  <c r="HS62" i="5"/>
  <c r="HS58" i="5"/>
  <c r="GM80" i="5"/>
  <c r="GM76" i="5"/>
  <c r="GM72" i="5"/>
  <c r="GM68" i="5"/>
  <c r="GM64" i="5"/>
  <c r="GM60" i="5"/>
  <c r="GK81" i="5"/>
  <c r="GN81" i="5"/>
  <c r="GK77" i="5"/>
  <c r="GN77" i="5"/>
  <c r="GK73" i="5"/>
  <c r="GN73" i="5"/>
  <c r="GK69" i="5"/>
  <c r="GN69" i="5"/>
  <c r="GK65" i="5"/>
  <c r="GN65" i="5"/>
  <c r="GK61" i="5"/>
  <c r="GN61" i="5"/>
  <c r="FG80" i="5"/>
  <c r="FG76" i="5"/>
  <c r="FG72" i="5"/>
  <c r="FG68" i="5"/>
  <c r="FG64" i="5"/>
  <c r="FG60" i="5"/>
  <c r="EA83" i="5"/>
  <c r="EA79" i="5"/>
  <c r="EA75" i="5"/>
  <c r="EA71" i="5"/>
  <c r="EA67" i="5"/>
  <c r="EA63" i="5"/>
  <c r="EA59" i="5"/>
  <c r="BM80" i="5"/>
  <c r="BP80" i="5"/>
  <c r="BM76" i="5"/>
  <c r="BP76" i="5"/>
  <c r="BM72" i="5"/>
  <c r="BP72" i="5"/>
  <c r="BM68" i="5"/>
  <c r="BP68" i="5"/>
  <c r="BM64" i="5"/>
  <c r="BP64" i="5"/>
  <c r="BM60" i="5"/>
  <c r="BP60" i="5"/>
  <c r="BM56" i="5"/>
  <c r="BP56" i="5"/>
  <c r="MN1" i="5"/>
  <c r="MC1" i="5"/>
  <c r="JE1" i="5"/>
  <c r="JH1" i="5"/>
  <c r="JO1" i="5"/>
  <c r="JR1" i="5"/>
  <c r="JY1" i="5"/>
  <c r="KC1" i="5"/>
  <c r="KG1" i="5"/>
  <c r="JB1" i="5"/>
  <c r="JF1" i="5"/>
  <c r="JI1" i="5"/>
  <c r="JL1" i="5"/>
  <c r="JP1" i="5"/>
  <c r="JS1" i="5"/>
  <c r="JV1" i="5"/>
  <c r="JZ1" i="5"/>
  <c r="KD1" i="5"/>
  <c r="JC1" i="5"/>
  <c r="JJ1" i="5"/>
  <c r="JM1" i="5"/>
  <c r="JT1" i="5"/>
  <c r="JW1" i="5"/>
  <c r="KA1" i="5"/>
  <c r="KE1" i="5"/>
  <c r="CY1" i="5"/>
  <c r="CZ1" i="5"/>
  <c r="AM1" i="5"/>
  <c r="AN1" i="5"/>
  <c r="O6" i="10"/>
  <c r="O78" i="10"/>
  <c r="LI83" i="5"/>
  <c r="LL83" i="5"/>
  <c r="LI79" i="5"/>
  <c r="LL79" i="5"/>
  <c r="LI75" i="5"/>
  <c r="LL75" i="5"/>
  <c r="LI71" i="5"/>
  <c r="LL71" i="5"/>
  <c r="LI67" i="5"/>
  <c r="LL67" i="5"/>
  <c r="LI63" i="5"/>
  <c r="LL63" i="5"/>
  <c r="LI59" i="5"/>
  <c r="LL59" i="5"/>
  <c r="KC80" i="5"/>
  <c r="KF80" i="5"/>
  <c r="KC76" i="5"/>
  <c r="KF76" i="5"/>
  <c r="KC72" i="5"/>
  <c r="KF72" i="5"/>
  <c r="KC68" i="5"/>
  <c r="KF68" i="5"/>
  <c r="KC64" i="5"/>
  <c r="KF64" i="5"/>
  <c r="KC60" i="5"/>
  <c r="KF60" i="5"/>
  <c r="KC56" i="5"/>
  <c r="HS83" i="5"/>
  <c r="HS79" i="5"/>
  <c r="HS75" i="5"/>
  <c r="HS71" i="5"/>
  <c r="HS67" i="5"/>
  <c r="HS63" i="5"/>
  <c r="HS59" i="5"/>
  <c r="HO3" i="5"/>
  <c r="I3" i="7"/>
  <c r="GM81" i="5"/>
  <c r="GM77" i="5"/>
  <c r="GM73" i="5"/>
  <c r="GM69" i="5"/>
  <c r="GM65" i="5"/>
  <c r="GM61" i="5"/>
  <c r="GK82" i="5"/>
  <c r="GN82" i="5"/>
  <c r="GK78" i="5"/>
  <c r="GN78" i="5"/>
  <c r="GK74" i="5"/>
  <c r="GN74" i="5"/>
  <c r="GK70" i="5"/>
  <c r="GN70" i="5"/>
  <c r="GK66" i="5"/>
  <c r="GN66" i="5"/>
  <c r="GK62" i="5"/>
  <c r="GN62" i="5"/>
  <c r="FG81" i="5"/>
  <c r="FG77" i="5"/>
  <c r="FG73" i="5"/>
  <c r="FG69" i="5"/>
  <c r="FG65" i="5"/>
  <c r="FG61" i="5"/>
  <c r="EA80" i="5"/>
  <c r="EA76" i="5"/>
  <c r="EA72" i="5"/>
  <c r="EA68" i="5"/>
  <c r="EA64" i="5"/>
  <c r="EA60" i="5"/>
  <c r="BM81" i="5"/>
  <c r="BP81" i="5"/>
  <c r="BM77" i="5"/>
  <c r="BP77" i="5"/>
  <c r="BM73" i="5"/>
  <c r="BP73" i="5"/>
  <c r="BM69" i="5"/>
  <c r="BP69" i="5"/>
  <c r="BM65" i="5"/>
  <c r="BP65" i="5"/>
  <c r="BM61" i="5"/>
  <c r="BP61" i="5"/>
  <c r="BM57" i="5"/>
  <c r="BP57" i="5"/>
  <c r="LQ1" i="5"/>
  <c r="LT1" i="5"/>
  <c r="MA1" i="5"/>
  <c r="MD1" i="5"/>
  <c r="MK1" i="5"/>
  <c r="MO1" i="5"/>
  <c r="MS1" i="5"/>
  <c r="LN1" i="5"/>
  <c r="LR1" i="5"/>
  <c r="LU1" i="5"/>
  <c r="LX1" i="5"/>
  <c r="MB1" i="5"/>
  <c r="ME1" i="5"/>
  <c r="MH1" i="5"/>
  <c r="ML1" i="5"/>
  <c r="MP1" i="5"/>
  <c r="LO1" i="5"/>
  <c r="LV1" i="5"/>
  <c r="LY1" i="5"/>
  <c r="MF1" i="5"/>
  <c r="MI1" i="5"/>
  <c r="MM1" i="5"/>
  <c r="MQ1" i="5"/>
  <c r="CG1" i="5"/>
  <c r="CK1" i="5"/>
  <c r="CH1" i="5"/>
  <c r="CI1" i="5"/>
  <c r="NY1" i="5"/>
  <c r="NU1" i="5"/>
  <c r="NQ1" i="5"/>
  <c r="NJ1" i="5"/>
  <c r="NG1" i="5"/>
  <c r="MZ1" i="5"/>
  <c r="MW1" i="5"/>
  <c r="LM1" i="5"/>
  <c r="LI1" i="5"/>
  <c r="LE1" i="5"/>
  <c r="KX1" i="5"/>
  <c r="KU1" i="5"/>
  <c r="KN1" i="5"/>
  <c r="KK1" i="5"/>
  <c r="JA1" i="5"/>
  <c r="IW1" i="5"/>
  <c r="IS1" i="5"/>
  <c r="IL1" i="5"/>
  <c r="II1" i="5"/>
  <c r="IB1" i="5"/>
  <c r="HY1" i="5"/>
  <c r="GO1" i="5"/>
  <c r="GK1" i="5"/>
  <c r="GG1" i="5"/>
  <c r="FZ1" i="5"/>
  <c r="FW1" i="5"/>
  <c r="FP1" i="5"/>
  <c r="FM1" i="5"/>
  <c r="DQ1" i="5"/>
  <c r="DG1" i="5"/>
  <c r="CP1" i="5"/>
  <c r="CL1" i="5"/>
  <c r="CF1" i="5"/>
  <c r="CB1" i="5"/>
  <c r="BV1" i="5"/>
  <c r="BR1" i="5"/>
  <c r="BE1" i="5"/>
  <c r="AU1" i="5"/>
  <c r="AH1" i="5"/>
  <c r="AD1" i="5"/>
  <c r="Z1" i="5"/>
  <c r="W1" i="5"/>
  <c r="T1" i="5"/>
  <c r="P1" i="5"/>
  <c r="M1" i="5"/>
  <c r="J1" i="5"/>
  <c r="J6" i="6"/>
  <c r="L6" i="6"/>
  <c r="AI4" i="5"/>
  <c r="NW1" i="5"/>
  <c r="NS1" i="5"/>
  <c r="NO1" i="5"/>
  <c r="NL1" i="5"/>
  <c r="NE1" i="5"/>
  <c r="NB1" i="5"/>
  <c r="LK1" i="5"/>
  <c r="LG1" i="5"/>
  <c r="LC1" i="5"/>
  <c r="KZ1" i="5"/>
  <c r="KS1" i="5"/>
  <c r="KP1" i="5"/>
  <c r="IY1" i="5"/>
  <c r="IU1" i="5"/>
  <c r="IQ1" i="5"/>
  <c r="IN1" i="5"/>
  <c r="IG1" i="5"/>
  <c r="ID1" i="5"/>
  <c r="GM1" i="5"/>
  <c r="GI1" i="5"/>
  <c r="GE1" i="5"/>
  <c r="GB1" i="5"/>
  <c r="FU1" i="5"/>
  <c r="FR1" i="5"/>
  <c r="DZ1" i="5"/>
  <c r="DV1" i="5"/>
  <c r="DR1" i="5"/>
  <c r="DO1" i="5"/>
  <c r="DL1" i="5"/>
  <c r="DH1" i="5"/>
  <c r="DE1" i="5"/>
  <c r="DB1" i="5"/>
  <c r="BN1" i="5"/>
  <c r="BJ1" i="5"/>
  <c r="BF1" i="5"/>
  <c r="BC1" i="5"/>
  <c r="AZ1" i="5"/>
  <c r="AV1" i="5"/>
  <c r="AS1" i="5"/>
  <c r="AP1" i="5"/>
  <c r="AJ1" i="5"/>
  <c r="AF1" i="5"/>
  <c r="AB1" i="5"/>
  <c r="Y1" i="5"/>
  <c r="U1" i="5"/>
  <c r="R1" i="5"/>
  <c r="O1" i="5"/>
  <c r="K1" i="5"/>
  <c r="MR9" i="11"/>
  <c r="NO1" i="11"/>
  <c r="NE1" i="11"/>
  <c r="MU1" i="11"/>
  <c r="MG1" i="11"/>
  <c r="MC1" i="11"/>
  <c r="LW1" i="11"/>
  <c r="LS1" i="11"/>
  <c r="KX1" i="11"/>
  <c r="KN1" i="11"/>
  <c r="JZ1" i="11"/>
  <c r="JV1" i="11"/>
  <c r="JP1" i="11"/>
  <c r="JL1" i="11"/>
  <c r="JF1" i="11"/>
  <c r="JB1" i="11"/>
  <c r="IQ1" i="11"/>
  <c r="IG1" i="11"/>
  <c r="HW1" i="11"/>
  <c r="HI1" i="11"/>
  <c r="HE1" i="11"/>
  <c r="GY1" i="11"/>
  <c r="GU1" i="11"/>
  <c r="GE1" i="11"/>
  <c r="FU1" i="11"/>
  <c r="FK1" i="11"/>
  <c r="EY1" i="11"/>
  <c r="EO1" i="11"/>
  <c r="EE1" i="11"/>
  <c r="DS1" i="11"/>
  <c r="DI1" i="11"/>
  <c r="CY1" i="11"/>
  <c r="CV1" i="11"/>
  <c r="CR1" i="11"/>
  <c r="CN1" i="11"/>
  <c r="CK1" i="11"/>
  <c r="CG1" i="11"/>
  <c r="CD1" i="11"/>
  <c r="CA1" i="11"/>
  <c r="BW1" i="11"/>
  <c r="BT1" i="11"/>
  <c r="BB1" i="11"/>
  <c r="AR1" i="11"/>
  <c r="AD1" i="11"/>
  <c r="Z1" i="11"/>
  <c r="T1" i="11"/>
  <c r="P1" i="11"/>
  <c r="J1" i="11"/>
  <c r="F1" i="11"/>
  <c r="ME1" i="11"/>
  <c r="LU1" i="11"/>
  <c r="JX1" i="11"/>
  <c r="JN1" i="11"/>
  <c r="JD1" i="11"/>
  <c r="HG1" i="11"/>
  <c r="GW1" i="11"/>
  <c r="CT1" i="11"/>
  <c r="CP1" i="11"/>
  <c r="CL1" i="11"/>
  <c r="CI1" i="11"/>
  <c r="CF1" i="11"/>
  <c r="CB1" i="11"/>
  <c r="BY1" i="11"/>
  <c r="BV1" i="11"/>
  <c r="BR1" i="11"/>
  <c r="AB1" i="11"/>
  <c r="R1" i="11"/>
  <c r="H1" i="11"/>
  <c r="CW1" i="11"/>
  <c r="CS1" i="11"/>
  <c r="CO1" i="11"/>
  <c r="CH1" i="11"/>
  <c r="CE1" i="11"/>
  <c r="BX1" i="11"/>
  <c r="NY6" i="5"/>
  <c r="J17" i="5"/>
  <c r="EF51" i="5"/>
  <c r="EF49" i="5"/>
  <c r="EF42" i="5"/>
  <c r="EF37" i="5"/>
  <c r="EF35" i="5"/>
  <c r="EF32" i="5"/>
  <c r="EF27" i="5"/>
  <c r="EF22" i="5"/>
  <c r="EF20" i="5"/>
  <c r="EF15" i="5"/>
  <c r="EF12" i="5"/>
  <c r="EF10" i="5"/>
  <c r="EF53" i="5"/>
  <c r="EF50" i="5"/>
  <c r="EF41" i="5"/>
  <c r="EF38" i="5"/>
  <c r="EF36" i="5"/>
  <c r="EF31" i="5"/>
  <c r="EF28" i="5"/>
  <c r="EF21" i="5"/>
  <c r="EF19" i="5"/>
  <c r="EF16" i="5"/>
  <c r="EF11" i="5"/>
  <c r="EF9" i="5"/>
  <c r="EF6" i="5"/>
  <c r="EF52" i="5"/>
  <c r="EF47" i="5"/>
  <c r="EF43" i="5"/>
  <c r="EF33" i="5"/>
  <c r="EF23" i="5"/>
  <c r="EF18" i="5"/>
  <c r="EF13" i="5"/>
  <c r="EF8" i="5"/>
  <c r="EF46" i="5"/>
  <c r="EF26" i="5"/>
  <c r="EF17" i="5"/>
  <c r="EF7" i="5"/>
  <c r="EF45" i="5"/>
  <c r="EF40" i="5"/>
  <c r="EF30" i="5"/>
  <c r="EF25" i="5"/>
  <c r="BV18" i="5"/>
  <c r="BV34" i="5"/>
  <c r="EF39" i="5"/>
  <c r="MO40" i="11"/>
  <c r="MR40" i="11"/>
  <c r="KC44" i="11"/>
  <c r="BV22" i="5"/>
  <c r="EF24" i="5"/>
  <c r="EF44" i="5"/>
  <c r="OK22" i="5"/>
  <c r="NU41" i="11"/>
  <c r="M53" i="5"/>
  <c r="M31" i="5"/>
  <c r="M29" i="5"/>
  <c r="M27" i="5"/>
  <c r="M25" i="5"/>
  <c r="M23" i="5"/>
  <c r="M14" i="5"/>
  <c r="M12" i="5"/>
  <c r="M52" i="5"/>
  <c r="M49" i="5"/>
  <c r="M47" i="5"/>
  <c r="M45" i="5"/>
  <c r="O45" i="5"/>
  <c r="M43" i="5"/>
  <c r="M41" i="5"/>
  <c r="M39" i="5"/>
  <c r="M37" i="5"/>
  <c r="M35" i="5"/>
  <c r="M33" i="5"/>
  <c r="M19" i="5"/>
  <c r="M17" i="5"/>
  <c r="O17" i="5"/>
  <c r="M15" i="5"/>
  <c r="M9" i="5"/>
  <c r="M7" i="5"/>
  <c r="M51" i="5"/>
  <c r="M30" i="5"/>
  <c r="M28" i="5"/>
  <c r="M26" i="5"/>
  <c r="M24" i="5"/>
  <c r="M22" i="5"/>
  <c r="M21" i="5"/>
  <c r="M13" i="5"/>
  <c r="M11" i="5"/>
  <c r="BV26" i="5"/>
  <c r="BT52" i="5"/>
  <c r="BT46" i="5"/>
  <c r="BT14" i="5"/>
  <c r="BT10" i="5"/>
  <c r="BT43" i="5"/>
  <c r="BT40" i="5"/>
  <c r="BT37" i="5"/>
  <c r="BT32" i="5"/>
  <c r="BT30" i="5"/>
  <c r="BT19" i="5"/>
  <c r="BT12" i="5"/>
  <c r="BT53" i="5"/>
  <c r="BT51" i="5"/>
  <c r="BT48" i="5"/>
  <c r="BT45" i="5"/>
  <c r="BT36" i="5"/>
  <c r="BT27" i="5"/>
  <c r="BT24" i="5"/>
  <c r="BT21" i="5"/>
  <c r="BT16" i="5"/>
  <c r="BT9" i="5"/>
  <c r="BT7" i="5"/>
  <c r="BT42" i="5"/>
  <c r="BT38" i="5"/>
  <c r="BT6" i="5"/>
  <c r="BT44" i="5"/>
  <c r="BT41" i="5"/>
  <c r="BT39" i="5"/>
  <c r="BT33" i="5"/>
  <c r="BT31" i="5"/>
  <c r="BT29" i="5"/>
  <c r="BT20" i="5"/>
  <c r="BT13" i="5"/>
  <c r="BT11" i="5"/>
  <c r="EF29" i="5"/>
  <c r="EF48" i="5"/>
  <c r="DE7" i="5"/>
  <c r="DE9" i="5"/>
  <c r="DE11" i="5"/>
  <c r="DE13" i="5"/>
  <c r="DE15" i="5"/>
  <c r="DE17" i="5"/>
  <c r="DE19" i="5"/>
  <c r="DE21" i="5"/>
  <c r="DE23" i="5"/>
  <c r="DE25" i="5"/>
  <c r="DE27" i="5"/>
  <c r="DE29" i="5"/>
  <c r="DE31" i="5"/>
  <c r="DE33" i="5"/>
  <c r="DE35" i="5"/>
  <c r="HZ47" i="5"/>
  <c r="DE52" i="5"/>
  <c r="DE50" i="5"/>
  <c r="DE48" i="5"/>
  <c r="DE46" i="5"/>
  <c r="DE44" i="5"/>
  <c r="DE42" i="5"/>
  <c r="DE40" i="5"/>
  <c r="DE53" i="5"/>
  <c r="DE51" i="5"/>
  <c r="DE49" i="5"/>
  <c r="DE47" i="5"/>
  <c r="DE45" i="5"/>
  <c r="DE43" i="5"/>
  <c r="DE41" i="5"/>
  <c r="DE39" i="5"/>
  <c r="FS53" i="5"/>
  <c r="NW32" i="5"/>
  <c r="NW30" i="5"/>
  <c r="NW28" i="5"/>
  <c r="NW26" i="5"/>
  <c r="NW47" i="5"/>
  <c r="NW45" i="5"/>
  <c r="NW43" i="5"/>
  <c r="MQ33" i="5"/>
  <c r="MQ31" i="5"/>
  <c r="MQ25" i="5"/>
  <c r="LK24" i="5"/>
  <c r="W51" i="11"/>
  <c r="W53" i="11"/>
  <c r="W52" i="11"/>
  <c r="W6" i="11"/>
  <c r="IY54" i="11"/>
  <c r="JA54" i="11"/>
  <c r="HX18" i="5"/>
  <c r="HX21" i="5"/>
  <c r="HX23" i="5"/>
  <c r="HX27" i="5"/>
  <c r="HX30" i="5"/>
  <c r="HX33" i="5"/>
  <c r="HX34" i="5"/>
  <c r="HX38" i="5"/>
  <c r="HX41" i="5"/>
  <c r="HX45" i="5"/>
  <c r="HX46" i="5"/>
  <c r="HX48" i="5"/>
  <c r="KG12" i="5"/>
  <c r="NW31" i="5"/>
  <c r="FS52" i="5"/>
  <c r="GM55" i="11"/>
  <c r="FV53" i="11"/>
  <c r="FV51" i="11"/>
  <c r="DY58" i="5"/>
  <c r="EB58" i="5"/>
  <c r="DY56" i="5"/>
  <c r="EB56" i="5"/>
  <c r="KT7" i="11"/>
  <c r="KT15" i="11"/>
  <c r="KT35" i="11"/>
  <c r="KJ49" i="11"/>
  <c r="KJ7" i="11"/>
  <c r="KJ11" i="11"/>
  <c r="KJ15" i="11"/>
  <c r="KJ19" i="11"/>
  <c r="KJ23" i="11"/>
  <c r="KJ27" i="11"/>
  <c r="KJ31" i="11"/>
  <c r="KJ35" i="11"/>
  <c r="FG55" i="5"/>
  <c r="KO33" i="11"/>
  <c r="KO29" i="11"/>
  <c r="KO25" i="11"/>
  <c r="KO21" i="11"/>
  <c r="KO17" i="11"/>
  <c r="KO13" i="11"/>
  <c r="JA76" i="5"/>
  <c r="OH60" i="5"/>
  <c r="JA69" i="5"/>
  <c r="OH67" i="5"/>
  <c r="OH57" i="5"/>
  <c r="AJ69" i="5"/>
  <c r="OP69" i="5"/>
  <c r="AJ64" i="5"/>
  <c r="OP64" i="5"/>
  <c r="AJ62" i="5"/>
  <c r="OP62" i="5"/>
  <c r="OU57" i="5"/>
  <c r="OS57" i="5"/>
  <c r="AJ63" i="5"/>
  <c r="OP63" i="5"/>
  <c r="AJ72" i="5"/>
  <c r="OP72" i="5"/>
  <c r="AJ70" i="5"/>
  <c r="OP70" i="5"/>
  <c r="AJ73" i="5"/>
  <c r="OP73" i="5"/>
  <c r="AJ82" i="5"/>
  <c r="OP82" i="5"/>
  <c r="OU58" i="5"/>
  <c r="OS58" i="5"/>
  <c r="OU64" i="5"/>
  <c r="OS64" i="5"/>
  <c r="OU63" i="5"/>
  <c r="OS63" i="5"/>
  <c r="OS66" i="5"/>
  <c r="OU66" i="5"/>
  <c r="OU61" i="5"/>
  <c r="OS61" i="5"/>
  <c r="OA59" i="5"/>
  <c r="OQ59" i="5"/>
  <c r="OU62" i="5"/>
  <c r="OS62" i="5"/>
  <c r="OS60" i="5"/>
  <c r="OU60" i="5"/>
  <c r="OS74" i="5"/>
  <c r="OU74" i="5"/>
  <c r="OU69" i="5"/>
  <c r="OS69" i="5"/>
  <c r="OU67" i="5"/>
  <c r="OS67" i="5"/>
  <c r="OU70" i="5"/>
  <c r="OS70" i="5"/>
  <c r="OA68" i="5"/>
  <c r="OQ68" i="5"/>
  <c r="OS82" i="5"/>
  <c r="OU82" i="5"/>
  <c r="OU77" i="5"/>
  <c r="OS77" i="5"/>
  <c r="AK75" i="5"/>
  <c r="OR75" i="5"/>
  <c r="OQ75" i="5"/>
  <c r="OU78" i="5"/>
  <c r="OS78" i="5"/>
  <c r="OU76" i="5"/>
  <c r="OS76" i="5"/>
  <c r="OU56" i="5"/>
  <c r="OS56" i="5"/>
  <c r="OA83" i="5"/>
  <c r="OQ83" i="5"/>
  <c r="AJ58" i="5"/>
  <c r="OP58" i="5"/>
  <c r="OU79" i="5"/>
  <c r="OS79" i="5"/>
  <c r="AJ61" i="5"/>
  <c r="OP61" i="5"/>
  <c r="GO56" i="5"/>
  <c r="OF56" i="5"/>
  <c r="JA75" i="5"/>
  <c r="JA62" i="5"/>
  <c r="JA83" i="5"/>
  <c r="OH78" i="5"/>
  <c r="NY58" i="5"/>
  <c r="NY39" i="5"/>
  <c r="OL74" i="5"/>
  <c r="NY70" i="5"/>
  <c r="NY24" i="5"/>
  <c r="NY40" i="5"/>
  <c r="OL82" i="5"/>
  <c r="OL68" i="5"/>
  <c r="NT4" i="5"/>
  <c r="N8" i="7"/>
  <c r="NY34" i="5"/>
  <c r="OL80" i="5"/>
  <c r="OL38" i="5"/>
  <c r="NY38" i="5"/>
  <c r="OK32" i="5"/>
  <c r="MS32" i="5"/>
  <c r="MS56" i="5"/>
  <c r="OK26" i="5"/>
  <c r="MS28" i="5"/>
  <c r="OK51" i="5"/>
  <c r="MS51" i="5"/>
  <c r="OK34" i="5"/>
  <c r="MS34" i="5"/>
  <c r="OJ39" i="5"/>
  <c r="LM39" i="5"/>
  <c r="OJ47" i="5"/>
  <c r="LM47" i="5"/>
  <c r="KG18" i="5"/>
  <c r="OI30" i="5"/>
  <c r="KG26" i="5"/>
  <c r="KG62" i="5"/>
  <c r="KG14" i="5"/>
  <c r="KG23" i="5"/>
  <c r="OI45" i="5"/>
  <c r="KG45" i="5"/>
  <c r="OI41" i="5"/>
  <c r="KG41" i="5"/>
  <c r="KG20" i="5"/>
  <c r="KG16" i="5"/>
  <c r="OI49" i="5"/>
  <c r="KG49" i="5"/>
  <c r="KG7" i="5"/>
  <c r="KG19" i="5"/>
  <c r="KG25" i="5"/>
  <c r="KG22" i="5"/>
  <c r="KG21" i="5"/>
  <c r="KG27" i="5"/>
  <c r="KG24" i="5"/>
  <c r="KG11" i="5"/>
  <c r="KG13" i="5"/>
  <c r="KG10" i="5"/>
  <c r="KG6" i="5"/>
  <c r="KG9" i="5"/>
  <c r="KG28" i="5"/>
  <c r="KG29" i="5"/>
  <c r="KG8" i="5"/>
  <c r="KG15" i="5"/>
  <c r="OI31" i="5"/>
  <c r="KG31" i="5"/>
  <c r="OI35" i="5"/>
  <c r="KG35" i="5"/>
  <c r="N42" i="10"/>
  <c r="Y42" i="10"/>
  <c r="Y43" i="10"/>
  <c r="Y44" i="10"/>
  <c r="Y45" i="10"/>
  <c r="Y46" i="10"/>
  <c r="Y47" i="10"/>
  <c r="W42" i="10"/>
  <c r="W43" i="10"/>
  <c r="W44" i="10"/>
  <c r="W45" i="10"/>
  <c r="W46" i="10"/>
  <c r="W47" i="10"/>
  <c r="MS10" i="11"/>
  <c r="NY23" i="11"/>
  <c r="L39" i="10"/>
  <c r="P39" i="10"/>
  <c r="N39" i="10"/>
  <c r="J41" i="10"/>
  <c r="L40" i="10"/>
  <c r="P40" i="10"/>
  <c r="N40" i="10"/>
  <c r="E4" i="16"/>
  <c r="O4" i="16"/>
  <c r="P4" i="16"/>
  <c r="P32" i="16"/>
  <c r="V6" i="10"/>
  <c r="Y12" i="6"/>
  <c r="Y13" i="6"/>
  <c r="Y14" i="6"/>
  <c r="Y15" i="6"/>
  <c r="Y16" i="6"/>
  <c r="Y17" i="6"/>
  <c r="N13" i="7"/>
  <c r="N12" i="7"/>
  <c r="N11" i="7"/>
  <c r="I8" i="7"/>
  <c r="I11" i="7"/>
  <c r="I12" i="7"/>
  <c r="I13" i="7"/>
  <c r="LG3" i="5"/>
  <c r="L3" i="7"/>
  <c r="N60" i="10"/>
  <c r="Z60" i="10"/>
  <c r="Z61" i="10"/>
  <c r="Z62" i="10"/>
  <c r="Z63" i="10"/>
  <c r="Z64" i="10"/>
  <c r="Z65" i="10"/>
  <c r="L35" i="10"/>
  <c r="P35" i="10"/>
  <c r="P30" i="10"/>
  <c r="W30" i="10"/>
  <c r="W31" i="10"/>
  <c r="W32" i="10"/>
  <c r="W33" i="10"/>
  <c r="W34" i="10"/>
  <c r="W35" i="10"/>
  <c r="N35" i="10"/>
  <c r="N30" i="10"/>
  <c r="W18" i="10"/>
  <c r="W19" i="10"/>
  <c r="W20" i="10"/>
  <c r="W21" i="10"/>
  <c r="W22" i="10"/>
  <c r="W23" i="10"/>
  <c r="U18" i="10"/>
  <c r="N13" i="13"/>
  <c r="U6" i="10"/>
  <c r="M12" i="13"/>
  <c r="M13" i="13"/>
  <c r="N12" i="13"/>
  <c r="KC4" i="11"/>
  <c r="KB4" i="11"/>
  <c r="K8" i="13"/>
  <c r="K9" i="13"/>
  <c r="K12" i="13"/>
  <c r="K10" i="13"/>
  <c r="K13" i="13"/>
  <c r="K11" i="13"/>
  <c r="V48" i="6"/>
  <c r="V49" i="6"/>
  <c r="V50" i="6"/>
  <c r="V51" i="6"/>
  <c r="V52" i="6"/>
  <c r="V53" i="6"/>
  <c r="W48" i="6"/>
  <c r="W49" i="6"/>
  <c r="W50" i="6"/>
  <c r="W51" i="6"/>
  <c r="W52" i="6"/>
  <c r="W53" i="6"/>
  <c r="U48" i="6"/>
  <c r="Y48" i="6"/>
  <c r="Y49" i="6"/>
  <c r="Y50" i="6"/>
  <c r="Y51" i="6"/>
  <c r="Y52" i="6"/>
  <c r="Y53" i="6"/>
  <c r="Z48" i="6"/>
  <c r="Z49" i="6"/>
  <c r="Z50" i="6"/>
  <c r="Z51" i="6"/>
  <c r="Z52" i="6"/>
  <c r="Z53" i="6"/>
  <c r="Z60" i="6"/>
  <c r="Z61" i="6"/>
  <c r="Z62" i="6"/>
  <c r="Z63" i="6"/>
  <c r="Z64" i="6"/>
  <c r="Z65" i="6"/>
  <c r="Y60" i="6"/>
  <c r="Y61" i="6"/>
  <c r="Y62" i="6"/>
  <c r="Y63" i="6"/>
  <c r="Y64" i="6"/>
  <c r="Y65" i="6"/>
  <c r="HZ48" i="5"/>
  <c r="HZ38" i="5"/>
  <c r="HZ27" i="5"/>
  <c r="OL51" i="11"/>
  <c r="NY51" i="11"/>
  <c r="NT3" i="11"/>
  <c r="N4" i="13"/>
  <c r="NU4" i="11"/>
  <c r="N5" i="13"/>
  <c r="N2" i="13"/>
  <c r="OK33" i="5"/>
  <c r="MS33" i="5"/>
  <c r="OI50" i="5"/>
  <c r="KG50" i="5"/>
  <c r="OL26" i="5"/>
  <c r="NT3" i="5"/>
  <c r="N4" i="7"/>
  <c r="NU4" i="5"/>
  <c r="NY26" i="5"/>
  <c r="OI39" i="5"/>
  <c r="KG39" i="5"/>
  <c r="DG39" i="5"/>
  <c r="DG47" i="5"/>
  <c r="DG40" i="5"/>
  <c r="DG48" i="5"/>
  <c r="DG33" i="5"/>
  <c r="DG25" i="5"/>
  <c r="DG17" i="5"/>
  <c r="DG9" i="5"/>
  <c r="EH48" i="5"/>
  <c r="BV20" i="5"/>
  <c r="BV39" i="5"/>
  <c r="BV38" i="5"/>
  <c r="BV16" i="5"/>
  <c r="BV36" i="5"/>
  <c r="BV53" i="5"/>
  <c r="BV32" i="5"/>
  <c r="BV10" i="5"/>
  <c r="O22" i="5"/>
  <c r="O30" i="5"/>
  <c r="O15" i="5"/>
  <c r="O35" i="5"/>
  <c r="O43" i="5"/>
  <c r="O25" i="5"/>
  <c r="EH24" i="5"/>
  <c r="EH39" i="5"/>
  <c r="EH25" i="5"/>
  <c r="EH7" i="5"/>
  <c r="EH8" i="5"/>
  <c r="EH33" i="5"/>
  <c r="EH6" i="5"/>
  <c r="EH19" i="5"/>
  <c r="K33" i="4"/>
  <c r="EH36" i="5"/>
  <c r="EH53" i="5"/>
  <c r="EH20" i="5"/>
  <c r="EH35" i="5"/>
  <c r="EH51" i="5"/>
  <c r="K56" i="12"/>
  <c r="L56" i="12"/>
  <c r="K49" i="12"/>
  <c r="K65" i="12"/>
  <c r="J54" i="12"/>
  <c r="J24" i="12"/>
  <c r="J70" i="12"/>
  <c r="K77" i="12"/>
  <c r="J55" i="12"/>
  <c r="J39" i="12"/>
  <c r="K13" i="12"/>
  <c r="K21" i="12"/>
  <c r="J41" i="12"/>
  <c r="K43" i="12"/>
  <c r="J48" i="12"/>
  <c r="K29" i="12"/>
  <c r="J77" i="12"/>
  <c r="K70" i="12"/>
  <c r="J31" i="12"/>
  <c r="J36" i="12"/>
  <c r="K39" i="12"/>
  <c r="K57" i="12"/>
  <c r="K31" i="12"/>
  <c r="K68" i="12"/>
  <c r="L68" i="12"/>
  <c r="I92" i="12"/>
  <c r="K58" i="12"/>
  <c r="K67" i="12"/>
  <c r="K34" i="12"/>
  <c r="K63" i="12"/>
  <c r="K16" i="12"/>
  <c r="K10" i="12"/>
  <c r="J64" i="12"/>
  <c r="J27" i="12"/>
  <c r="J71" i="12"/>
  <c r="J57" i="12"/>
  <c r="J18" i="12"/>
  <c r="J29" i="12"/>
  <c r="J65" i="12"/>
  <c r="J52" i="12"/>
  <c r="J61" i="12"/>
  <c r="J22" i="12"/>
  <c r="J47" i="12"/>
  <c r="J73" i="12"/>
  <c r="J37" i="12"/>
  <c r="K25" i="12"/>
  <c r="K15" i="12"/>
  <c r="J33" i="12"/>
  <c r="K41" i="12"/>
  <c r="J66" i="12"/>
  <c r="J51" i="12"/>
  <c r="K66" i="12"/>
  <c r="K27" i="12"/>
  <c r="I87" i="12"/>
  <c r="J19" i="12"/>
  <c r="K79" i="12"/>
  <c r="J11" i="12"/>
  <c r="K11" i="12"/>
  <c r="J76" i="12"/>
  <c r="K52" i="12"/>
  <c r="K12" i="12"/>
  <c r="I85" i="12"/>
  <c r="I83" i="12"/>
  <c r="J78" i="12"/>
  <c r="J75" i="12"/>
  <c r="J58" i="12"/>
  <c r="J79" i="12"/>
  <c r="K54" i="12"/>
  <c r="K22" i="12"/>
  <c r="K23" i="12"/>
  <c r="J34" i="12"/>
  <c r="J17" i="12"/>
  <c r="J45" i="12"/>
  <c r="K51" i="12"/>
  <c r="K19" i="12"/>
  <c r="K71" i="12"/>
  <c r="K61" i="12"/>
  <c r="J16" i="12"/>
  <c r="K46" i="12"/>
  <c r="I90" i="12"/>
  <c r="J13" i="12"/>
  <c r="K78" i="12"/>
  <c r="J67" i="12"/>
  <c r="J10" i="12"/>
  <c r="J72" i="12"/>
  <c r="J40" i="12"/>
  <c r="K55" i="12"/>
  <c r="K9" i="12"/>
  <c r="J42" i="12"/>
  <c r="K18" i="12"/>
  <c r="K73" i="12"/>
  <c r="K45" i="12"/>
  <c r="K48" i="12"/>
  <c r="I88" i="12"/>
  <c r="K33" i="12"/>
  <c r="J35" i="12"/>
  <c r="K59" i="12"/>
  <c r="K36" i="12"/>
  <c r="K40" i="12"/>
  <c r="J59" i="12"/>
  <c r="K35" i="12"/>
  <c r="I91" i="12"/>
  <c r="J15" i="12"/>
  <c r="J49" i="12"/>
  <c r="J43" i="12"/>
  <c r="J69" i="12"/>
  <c r="K17" i="12"/>
  <c r="I86" i="12"/>
  <c r="I89" i="12"/>
  <c r="K42" i="12"/>
  <c r="K74" i="12"/>
  <c r="L74" i="12"/>
  <c r="K60" i="12"/>
  <c r="J53" i="12"/>
  <c r="K28" i="12"/>
  <c r="K76" i="12"/>
  <c r="K69" i="12"/>
  <c r="K72" i="12"/>
  <c r="J28" i="12"/>
  <c r="J60" i="12"/>
  <c r="I84" i="12"/>
  <c r="J23" i="12"/>
  <c r="K24" i="12"/>
  <c r="K75" i="12"/>
  <c r="J12" i="12"/>
  <c r="J25" i="12"/>
  <c r="K53" i="12"/>
  <c r="J30" i="12"/>
  <c r="K47" i="12"/>
  <c r="J46" i="12"/>
  <c r="K30" i="12"/>
  <c r="J63" i="12"/>
  <c r="K37" i="12"/>
  <c r="J21" i="12"/>
  <c r="OH1" i="5"/>
  <c r="OL1" i="5"/>
  <c r="N5" i="7"/>
  <c r="N2" i="7"/>
  <c r="H59" i="4"/>
  <c r="G53" i="4"/>
  <c r="I56" i="4"/>
  <c r="K57" i="4"/>
  <c r="G64" i="4"/>
  <c r="I73" i="4"/>
  <c r="H33" i="4"/>
  <c r="G67" i="4"/>
  <c r="J11" i="4"/>
  <c r="I31" i="4"/>
  <c r="I22" i="4"/>
  <c r="H45" i="4"/>
  <c r="H73" i="4"/>
  <c r="G78" i="4"/>
  <c r="I23" i="4"/>
  <c r="H30" i="4"/>
  <c r="G41" i="4"/>
  <c r="K51" i="4"/>
  <c r="G24" i="4"/>
  <c r="K13" i="4"/>
  <c r="K78" i="4"/>
  <c r="J30" i="4"/>
  <c r="G59" i="4"/>
  <c r="J8" i="4"/>
  <c r="G43" i="4"/>
  <c r="J38" i="4"/>
  <c r="I47" i="4"/>
  <c r="I43" i="4"/>
  <c r="I19" i="4"/>
  <c r="H63" i="4"/>
  <c r="K11" i="4"/>
  <c r="K29" i="4"/>
  <c r="K60" i="4"/>
  <c r="I36" i="4"/>
  <c r="J20" i="4"/>
  <c r="G27" i="4"/>
  <c r="I33" i="4"/>
  <c r="J25" i="4"/>
  <c r="H48" i="4"/>
  <c r="I40" i="4"/>
  <c r="G44" i="4"/>
  <c r="G39" i="4"/>
  <c r="I27" i="4"/>
  <c r="G37" i="4"/>
  <c r="J21" i="4"/>
  <c r="J48" i="4"/>
  <c r="K39" i="4"/>
  <c r="H56" i="4"/>
  <c r="H79" i="4"/>
  <c r="H70" i="4"/>
  <c r="G76" i="4"/>
  <c r="K53" i="4"/>
  <c r="I58" i="4"/>
  <c r="I78" i="4"/>
  <c r="K54" i="4"/>
  <c r="H52" i="4"/>
  <c r="G19" i="4"/>
  <c r="K9" i="4"/>
  <c r="H18" i="4"/>
  <c r="J45" i="4"/>
  <c r="H65" i="4"/>
  <c r="H31" i="4"/>
  <c r="I28" i="4"/>
  <c r="G61" i="4"/>
  <c r="J51" i="4"/>
  <c r="J16" i="4"/>
  <c r="J42" i="4"/>
  <c r="G34" i="4"/>
  <c r="H71" i="4"/>
  <c r="K35" i="4"/>
  <c r="G56" i="4"/>
  <c r="J60" i="4"/>
  <c r="J17" i="4"/>
  <c r="G40" i="4"/>
  <c r="J71" i="4"/>
  <c r="G12" i="4"/>
  <c r="K64" i="4"/>
  <c r="G28" i="4"/>
  <c r="J56" i="4"/>
  <c r="G31" i="4"/>
  <c r="G79" i="4"/>
  <c r="H12" i="4"/>
  <c r="G29" i="4"/>
  <c r="J61" i="4"/>
  <c r="I62" i="4"/>
  <c r="K59" i="4"/>
  <c r="H47" i="4"/>
  <c r="I42" i="4"/>
  <c r="H21" i="4"/>
  <c r="I39" i="4"/>
  <c r="I41" i="4"/>
  <c r="H77" i="4"/>
  <c r="H55" i="4"/>
  <c r="G75" i="4"/>
  <c r="K67" i="4"/>
  <c r="H11" i="4"/>
  <c r="I48" i="4"/>
  <c r="J41" i="4"/>
  <c r="J54" i="4"/>
  <c r="I60" i="4"/>
  <c r="H75" i="4"/>
  <c r="K76" i="4"/>
  <c r="I18" i="4"/>
  <c r="I21" i="4"/>
  <c r="H35" i="4"/>
  <c r="G49" i="4"/>
  <c r="G62" i="4"/>
  <c r="J39" i="4"/>
  <c r="I10" i="4"/>
  <c r="J49" i="4"/>
  <c r="K79" i="4"/>
  <c r="K47" i="4"/>
  <c r="K36" i="4"/>
  <c r="H10" i="4"/>
  <c r="I24" i="4"/>
  <c r="I65" i="4"/>
  <c r="K61" i="4"/>
  <c r="J76" i="4"/>
  <c r="I57" i="4"/>
  <c r="K24" i="4"/>
  <c r="J58" i="4"/>
  <c r="J64" i="4"/>
  <c r="G46" i="4"/>
  <c r="H67" i="4"/>
  <c r="G47" i="4"/>
  <c r="J36" i="4"/>
  <c r="I64" i="4"/>
  <c r="G18" i="4"/>
  <c r="H25" i="4"/>
  <c r="J50" i="4"/>
  <c r="I63" i="4"/>
  <c r="K23" i="4"/>
  <c r="K40" i="4"/>
  <c r="G66" i="4"/>
  <c r="G72" i="4"/>
  <c r="J15" i="4"/>
  <c r="I66" i="4"/>
  <c r="H49" i="4"/>
  <c r="J77" i="4"/>
  <c r="J66" i="4"/>
  <c r="G13" i="4"/>
  <c r="J35" i="4"/>
  <c r="I53" i="4"/>
  <c r="J18" i="4"/>
  <c r="J75" i="4"/>
  <c r="H27" i="4"/>
  <c r="K41" i="4"/>
  <c r="J74" i="4"/>
  <c r="H39" i="4"/>
  <c r="H42" i="4"/>
  <c r="G21" i="4"/>
  <c r="G45" i="4"/>
  <c r="G22" i="4"/>
  <c r="H37" i="4"/>
  <c r="H17" i="4"/>
  <c r="I35" i="4"/>
  <c r="I34" i="4"/>
  <c r="G63" i="4"/>
  <c r="H40" i="4"/>
  <c r="K73" i="4"/>
  <c r="K30" i="4"/>
  <c r="H43" i="4"/>
  <c r="K16" i="4"/>
  <c r="J43" i="4"/>
  <c r="G73" i="4"/>
  <c r="K55" i="4"/>
  <c r="I72" i="4"/>
  <c r="K49" i="4"/>
  <c r="H36" i="4"/>
  <c r="K25" i="4"/>
  <c r="H28" i="4"/>
  <c r="J33" i="4"/>
  <c r="K34" i="4"/>
  <c r="J65" i="4"/>
  <c r="J47" i="4"/>
  <c r="H19" i="4"/>
  <c r="K63" i="4"/>
  <c r="K45" i="4"/>
  <c r="H60" i="4"/>
  <c r="I51" i="4"/>
  <c r="G58" i="4"/>
  <c r="G35" i="4"/>
  <c r="G65" i="4"/>
  <c r="H41" i="4"/>
  <c r="I55" i="4"/>
  <c r="J23" i="4"/>
  <c r="I59" i="4"/>
  <c r="J53" i="4"/>
  <c r="H23" i="4"/>
  <c r="J68" i="4"/>
  <c r="H16" i="4"/>
  <c r="J73" i="4"/>
  <c r="H29" i="4"/>
  <c r="G71" i="4"/>
  <c r="K15" i="4"/>
  <c r="J78" i="4"/>
  <c r="H34" i="4"/>
  <c r="I79" i="4"/>
  <c r="K43" i="4"/>
  <c r="G10" i="4"/>
  <c r="H13" i="4"/>
  <c r="K56" i="4"/>
  <c r="L56" i="4"/>
  <c r="I37" i="4"/>
  <c r="H15" i="4"/>
  <c r="G11" i="4"/>
  <c r="J55" i="4"/>
  <c r="K17" i="4"/>
  <c r="G51" i="4"/>
  <c r="H61" i="4"/>
  <c r="J63" i="4"/>
  <c r="J37" i="4"/>
  <c r="H54" i="4"/>
  <c r="J12" i="4"/>
  <c r="G70" i="4"/>
  <c r="J32" i="4"/>
  <c r="J31" i="4"/>
  <c r="K44" i="4"/>
  <c r="L44" i="4"/>
  <c r="J44" i="4"/>
  <c r="H53" i="4"/>
  <c r="K27" i="4"/>
  <c r="H78" i="4"/>
  <c r="K31" i="4"/>
  <c r="H58" i="4"/>
  <c r="I70" i="4"/>
  <c r="K12" i="4"/>
  <c r="G36" i="4"/>
  <c r="J62" i="4"/>
  <c r="I12" i="4"/>
  <c r="H57" i="4"/>
  <c r="I49" i="4"/>
  <c r="G25" i="4"/>
  <c r="K22" i="4"/>
  <c r="G52" i="4"/>
  <c r="I25" i="4"/>
  <c r="I17" i="4"/>
  <c r="J79" i="4"/>
  <c r="G60" i="4"/>
  <c r="J14" i="4"/>
  <c r="G33" i="4"/>
  <c r="G54" i="4"/>
  <c r="H64" i="4"/>
  <c r="K69" i="4"/>
  <c r="H44" i="4"/>
  <c r="J26" i="4"/>
  <c r="I75" i="4"/>
  <c r="I61" i="4"/>
  <c r="H24" i="4"/>
  <c r="K58" i="4"/>
  <c r="G48" i="4"/>
  <c r="I30" i="4"/>
  <c r="I13" i="4"/>
  <c r="J19" i="4"/>
  <c r="K62" i="4"/>
  <c r="L62" i="4"/>
  <c r="J22" i="4"/>
  <c r="I45" i="4"/>
  <c r="I44" i="4"/>
  <c r="I76" i="4"/>
  <c r="G17" i="4"/>
  <c r="I67" i="4"/>
  <c r="I71" i="4"/>
  <c r="K72" i="4"/>
  <c r="G42" i="4"/>
  <c r="K37" i="4"/>
  <c r="I16" i="4"/>
  <c r="I15" i="4"/>
  <c r="J34" i="4"/>
  <c r="J70" i="4"/>
  <c r="G15" i="4"/>
  <c r="J27" i="4"/>
  <c r="H46" i="4"/>
  <c r="J59" i="4"/>
  <c r="J72" i="4"/>
  <c r="J40" i="4"/>
  <c r="K18" i="4"/>
  <c r="H72" i="4"/>
  <c r="K66" i="4"/>
  <c r="G77" i="4"/>
  <c r="J13" i="4"/>
  <c r="H51" i="4"/>
  <c r="G23" i="4"/>
  <c r="J57" i="4"/>
  <c r="G55" i="4"/>
  <c r="I29" i="4"/>
  <c r="H22" i="4"/>
  <c r="J46" i="4"/>
  <c r="G30" i="4"/>
  <c r="K77" i="4"/>
  <c r="J52" i="4"/>
  <c r="I54" i="4"/>
  <c r="G57" i="4"/>
  <c r="K75" i="4"/>
  <c r="H76" i="4"/>
  <c r="J24" i="4"/>
  <c r="K19" i="4"/>
  <c r="J67" i="4"/>
  <c r="J10" i="4"/>
  <c r="G16" i="4"/>
  <c r="K42" i="4"/>
  <c r="I11" i="4"/>
  <c r="K71" i="4"/>
  <c r="I77" i="4"/>
  <c r="J28" i="4"/>
  <c r="J29" i="4"/>
  <c r="I52" i="4"/>
  <c r="I46" i="4"/>
  <c r="EC68" i="5"/>
  <c r="OD68" i="5"/>
  <c r="FI61" i="5"/>
  <c r="OE61" i="5"/>
  <c r="OE77" i="5"/>
  <c r="FI77" i="5"/>
  <c r="GO61" i="5"/>
  <c r="OF61" i="5"/>
  <c r="OF77" i="5"/>
  <c r="GO77" i="5"/>
  <c r="OG63" i="5"/>
  <c r="HU63" i="5"/>
  <c r="OG79" i="5"/>
  <c r="HU79" i="5"/>
  <c r="OD59" i="5"/>
  <c r="EC59" i="5"/>
  <c r="EC75" i="5"/>
  <c r="OD75" i="5"/>
  <c r="FI64" i="5"/>
  <c r="OE64" i="5"/>
  <c r="FI80" i="5"/>
  <c r="OE80" i="5"/>
  <c r="OF72" i="5"/>
  <c r="GO72" i="5"/>
  <c r="OG62" i="5"/>
  <c r="HU62" i="5"/>
  <c r="HU78" i="5"/>
  <c r="OG78" i="5"/>
  <c r="IE26" i="5"/>
  <c r="IE11" i="5"/>
  <c r="IE19" i="5"/>
  <c r="IE24" i="5"/>
  <c r="IE44" i="5"/>
  <c r="IE10" i="5"/>
  <c r="IE31" i="5"/>
  <c r="IE39" i="5"/>
  <c r="L13" i="7"/>
  <c r="L12" i="7"/>
  <c r="L11" i="7"/>
  <c r="L59" i="10"/>
  <c r="P59" i="10"/>
  <c r="P54" i="10"/>
  <c r="N59" i="10"/>
  <c r="U60" i="10"/>
  <c r="V60" i="10"/>
  <c r="V61" i="10"/>
  <c r="V62" i="10"/>
  <c r="V63" i="10"/>
  <c r="V64" i="10"/>
  <c r="V65" i="10"/>
  <c r="W60" i="10"/>
  <c r="W61" i="10"/>
  <c r="W62" i="10"/>
  <c r="W63" i="10"/>
  <c r="W64" i="10"/>
  <c r="W65" i="10"/>
  <c r="X12" i="10"/>
  <c r="X13" i="10"/>
  <c r="X14" i="10"/>
  <c r="X15" i="10"/>
  <c r="X16" i="10"/>
  <c r="X17" i="10"/>
  <c r="U13" i="10"/>
  <c r="U14" i="10"/>
  <c r="U15" i="10"/>
  <c r="U16" i="10"/>
  <c r="U17" i="10"/>
  <c r="W7" i="10"/>
  <c r="W8" i="10"/>
  <c r="W9" i="10"/>
  <c r="W10" i="10"/>
  <c r="W11" i="10"/>
  <c r="HZ46" i="5"/>
  <c r="HZ34" i="5"/>
  <c r="HZ23" i="5"/>
  <c r="OJ24" i="5"/>
  <c r="LH3" i="5"/>
  <c r="L4" i="7"/>
  <c r="LI4" i="5"/>
  <c r="LM24" i="5"/>
  <c r="OL43" i="5"/>
  <c r="NY43" i="5"/>
  <c r="OI56" i="5"/>
  <c r="KG56" i="5"/>
  <c r="OK51" i="11"/>
  <c r="MN3" i="11"/>
  <c r="M4" i="13"/>
  <c r="MO4" i="11"/>
  <c r="MS51" i="11"/>
  <c r="M5" i="13"/>
  <c r="M2" i="13"/>
  <c r="OL28" i="5"/>
  <c r="NY28" i="5"/>
  <c r="DG41" i="5"/>
  <c r="DG49" i="5"/>
  <c r="DG42" i="5"/>
  <c r="DG50" i="5"/>
  <c r="DG31" i="5"/>
  <c r="DG23" i="5"/>
  <c r="DG15" i="5"/>
  <c r="DG7" i="5"/>
  <c r="EH29" i="5"/>
  <c r="BV29" i="5"/>
  <c r="BV41" i="5"/>
  <c r="BV42" i="5"/>
  <c r="BV21" i="5"/>
  <c r="BV45" i="5"/>
  <c r="BV12" i="5"/>
  <c r="BV37" i="5"/>
  <c r="BV14" i="5"/>
  <c r="O11" i="5"/>
  <c r="O24" i="5"/>
  <c r="O51" i="5"/>
  <c r="O37" i="5"/>
  <c r="O12" i="5"/>
  <c r="O27" i="5"/>
  <c r="KF44" i="11"/>
  <c r="EH30" i="5"/>
  <c r="EH17" i="5"/>
  <c r="EH13" i="5"/>
  <c r="EH43" i="5"/>
  <c r="EH9" i="5"/>
  <c r="EH21" i="5"/>
  <c r="EH38" i="5"/>
  <c r="EH10" i="5"/>
  <c r="EH22" i="5"/>
  <c r="EH37" i="5"/>
  <c r="KA3" i="11"/>
  <c r="K3" i="13"/>
  <c r="EC72" i="5"/>
  <c r="OD72" i="5"/>
  <c r="OE65" i="5"/>
  <c r="FI65" i="5"/>
  <c r="OE81" i="5"/>
  <c r="FI81" i="5"/>
  <c r="OF65" i="5"/>
  <c r="GO65" i="5"/>
  <c r="OF81" i="5"/>
  <c r="GO81" i="5"/>
  <c r="OG67" i="5"/>
  <c r="HU67" i="5"/>
  <c r="OG83" i="5"/>
  <c r="HU83" i="5"/>
  <c r="EC63" i="5"/>
  <c r="OD63" i="5"/>
  <c r="EC79" i="5"/>
  <c r="OD79" i="5"/>
  <c r="FI68" i="5"/>
  <c r="OE68" i="5"/>
  <c r="OF60" i="5"/>
  <c r="GO60" i="5"/>
  <c r="OF76" i="5"/>
  <c r="GO76" i="5"/>
  <c r="HU66" i="5"/>
  <c r="OG66" i="5"/>
  <c r="HU82" i="5"/>
  <c r="OG82" i="5"/>
  <c r="M11" i="7"/>
  <c r="M8" i="7"/>
  <c r="M12" i="7"/>
  <c r="M13" i="7"/>
  <c r="K65" i="4"/>
  <c r="IE28" i="5"/>
  <c r="IE12" i="5"/>
  <c r="IE20" i="5"/>
  <c r="IE25" i="5"/>
  <c r="IE49" i="5"/>
  <c r="W30" i="6"/>
  <c r="W31" i="6"/>
  <c r="W32" i="6"/>
  <c r="W33" i="6"/>
  <c r="W34" i="6"/>
  <c r="W35" i="6"/>
  <c r="U30" i="6"/>
  <c r="V30" i="6"/>
  <c r="V31" i="6"/>
  <c r="V32" i="6"/>
  <c r="V33" i="6"/>
  <c r="V34" i="6"/>
  <c r="V35" i="6"/>
  <c r="W12" i="6"/>
  <c r="W13" i="6"/>
  <c r="W14" i="6"/>
  <c r="W15" i="6"/>
  <c r="W16" i="6"/>
  <c r="W17" i="6"/>
  <c r="U12" i="6"/>
  <c r="V12" i="6"/>
  <c r="V13" i="6"/>
  <c r="V14" i="6"/>
  <c r="V15" i="6"/>
  <c r="V16" i="6"/>
  <c r="V17" i="6"/>
  <c r="OR4" i="5"/>
  <c r="W73" i="6"/>
  <c r="W74" i="6"/>
  <c r="W75" i="6"/>
  <c r="W76" i="6"/>
  <c r="W77" i="6"/>
  <c r="A68" i="12"/>
  <c r="A72" i="10"/>
  <c r="A74" i="12"/>
  <c r="N41" i="6"/>
  <c r="L41" i="6"/>
  <c r="P41" i="6"/>
  <c r="U30" i="10"/>
  <c r="V7" i="10"/>
  <c r="V8" i="10"/>
  <c r="V9" i="10"/>
  <c r="V10" i="10"/>
  <c r="V11" i="10"/>
  <c r="X42" i="10"/>
  <c r="X43" i="10"/>
  <c r="X44" i="10"/>
  <c r="X45" i="10"/>
  <c r="X46" i="10"/>
  <c r="X47" i="10"/>
  <c r="U43" i="10"/>
  <c r="U44" i="10"/>
  <c r="U45" i="10"/>
  <c r="U46" i="10"/>
  <c r="U47" i="10"/>
  <c r="U25" i="10"/>
  <c r="U26" i="10"/>
  <c r="U27" i="10"/>
  <c r="U28" i="10"/>
  <c r="U29" i="10"/>
  <c r="X24" i="10"/>
  <c r="X25" i="10"/>
  <c r="X26" i="10"/>
  <c r="X27" i="10"/>
  <c r="X28" i="10"/>
  <c r="X29" i="10"/>
  <c r="K64" i="12"/>
  <c r="FI55" i="5"/>
  <c r="OE55" i="5"/>
  <c r="OL31" i="5"/>
  <c r="NY31" i="5"/>
  <c r="HZ45" i="5"/>
  <c r="HZ33" i="5"/>
  <c r="HZ21" i="5"/>
  <c r="OK25" i="5"/>
  <c r="MN3" i="5"/>
  <c r="M4" i="7"/>
  <c r="MO4" i="5"/>
  <c r="MS25" i="5"/>
  <c r="OL45" i="5"/>
  <c r="NY45" i="5"/>
  <c r="OI50" i="11"/>
  <c r="KG50" i="11"/>
  <c r="K2" i="13"/>
  <c r="K5" i="13"/>
  <c r="OL30" i="5"/>
  <c r="NY30" i="5"/>
  <c r="DG43" i="5"/>
  <c r="DG51" i="5"/>
  <c r="DG44" i="5"/>
  <c r="DG52" i="5"/>
  <c r="DG29" i="5"/>
  <c r="DG21" i="5"/>
  <c r="DG13" i="5"/>
  <c r="BV11" i="5"/>
  <c r="BV31" i="5"/>
  <c r="BV44" i="5"/>
  <c r="BV7" i="5"/>
  <c r="BV24" i="5"/>
  <c r="BV48" i="5"/>
  <c r="BV19" i="5"/>
  <c r="BV40" i="5"/>
  <c r="BV46" i="5"/>
  <c r="O13" i="5"/>
  <c r="O26" i="5"/>
  <c r="O7" i="5"/>
  <c r="O19" i="5"/>
  <c r="K10" i="4"/>
  <c r="O39" i="5"/>
  <c r="O47" i="5"/>
  <c r="O14" i="5"/>
  <c r="O29" i="5"/>
  <c r="EH40" i="5"/>
  <c r="EH26" i="5"/>
  <c r="EH18" i="5"/>
  <c r="EH47" i="5"/>
  <c r="EH11" i="5"/>
  <c r="EH28" i="5"/>
  <c r="EH41" i="5"/>
  <c r="EH12" i="5"/>
  <c r="EH27" i="5"/>
  <c r="EH42" i="5"/>
  <c r="KB3" i="11"/>
  <c r="K4" i="13"/>
  <c r="MN4" i="11"/>
  <c r="M8" i="13"/>
  <c r="OF1" i="5"/>
  <c r="OG1" i="5"/>
  <c r="OI1" i="5"/>
  <c r="OJ1" i="5"/>
  <c r="OK1" i="5"/>
  <c r="I86" i="4"/>
  <c r="L5" i="7"/>
  <c r="L2" i="7"/>
  <c r="M2" i="7"/>
  <c r="M5" i="7"/>
  <c r="EC60" i="5"/>
  <c r="OD60" i="5"/>
  <c r="EC76" i="5"/>
  <c r="OD76" i="5"/>
  <c r="OE69" i="5"/>
  <c r="FI69" i="5"/>
  <c r="OF69" i="5"/>
  <c r="GO69" i="5"/>
  <c r="OG71" i="5"/>
  <c r="HU71" i="5"/>
  <c r="KB4" i="5"/>
  <c r="K8" i="7"/>
  <c r="K11" i="7"/>
  <c r="KF56" i="5"/>
  <c r="K5" i="7"/>
  <c r="K2" i="7"/>
  <c r="EC67" i="5"/>
  <c r="OD67" i="5"/>
  <c r="EC83" i="5"/>
  <c r="OD83" i="5"/>
  <c r="FI72" i="5"/>
  <c r="OE72" i="5"/>
  <c r="OF64" i="5"/>
  <c r="GO64" i="5"/>
  <c r="OF80" i="5"/>
  <c r="GO80" i="5"/>
  <c r="HU70" i="5"/>
  <c r="OG70" i="5"/>
  <c r="KA3" i="5"/>
  <c r="K3" i="7"/>
  <c r="H62" i="4"/>
  <c r="IE7" i="5"/>
  <c r="IE42" i="5"/>
  <c r="IE32" i="5"/>
  <c r="IE6" i="5"/>
  <c r="IE14" i="5"/>
  <c r="IE22" i="5"/>
  <c r="IE35" i="5"/>
  <c r="IE43" i="5"/>
  <c r="IE51" i="5"/>
  <c r="K48" i="4"/>
  <c r="N40" i="6"/>
  <c r="L40" i="6"/>
  <c r="P40" i="6"/>
  <c r="P36" i="6"/>
  <c r="Y7" i="6"/>
  <c r="Y8" i="6"/>
  <c r="Y9" i="6"/>
  <c r="Y10" i="6"/>
  <c r="Y11" i="6"/>
  <c r="W66" i="6"/>
  <c r="W67" i="6"/>
  <c r="W68" i="6"/>
  <c r="W69" i="6"/>
  <c r="W70" i="6"/>
  <c r="W71" i="6"/>
  <c r="V66" i="6"/>
  <c r="V67" i="6"/>
  <c r="V68" i="6"/>
  <c r="V69" i="6"/>
  <c r="V70" i="6"/>
  <c r="V71" i="6"/>
  <c r="W6" i="6"/>
  <c r="U6" i="6"/>
  <c r="V6" i="6"/>
  <c r="X18" i="10"/>
  <c r="X19" i="10"/>
  <c r="X20" i="10"/>
  <c r="X21" i="10"/>
  <c r="X22" i="10"/>
  <c r="X23" i="10"/>
  <c r="U19" i="10"/>
  <c r="U20" i="10"/>
  <c r="U21" i="10"/>
  <c r="U22" i="10"/>
  <c r="U23" i="10"/>
  <c r="U43" i="6"/>
  <c r="U44" i="6"/>
  <c r="U45" i="6"/>
  <c r="U46" i="6"/>
  <c r="U47" i="6"/>
  <c r="X42" i="6"/>
  <c r="X43" i="6"/>
  <c r="X44" i="6"/>
  <c r="X45" i="6"/>
  <c r="X46" i="6"/>
  <c r="X47" i="6"/>
  <c r="R37" i="6"/>
  <c r="R39" i="6"/>
  <c r="R41" i="6"/>
  <c r="R31" i="6"/>
  <c r="R33" i="6"/>
  <c r="R35" i="6"/>
  <c r="R25" i="6"/>
  <c r="R27" i="6"/>
  <c r="R29" i="6"/>
  <c r="R52" i="6"/>
  <c r="R38" i="6"/>
  <c r="R40" i="6"/>
  <c r="R32" i="6"/>
  <c r="R34" i="6"/>
  <c r="R26" i="6"/>
  <c r="R28" i="6"/>
  <c r="R51" i="6"/>
  <c r="R53" i="6"/>
  <c r="R20" i="6"/>
  <c r="R22" i="6"/>
  <c r="R7" i="6"/>
  <c r="R9" i="6"/>
  <c r="R11" i="6"/>
  <c r="R14" i="6"/>
  <c r="R16" i="6"/>
  <c r="R19" i="6"/>
  <c r="R21" i="6"/>
  <c r="R23" i="6"/>
  <c r="R8" i="6"/>
  <c r="R10" i="6"/>
  <c r="R17" i="6"/>
  <c r="R13" i="6"/>
  <c r="R15" i="6"/>
  <c r="R47" i="6"/>
  <c r="R64" i="6"/>
  <c r="R70" i="6"/>
  <c r="R76" i="6"/>
  <c r="R77" i="6"/>
  <c r="R63" i="6"/>
  <c r="R69" i="6"/>
  <c r="R75" i="6"/>
  <c r="R61" i="6"/>
  <c r="R65" i="6"/>
  <c r="R68" i="6"/>
  <c r="R73" i="6"/>
  <c r="R62" i="6"/>
  <c r="R67" i="6"/>
  <c r="R71" i="6"/>
  <c r="R74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OI38" i="5"/>
  <c r="KG38" i="5"/>
  <c r="KB3" i="5"/>
  <c r="K4" i="7"/>
  <c r="KC4" i="5"/>
  <c r="HZ41" i="5"/>
  <c r="HZ30" i="5"/>
  <c r="HZ18" i="5"/>
  <c r="OK31" i="5"/>
  <c r="MS31" i="5"/>
  <c r="OL47" i="5"/>
  <c r="NY47" i="5"/>
  <c r="OL32" i="5"/>
  <c r="NY32" i="5"/>
  <c r="DG45" i="5"/>
  <c r="DG53" i="5"/>
  <c r="DG46" i="5"/>
  <c r="DG35" i="5"/>
  <c r="DG27" i="5"/>
  <c r="DG19" i="5"/>
  <c r="DG11" i="5"/>
  <c r="BV13" i="5"/>
  <c r="BV33" i="5"/>
  <c r="BV6" i="5"/>
  <c r="BV9" i="5"/>
  <c r="BV27" i="5"/>
  <c r="BV51" i="5"/>
  <c r="BV30" i="5"/>
  <c r="BV43" i="5"/>
  <c r="BV52" i="5"/>
  <c r="O21" i="5"/>
  <c r="O28" i="5"/>
  <c r="O9" i="5"/>
  <c r="O33" i="5"/>
  <c r="O41" i="5"/>
  <c r="O49" i="5"/>
  <c r="O23" i="5"/>
  <c r="O31" i="5"/>
  <c r="NX41" i="11"/>
  <c r="NS3" i="11"/>
  <c r="N3" i="13"/>
  <c r="NT4" i="11"/>
  <c r="N8" i="13"/>
  <c r="EH44" i="5"/>
  <c r="EH45" i="5"/>
  <c r="EH46" i="5"/>
  <c r="EH23" i="5"/>
  <c r="EH52" i="5"/>
  <c r="EH16" i="5"/>
  <c r="EH31" i="5"/>
  <c r="EH50" i="5"/>
  <c r="EH15" i="5"/>
  <c r="EH32" i="5"/>
  <c r="EH49" i="5"/>
  <c r="H69" i="12"/>
  <c r="H63" i="12"/>
  <c r="H48" i="12"/>
  <c r="I55" i="12"/>
  <c r="I78" i="12"/>
  <c r="I56" i="12"/>
  <c r="H71" i="12"/>
  <c r="H34" i="12"/>
  <c r="I12" i="12"/>
  <c r="I29" i="12"/>
  <c r="I58" i="12"/>
  <c r="I11" i="12"/>
  <c r="I16" i="12"/>
  <c r="H33" i="12"/>
  <c r="H51" i="12"/>
  <c r="I65" i="12"/>
  <c r="I73" i="12"/>
  <c r="H66" i="12"/>
  <c r="H27" i="12"/>
  <c r="I28" i="12"/>
  <c r="H22" i="12"/>
  <c r="I72" i="12"/>
  <c r="H73" i="12"/>
  <c r="H39" i="12"/>
  <c r="H68" i="12"/>
  <c r="I23" i="12"/>
  <c r="H58" i="12"/>
  <c r="J44" i="12"/>
  <c r="I25" i="12"/>
  <c r="J56" i="12"/>
  <c r="I67" i="12"/>
  <c r="I41" i="12"/>
  <c r="H60" i="12"/>
  <c r="I22" i="12"/>
  <c r="H36" i="12"/>
  <c r="H25" i="12"/>
  <c r="H52" i="12"/>
  <c r="I69" i="12"/>
  <c r="I74" i="12"/>
  <c r="I76" i="12"/>
  <c r="H31" i="12"/>
  <c r="H18" i="12"/>
  <c r="I45" i="12"/>
  <c r="H15" i="12"/>
  <c r="H46" i="12"/>
  <c r="I75" i="12"/>
  <c r="I36" i="12"/>
  <c r="I13" i="12"/>
  <c r="H17" i="12"/>
  <c r="I77" i="12"/>
  <c r="H47" i="12"/>
  <c r="I52" i="12"/>
  <c r="H78" i="12"/>
  <c r="I71" i="12"/>
  <c r="J74" i="12"/>
  <c r="I60" i="12"/>
  <c r="I27" i="12"/>
  <c r="H53" i="12"/>
  <c r="I42" i="12"/>
  <c r="H37" i="12"/>
  <c r="H41" i="12"/>
  <c r="I37" i="12"/>
  <c r="I21" i="12"/>
  <c r="H45" i="12"/>
  <c r="I39" i="12"/>
  <c r="H28" i="12"/>
  <c r="H74" i="12"/>
  <c r="H10" i="12"/>
  <c r="I43" i="12"/>
  <c r="I68" i="12"/>
  <c r="H54" i="12"/>
  <c r="H13" i="12"/>
  <c r="H79" i="12"/>
  <c r="H29" i="12"/>
  <c r="J26" i="12"/>
  <c r="I9" i="12"/>
  <c r="J38" i="12"/>
  <c r="I61" i="12"/>
  <c r="J68" i="12"/>
  <c r="I33" i="12"/>
  <c r="I19" i="12"/>
  <c r="H64" i="12"/>
  <c r="H40" i="12"/>
  <c r="H70" i="12"/>
  <c r="I24" i="12"/>
  <c r="H55" i="12"/>
  <c r="I79" i="12"/>
  <c r="H59" i="12"/>
  <c r="H72" i="12"/>
  <c r="I54" i="12"/>
  <c r="I10" i="12"/>
  <c r="I66" i="12"/>
  <c r="H12" i="12"/>
  <c r="I17" i="12"/>
  <c r="H19" i="12"/>
  <c r="H65" i="12"/>
  <c r="I51" i="12"/>
  <c r="I40" i="12"/>
  <c r="J50" i="12"/>
  <c r="I70" i="12"/>
  <c r="J14" i="12"/>
  <c r="H56" i="12"/>
  <c r="J62" i="12"/>
  <c r="I49" i="12"/>
  <c r="H49" i="12"/>
  <c r="H16" i="12"/>
  <c r="I31" i="12"/>
  <c r="I64" i="12"/>
  <c r="H76" i="12"/>
  <c r="I18" i="12"/>
  <c r="J32" i="12"/>
  <c r="H77" i="12"/>
  <c r="H42" i="12"/>
  <c r="I30" i="12"/>
  <c r="J20" i="12"/>
  <c r="H11" i="12"/>
  <c r="I15" i="12"/>
  <c r="H43" i="12"/>
  <c r="I34" i="12"/>
  <c r="I63" i="12"/>
  <c r="J8" i="12"/>
  <c r="I48" i="12"/>
  <c r="I59" i="12"/>
  <c r="H35" i="12"/>
  <c r="H24" i="12"/>
  <c r="H61" i="12"/>
  <c r="I46" i="12"/>
  <c r="H57" i="12"/>
  <c r="H30" i="12"/>
  <c r="H21" i="12"/>
  <c r="I47" i="12"/>
  <c r="I35" i="12"/>
  <c r="H67" i="12"/>
  <c r="I53" i="12"/>
  <c r="I57" i="12"/>
  <c r="H75" i="12"/>
  <c r="H23" i="12"/>
  <c r="G18" i="12"/>
  <c r="G43" i="12"/>
  <c r="G27" i="12"/>
  <c r="G73" i="12"/>
  <c r="G51" i="12"/>
  <c r="G25" i="12"/>
  <c r="G79" i="12"/>
  <c r="G49" i="12"/>
  <c r="G77" i="12"/>
  <c r="G67" i="12"/>
  <c r="G76" i="12"/>
  <c r="G63" i="12"/>
  <c r="G15" i="12"/>
  <c r="G75" i="12"/>
  <c r="G58" i="12"/>
  <c r="G68" i="12"/>
  <c r="G57" i="12"/>
  <c r="G12" i="12"/>
  <c r="G9" i="12"/>
  <c r="G31" i="12"/>
  <c r="G13" i="12"/>
  <c r="G23" i="12"/>
  <c r="G74" i="12"/>
  <c r="G65" i="12"/>
  <c r="G66" i="12"/>
  <c r="G54" i="12"/>
  <c r="G17" i="12"/>
  <c r="G53" i="12"/>
  <c r="G64" i="12"/>
  <c r="G30" i="12"/>
  <c r="G10" i="12"/>
  <c r="G69" i="12"/>
  <c r="G36" i="12"/>
  <c r="G52" i="12"/>
  <c r="G24" i="12"/>
  <c r="G16" i="12"/>
  <c r="G11" i="12"/>
  <c r="G19" i="12"/>
  <c r="G41" i="12"/>
  <c r="G45" i="12"/>
  <c r="G39" i="12"/>
  <c r="G71" i="12"/>
  <c r="G40" i="12"/>
  <c r="G21" i="12"/>
  <c r="G35" i="12"/>
  <c r="G59" i="12"/>
  <c r="G42" i="12"/>
  <c r="G78" i="12"/>
  <c r="G22" i="12"/>
  <c r="G48" i="12"/>
  <c r="G55" i="12"/>
  <c r="G60" i="12"/>
  <c r="G29" i="12"/>
  <c r="G61" i="12"/>
  <c r="G56" i="12"/>
  <c r="G46" i="12"/>
  <c r="G70" i="12"/>
  <c r="G37" i="12"/>
  <c r="G34" i="12"/>
  <c r="G28" i="12"/>
  <c r="G72" i="12"/>
  <c r="G33" i="12"/>
  <c r="G47" i="12"/>
  <c r="MM3" i="11"/>
  <c r="M3" i="13"/>
  <c r="EC64" i="5"/>
  <c r="OD64" i="5"/>
  <c r="EC80" i="5"/>
  <c r="OD80" i="5"/>
  <c r="OE73" i="5"/>
  <c r="FI73" i="5"/>
  <c r="OF73" i="5"/>
  <c r="GO73" i="5"/>
  <c r="OG59" i="5"/>
  <c r="HU59" i="5"/>
  <c r="OG75" i="5"/>
  <c r="HU75" i="5"/>
  <c r="EC71" i="5"/>
  <c r="OD71" i="5"/>
  <c r="OE60" i="5"/>
  <c r="FI60" i="5"/>
  <c r="FI76" i="5"/>
  <c r="OE76" i="5"/>
  <c r="OF68" i="5"/>
  <c r="GO68" i="5"/>
  <c r="HU58" i="5"/>
  <c r="OG58" i="5"/>
  <c r="HU74" i="5"/>
  <c r="OG74" i="5"/>
  <c r="LH4" i="5"/>
  <c r="L8" i="7"/>
  <c r="LL58" i="5"/>
  <c r="I2" i="7"/>
  <c r="I5" i="7"/>
  <c r="HQ4" i="5"/>
  <c r="I9" i="7"/>
  <c r="I10" i="7"/>
  <c r="IE40" i="5"/>
  <c r="IE9" i="5"/>
  <c r="IE17" i="5"/>
  <c r="IE50" i="5"/>
  <c r="IE36" i="5"/>
  <c r="IE8" i="5"/>
  <c r="IE16" i="5"/>
  <c r="K46" i="4"/>
  <c r="H66" i="4"/>
  <c r="N23" i="6"/>
  <c r="N18" i="6"/>
  <c r="L23" i="6"/>
  <c r="P23" i="6"/>
  <c r="P18" i="6"/>
  <c r="HP3" i="5"/>
  <c r="I4" i="7"/>
  <c r="Z7" i="6"/>
  <c r="Z8" i="6"/>
  <c r="Z9" i="6"/>
  <c r="Z10" i="6"/>
  <c r="Z11" i="6"/>
  <c r="W48" i="10"/>
  <c r="W49" i="10"/>
  <c r="W50" i="10"/>
  <c r="W51" i="10"/>
  <c r="W52" i="10"/>
  <c r="W53" i="10"/>
  <c r="U48" i="10"/>
  <c r="V48" i="10"/>
  <c r="V49" i="10"/>
  <c r="V50" i="10"/>
  <c r="V51" i="10"/>
  <c r="V52" i="10"/>
  <c r="V53" i="10"/>
  <c r="W60" i="6"/>
  <c r="W61" i="6"/>
  <c r="W62" i="6"/>
  <c r="W63" i="6"/>
  <c r="W64" i="6"/>
  <c r="W65" i="6"/>
  <c r="V60" i="6"/>
  <c r="V61" i="6"/>
  <c r="V62" i="6"/>
  <c r="V63" i="6"/>
  <c r="V64" i="6"/>
  <c r="V65" i="6"/>
  <c r="N29" i="6"/>
  <c r="N24" i="6"/>
  <c r="L29" i="6"/>
  <c r="P29" i="6"/>
  <c r="P24" i="6"/>
  <c r="X6" i="10"/>
  <c r="U7" i="10"/>
  <c r="U8" i="10"/>
  <c r="U9" i="10"/>
  <c r="U10" i="10"/>
  <c r="U11" i="10"/>
  <c r="OS59" i="5"/>
  <c r="OU59" i="5"/>
  <c r="OU68" i="5"/>
  <c r="OS68" i="5"/>
  <c r="OU83" i="5"/>
  <c r="OS83" i="5"/>
  <c r="OU75" i="5"/>
  <c r="OS75" i="5"/>
  <c r="N9" i="7"/>
  <c r="N10" i="7"/>
  <c r="Z42" i="10"/>
  <c r="Z43" i="10"/>
  <c r="Z44" i="10"/>
  <c r="Z45" i="10"/>
  <c r="Z46" i="10"/>
  <c r="Z47" i="10"/>
  <c r="L41" i="10"/>
  <c r="P41" i="10"/>
  <c r="P36" i="10"/>
  <c r="U36" i="10"/>
  <c r="O32" i="16"/>
  <c r="N41" i="10"/>
  <c r="N36" i="10"/>
  <c r="K70" i="4"/>
  <c r="P78" i="6"/>
  <c r="M9" i="7"/>
  <c r="M10" i="7"/>
  <c r="L9" i="7"/>
  <c r="L10" i="7"/>
  <c r="Y60" i="10"/>
  <c r="Y61" i="10"/>
  <c r="Y62" i="10"/>
  <c r="Y63" i="10"/>
  <c r="Y64" i="10"/>
  <c r="Y65" i="10"/>
  <c r="V30" i="10"/>
  <c r="V31" i="10"/>
  <c r="V32" i="10"/>
  <c r="V33" i="10"/>
  <c r="V34" i="10"/>
  <c r="V35" i="10"/>
  <c r="Z30" i="10"/>
  <c r="Y30" i="10"/>
  <c r="Y31" i="10"/>
  <c r="Y32" i="10"/>
  <c r="Y33" i="10"/>
  <c r="Y34" i="10"/>
  <c r="Y35" i="10"/>
  <c r="G86" i="4"/>
  <c r="H86" i="4"/>
  <c r="F86" i="4"/>
  <c r="E86" i="4"/>
  <c r="Z24" i="6"/>
  <c r="Z25" i="6"/>
  <c r="Z26" i="6"/>
  <c r="Z27" i="6"/>
  <c r="Z28" i="6"/>
  <c r="Z29" i="6"/>
  <c r="Y24" i="6"/>
  <c r="Y25" i="6"/>
  <c r="Y26" i="6"/>
  <c r="Y27" i="6"/>
  <c r="Y28" i="6"/>
  <c r="Y29" i="6"/>
  <c r="K9" i="7"/>
  <c r="W36" i="6"/>
  <c r="W37" i="6"/>
  <c r="W38" i="6"/>
  <c r="W39" i="6"/>
  <c r="W40" i="6"/>
  <c r="W41" i="6"/>
  <c r="U36" i="6"/>
  <c r="V36" i="6"/>
  <c r="V37" i="6"/>
  <c r="V38" i="6"/>
  <c r="V39" i="6"/>
  <c r="V40" i="6"/>
  <c r="V41" i="6"/>
  <c r="U49" i="10"/>
  <c r="U50" i="10"/>
  <c r="U51" i="10"/>
  <c r="U52" i="10"/>
  <c r="U53" i="10"/>
  <c r="X48" i="10"/>
  <c r="X49" i="10"/>
  <c r="X50" i="10"/>
  <c r="X51" i="10"/>
  <c r="X52" i="10"/>
  <c r="X53" i="10"/>
  <c r="NH4" i="5"/>
  <c r="F77" i="4"/>
  <c r="CF4" i="5"/>
  <c r="F23" i="4"/>
  <c r="DG4" i="5"/>
  <c r="F28" i="4"/>
  <c r="I83" i="4"/>
  <c r="X7" i="10"/>
  <c r="X8" i="10"/>
  <c r="X9" i="10"/>
  <c r="X10" i="10"/>
  <c r="X11" i="10"/>
  <c r="Y18" i="6"/>
  <c r="Y19" i="6"/>
  <c r="Y20" i="6"/>
  <c r="Y21" i="6"/>
  <c r="Y22" i="6"/>
  <c r="Y23" i="6"/>
  <c r="Z18" i="6"/>
  <c r="U24" i="6"/>
  <c r="V24" i="6"/>
  <c r="V25" i="6"/>
  <c r="V26" i="6"/>
  <c r="V27" i="6"/>
  <c r="V28" i="6"/>
  <c r="V29" i="6"/>
  <c r="W24" i="6"/>
  <c r="W25" i="6"/>
  <c r="W26" i="6"/>
  <c r="W27" i="6"/>
  <c r="W28" i="6"/>
  <c r="W29" i="6"/>
  <c r="R65" i="10"/>
  <c r="R64" i="10"/>
  <c r="R70" i="10"/>
  <c r="R75" i="10"/>
  <c r="R68" i="10"/>
  <c r="R73" i="10"/>
  <c r="R67" i="10"/>
  <c r="R71" i="10"/>
  <c r="R76" i="10"/>
  <c r="R77" i="10"/>
  <c r="R69" i="10"/>
  <c r="R74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LR4" i="5"/>
  <c r="F69" i="4"/>
  <c r="MX4" i="5"/>
  <c r="F75" i="4"/>
  <c r="F58" i="4"/>
  <c r="F59" i="4"/>
  <c r="LA4" i="5"/>
  <c r="F66" i="4"/>
  <c r="AP4" i="5"/>
  <c r="F15" i="4"/>
  <c r="CP4" i="5"/>
  <c r="F25" i="4"/>
  <c r="AU4" i="5"/>
  <c r="F16" i="4"/>
  <c r="CK4" i="5"/>
  <c r="F24" i="4"/>
  <c r="DQ4" i="5"/>
  <c r="F30" i="4"/>
  <c r="GC4" i="5"/>
  <c r="F42" i="4"/>
  <c r="DL4" i="5"/>
  <c r="F29" i="4"/>
  <c r="EH4" i="5"/>
  <c r="F33" i="4"/>
  <c r="U7" i="6"/>
  <c r="U8" i="6"/>
  <c r="U9" i="6"/>
  <c r="U10" i="6"/>
  <c r="U11" i="6"/>
  <c r="X6" i="6"/>
  <c r="U13" i="6"/>
  <c r="U14" i="6"/>
  <c r="U15" i="6"/>
  <c r="U16" i="6"/>
  <c r="U17" i="6"/>
  <c r="X12" i="6"/>
  <c r="X13" i="6"/>
  <c r="X14" i="6"/>
  <c r="X15" i="6"/>
  <c r="X16" i="6"/>
  <c r="X17" i="6"/>
  <c r="U61" i="10"/>
  <c r="U62" i="10"/>
  <c r="U63" i="10"/>
  <c r="U64" i="10"/>
  <c r="U65" i="10"/>
  <c r="X60" i="10"/>
  <c r="X61" i="10"/>
  <c r="X62" i="10"/>
  <c r="X63" i="10"/>
  <c r="X64" i="10"/>
  <c r="X65" i="10"/>
  <c r="I92" i="4"/>
  <c r="I88" i="4"/>
  <c r="G89" i="12"/>
  <c r="F89" i="12"/>
  <c r="H89" i="12"/>
  <c r="E89" i="12"/>
  <c r="F91" i="12"/>
  <c r="H91" i="12"/>
  <c r="G91" i="12"/>
  <c r="E91" i="12"/>
  <c r="E88" i="12"/>
  <c r="H88" i="12"/>
  <c r="F88" i="12"/>
  <c r="G88" i="12"/>
  <c r="F92" i="12"/>
  <c r="H92" i="12"/>
  <c r="G92" i="12"/>
  <c r="E92" i="12"/>
  <c r="LW4" i="5"/>
  <c r="F70" i="4"/>
  <c r="BJ4" i="5"/>
  <c r="F19" i="4"/>
  <c r="DB4" i="5"/>
  <c r="F27" i="4"/>
  <c r="I90" i="4"/>
  <c r="H84" i="12"/>
  <c r="G84" i="12"/>
  <c r="E84" i="12"/>
  <c r="F84" i="12"/>
  <c r="H86" i="12"/>
  <c r="F86" i="12"/>
  <c r="E86" i="12"/>
  <c r="G86" i="12"/>
  <c r="N9" i="13"/>
  <c r="N10" i="13"/>
  <c r="NR4" i="5"/>
  <c r="F79" i="4"/>
  <c r="AD4" i="5"/>
  <c r="F13" i="4"/>
  <c r="FS4" i="5"/>
  <c r="F40" i="4"/>
  <c r="NC4" i="5"/>
  <c r="F76" i="4"/>
  <c r="F61" i="4"/>
  <c r="LF4" i="5"/>
  <c r="F67" i="4"/>
  <c r="MB4" i="5"/>
  <c r="F71" i="4"/>
  <c r="NM4" i="5"/>
  <c r="F78" i="4"/>
  <c r="HN4" i="5"/>
  <c r="F49" i="4"/>
  <c r="Y4" i="5"/>
  <c r="F12" i="4"/>
  <c r="BV4" i="5"/>
  <c r="F21" i="4"/>
  <c r="T4" i="5"/>
  <c r="F11" i="4"/>
  <c r="IT4" i="5"/>
  <c r="F55" i="4"/>
  <c r="EW4" i="5"/>
  <c r="F36" i="4"/>
  <c r="IO4" i="5"/>
  <c r="F54" i="4"/>
  <c r="FB4" i="5"/>
  <c r="F37" i="4"/>
  <c r="FX4" i="5"/>
  <c r="F41" i="4"/>
  <c r="X30" i="10"/>
  <c r="X31" i="10"/>
  <c r="X32" i="10"/>
  <c r="X33" i="10"/>
  <c r="X34" i="10"/>
  <c r="X35" i="10"/>
  <c r="U31" i="10"/>
  <c r="U32" i="10"/>
  <c r="U33" i="10"/>
  <c r="U34" i="10"/>
  <c r="U35" i="10"/>
  <c r="M9" i="13"/>
  <c r="M10" i="13"/>
  <c r="U54" i="10"/>
  <c r="W54" i="10"/>
  <c r="W55" i="10"/>
  <c r="W56" i="10"/>
  <c r="W57" i="10"/>
  <c r="W58" i="10"/>
  <c r="W59" i="10"/>
  <c r="V54" i="10"/>
  <c r="V55" i="10"/>
  <c r="V56" i="10"/>
  <c r="V57" i="10"/>
  <c r="V58" i="10"/>
  <c r="V59" i="10"/>
  <c r="I85" i="4"/>
  <c r="J80" i="4"/>
  <c r="K28" i="4"/>
  <c r="I91" i="4"/>
  <c r="I87" i="4"/>
  <c r="F90" i="12"/>
  <c r="E90" i="12"/>
  <c r="G90" i="12"/>
  <c r="H90" i="12"/>
  <c r="E83" i="12"/>
  <c r="G83" i="12"/>
  <c r="F83" i="12"/>
  <c r="H83" i="12"/>
  <c r="KQ4" i="5"/>
  <c r="F64" i="4"/>
  <c r="F60" i="4"/>
  <c r="CA4" i="5"/>
  <c r="F22" i="4"/>
  <c r="GH4" i="5"/>
  <c r="F43" i="4"/>
  <c r="W7" i="6"/>
  <c r="W8" i="6"/>
  <c r="W9" i="6"/>
  <c r="W10" i="6"/>
  <c r="W11" i="6"/>
  <c r="U18" i="6"/>
  <c r="V18" i="6"/>
  <c r="V19" i="6"/>
  <c r="V20" i="6"/>
  <c r="V21" i="6"/>
  <c r="V22" i="6"/>
  <c r="V23" i="6"/>
  <c r="W18" i="6"/>
  <c r="W19" i="6"/>
  <c r="W20" i="6"/>
  <c r="W21" i="6"/>
  <c r="W22" i="6"/>
  <c r="W23" i="6"/>
  <c r="ML4" i="5"/>
  <c r="F73" i="4"/>
  <c r="F57" i="4"/>
  <c r="KL4" i="5"/>
  <c r="F63" i="4"/>
  <c r="KV4" i="5"/>
  <c r="F65" i="4"/>
  <c r="MG4" i="5"/>
  <c r="F72" i="4"/>
  <c r="AZ4" i="5"/>
  <c r="F17" i="4"/>
  <c r="O4" i="5"/>
  <c r="F10" i="4"/>
  <c r="BE4" i="5"/>
  <c r="F18" i="4"/>
  <c r="J4" i="5"/>
  <c r="AI27" i="5"/>
  <c r="F9" i="4"/>
  <c r="IJ4" i="5"/>
  <c r="IY36" i="5"/>
  <c r="F53" i="4"/>
  <c r="EM4" i="5"/>
  <c r="F34" i="4"/>
  <c r="DV4" i="5"/>
  <c r="F31" i="4"/>
  <c r="ER4" i="5"/>
  <c r="F35" i="4"/>
  <c r="FN4" i="5"/>
  <c r="F39" i="4"/>
  <c r="V7" i="6"/>
  <c r="V8" i="6"/>
  <c r="V9" i="6"/>
  <c r="V10" i="6"/>
  <c r="V11" i="6"/>
  <c r="N36" i="6"/>
  <c r="X30" i="6"/>
  <c r="X31" i="6"/>
  <c r="X32" i="6"/>
  <c r="X33" i="6"/>
  <c r="X34" i="6"/>
  <c r="X35" i="6"/>
  <c r="U31" i="6"/>
  <c r="U32" i="6"/>
  <c r="U33" i="6"/>
  <c r="U34" i="6"/>
  <c r="U35" i="6"/>
  <c r="I84" i="4"/>
  <c r="I89" i="4"/>
  <c r="K21" i="4"/>
  <c r="K52" i="4"/>
  <c r="F85" i="12"/>
  <c r="E85" i="12"/>
  <c r="H85" i="12"/>
  <c r="G85" i="12"/>
  <c r="H87" i="12"/>
  <c r="F87" i="12"/>
  <c r="G87" i="12"/>
  <c r="E87" i="12"/>
  <c r="FG6" i="5"/>
  <c r="X48" i="6"/>
  <c r="X49" i="6"/>
  <c r="X50" i="6"/>
  <c r="X51" i="6"/>
  <c r="X52" i="6"/>
  <c r="X53" i="6"/>
  <c r="U49" i="6"/>
  <c r="U50" i="6"/>
  <c r="U51" i="6"/>
  <c r="U52" i="6"/>
  <c r="U53" i="6"/>
  <c r="V36" i="10"/>
  <c r="V37" i="10"/>
  <c r="V38" i="10"/>
  <c r="V39" i="10"/>
  <c r="V40" i="10"/>
  <c r="V41" i="10"/>
  <c r="P78" i="10"/>
  <c r="W36" i="10"/>
  <c r="W37" i="10"/>
  <c r="W38" i="10"/>
  <c r="W39" i="10"/>
  <c r="W40" i="10"/>
  <c r="W41" i="10"/>
  <c r="W78" i="10"/>
  <c r="Y36" i="10"/>
  <c r="Y37" i="10"/>
  <c r="Y38" i="10"/>
  <c r="Y39" i="10"/>
  <c r="Y40" i="10"/>
  <c r="Y41" i="10"/>
  <c r="Z36" i="10"/>
  <c r="Z37" i="10"/>
  <c r="Z38" i="10"/>
  <c r="Z39" i="10"/>
  <c r="Z40" i="10"/>
  <c r="Z41" i="10"/>
  <c r="N78" i="10"/>
  <c r="X36" i="10"/>
  <c r="X37" i="10"/>
  <c r="X38" i="10"/>
  <c r="X39" i="10"/>
  <c r="X40" i="10"/>
  <c r="X41" i="10"/>
  <c r="U37" i="10"/>
  <c r="U38" i="10"/>
  <c r="U39" i="10"/>
  <c r="U40" i="10"/>
  <c r="U41" i="10"/>
  <c r="K10" i="7"/>
  <c r="K13" i="7"/>
  <c r="K12" i="7"/>
  <c r="CU42" i="5"/>
  <c r="OC42" i="5"/>
  <c r="EA41" i="5"/>
  <c r="FG52" i="5"/>
  <c r="CU19" i="5"/>
  <c r="OC19" i="5"/>
  <c r="EA44" i="5"/>
  <c r="OD44" i="5"/>
  <c r="EA35" i="5"/>
  <c r="OD35" i="5"/>
  <c r="FG37" i="5"/>
  <c r="OE37" i="5"/>
  <c r="FG12" i="5"/>
  <c r="OE12" i="5"/>
  <c r="EA29" i="5"/>
  <c r="OD29" i="5"/>
  <c r="CU20" i="5"/>
  <c r="OC20" i="5"/>
  <c r="V78" i="6"/>
  <c r="IY14" i="5"/>
  <c r="OH14" i="5"/>
  <c r="FG15" i="5"/>
  <c r="OE15" i="5"/>
  <c r="AI37" i="5"/>
  <c r="EA39" i="5"/>
  <c r="OD39" i="5"/>
  <c r="EA52" i="5"/>
  <c r="OD52" i="5"/>
  <c r="FG39" i="5"/>
  <c r="OE39" i="5"/>
  <c r="CU38" i="5"/>
  <c r="OC38" i="5"/>
  <c r="EA49" i="5"/>
  <c r="OD49" i="5"/>
  <c r="EA45" i="5"/>
  <c r="OD45" i="5"/>
  <c r="EA17" i="5"/>
  <c r="OD17" i="5"/>
  <c r="FG22" i="5"/>
  <c r="OE22" i="5"/>
  <c r="AI49" i="5"/>
  <c r="CU41" i="5"/>
  <c r="OC41" i="5"/>
  <c r="AI29" i="5"/>
  <c r="EA50" i="5"/>
  <c r="OD50" i="5"/>
  <c r="IY35" i="5"/>
  <c r="OH35" i="5"/>
  <c r="CU11" i="5"/>
  <c r="OC11" i="5"/>
  <c r="EA11" i="5"/>
  <c r="OD11" i="5"/>
  <c r="FG7" i="5"/>
  <c r="OE7" i="5"/>
  <c r="FG23" i="5"/>
  <c r="OE23" i="5"/>
  <c r="AI43" i="5"/>
  <c r="FG51" i="5"/>
  <c r="OE51" i="5"/>
  <c r="AI47" i="5"/>
  <c r="EA47" i="5"/>
  <c r="OD47" i="5"/>
  <c r="AI25" i="5"/>
  <c r="EA48" i="5"/>
  <c r="OD48" i="5"/>
  <c r="FG8" i="5"/>
  <c r="OE8" i="5"/>
  <c r="EA21" i="5"/>
  <c r="OD21" i="5"/>
  <c r="FG28" i="5"/>
  <c r="OE28" i="5"/>
  <c r="FG48" i="5"/>
  <c r="OE48" i="5"/>
  <c r="AI28" i="5"/>
  <c r="IY39" i="5"/>
  <c r="OH39" i="5"/>
  <c r="AI41" i="5"/>
  <c r="Z31" i="10"/>
  <c r="Z32" i="10"/>
  <c r="Z33" i="10"/>
  <c r="Z34" i="10"/>
  <c r="Z35" i="10"/>
  <c r="OH36" i="5"/>
  <c r="G85" i="4"/>
  <c r="H85" i="4"/>
  <c r="E85" i="4"/>
  <c r="F85" i="4"/>
  <c r="OA27" i="5"/>
  <c r="CU46" i="5"/>
  <c r="CU27" i="5"/>
  <c r="E91" i="4"/>
  <c r="H91" i="4"/>
  <c r="G91" i="4"/>
  <c r="F91" i="4"/>
  <c r="IY11" i="5"/>
  <c r="IY12" i="5"/>
  <c r="FG49" i="5"/>
  <c r="AI30" i="5"/>
  <c r="OQ30" i="5"/>
  <c r="FG33" i="5"/>
  <c r="CQ32" i="5"/>
  <c r="CQ33" i="5"/>
  <c r="CQ35" i="5"/>
  <c r="CQ36" i="5"/>
  <c r="CR38" i="5"/>
  <c r="CR43" i="5"/>
  <c r="CQ44" i="5"/>
  <c r="CQ45" i="5"/>
  <c r="CQ46" i="5"/>
  <c r="CR50" i="5"/>
  <c r="CQ51" i="5"/>
  <c r="CQ31" i="5"/>
  <c r="CR32" i="5"/>
  <c r="CR33" i="5"/>
  <c r="CR35" i="5"/>
  <c r="CR36" i="5"/>
  <c r="CQ37" i="5"/>
  <c r="CQ39" i="5"/>
  <c r="CQ40" i="5"/>
  <c r="CQ41" i="5"/>
  <c r="CQ42" i="5"/>
  <c r="CR44" i="5"/>
  <c r="CR45" i="5"/>
  <c r="CR46" i="5"/>
  <c r="CR51" i="5"/>
  <c r="CQ30" i="5"/>
  <c r="CR31" i="5"/>
  <c r="CQ34" i="5"/>
  <c r="CR37" i="5"/>
  <c r="CR39" i="5"/>
  <c r="CR40" i="5"/>
  <c r="CR41" i="5"/>
  <c r="CR42" i="5"/>
  <c r="CQ47" i="5"/>
  <c r="CQ48" i="5"/>
  <c r="CQ49" i="5"/>
  <c r="CS49" i="5"/>
  <c r="CR30" i="5"/>
  <c r="CR34" i="5"/>
  <c r="CS35" i="5"/>
  <c r="CQ38" i="5"/>
  <c r="CQ43" i="5"/>
  <c r="CR47" i="5"/>
  <c r="CR48" i="5"/>
  <c r="CR49" i="5"/>
  <c r="CQ50" i="5"/>
  <c r="CS50" i="5"/>
  <c r="CQ9" i="5"/>
  <c r="CQ13" i="5"/>
  <c r="CQ17" i="5"/>
  <c r="CQ21" i="5"/>
  <c r="CQ25" i="5"/>
  <c r="CQ29" i="5"/>
  <c r="CS8" i="5"/>
  <c r="CS47" i="5"/>
  <c r="CU35" i="5"/>
  <c r="CS23" i="5"/>
  <c r="CU47" i="5"/>
  <c r="CQ8" i="5"/>
  <c r="CQ14" i="5"/>
  <c r="CQ19" i="5"/>
  <c r="G20" i="4"/>
  <c r="CQ24" i="5"/>
  <c r="CQ52" i="5"/>
  <c r="CR12" i="5"/>
  <c r="CR18" i="5"/>
  <c r="CR23" i="5"/>
  <c r="CR26" i="5"/>
  <c r="CR27" i="5"/>
  <c r="CS25" i="5"/>
  <c r="CQ10" i="5"/>
  <c r="CQ15" i="5"/>
  <c r="CQ20" i="5"/>
  <c r="CQ26" i="5"/>
  <c r="CQ53" i="5"/>
  <c r="CR11" i="5"/>
  <c r="CR13" i="5"/>
  <c r="CR16" i="5"/>
  <c r="CR20" i="5"/>
  <c r="CR29" i="5"/>
  <c r="CQ11" i="5"/>
  <c r="CQ22" i="5"/>
  <c r="CR9" i="5"/>
  <c r="CR14" i="5"/>
  <c r="CR15" i="5"/>
  <c r="CR17" i="5"/>
  <c r="CU28" i="5"/>
  <c r="CQ12" i="5"/>
  <c r="CQ23" i="5"/>
  <c r="CR7" i="5"/>
  <c r="CR21" i="5"/>
  <c r="CR28" i="5"/>
  <c r="CR53" i="5"/>
  <c r="CS28" i="5"/>
  <c r="CU25" i="5"/>
  <c r="CQ6" i="5"/>
  <c r="CQ16" i="5"/>
  <c r="CQ27" i="5"/>
  <c r="CR6" i="5"/>
  <c r="CR8" i="5"/>
  <c r="CR10" i="5"/>
  <c r="CR19" i="5"/>
  <c r="H20" i="4"/>
  <c r="CR25" i="5"/>
  <c r="CU8" i="5"/>
  <c r="CU17" i="5"/>
  <c r="CQ7" i="5"/>
  <c r="CQ18" i="5"/>
  <c r="CQ28" i="5"/>
  <c r="CR22" i="5"/>
  <c r="CR24" i="5"/>
  <c r="CR52" i="5"/>
  <c r="CS15" i="5"/>
  <c r="CS17" i="5"/>
  <c r="CV17" i="5"/>
  <c r="CU50" i="5"/>
  <c r="CS34" i="5"/>
  <c r="CS22" i="5"/>
  <c r="CS26" i="5"/>
  <c r="CU15" i="5"/>
  <c r="CU23" i="5"/>
  <c r="CS18" i="5"/>
  <c r="CU49" i="5"/>
  <c r="CS38" i="5"/>
  <c r="CS12" i="5"/>
  <c r="CS11" i="5"/>
  <c r="CS13" i="5"/>
  <c r="CS6" i="5"/>
  <c r="CS30" i="5"/>
  <c r="CS52" i="5"/>
  <c r="CU18" i="5"/>
  <c r="CS20" i="5"/>
  <c r="CS36" i="5"/>
  <c r="CS32" i="5"/>
  <c r="CS29" i="5"/>
  <c r="CS45" i="5"/>
  <c r="CU26" i="5"/>
  <c r="CU34" i="5"/>
  <c r="CS44" i="5"/>
  <c r="CS24" i="5"/>
  <c r="CS19" i="5"/>
  <c r="CS46" i="5"/>
  <c r="CS9" i="5"/>
  <c r="CS43" i="5"/>
  <c r="CS42" i="5"/>
  <c r="CS37" i="5"/>
  <c r="CS33" i="5"/>
  <c r="CS51" i="5"/>
  <c r="CS39" i="5"/>
  <c r="CS7" i="5"/>
  <c r="CS16" i="5"/>
  <c r="CS53" i="5"/>
  <c r="CS10" i="5"/>
  <c r="CS41" i="5"/>
  <c r="CS21" i="5"/>
  <c r="CS14" i="5"/>
  <c r="CS31" i="5"/>
  <c r="CS48" i="5"/>
  <c r="CS40" i="5"/>
  <c r="CS27" i="5"/>
  <c r="CU22" i="5"/>
  <c r="IY30" i="5"/>
  <c r="CU40" i="5"/>
  <c r="CU10" i="5"/>
  <c r="F90" i="4"/>
  <c r="H90" i="4"/>
  <c r="G90" i="4"/>
  <c r="E90" i="4"/>
  <c r="MX4" i="11"/>
  <c r="F75" i="12"/>
  <c r="F34" i="12"/>
  <c r="F21" i="12"/>
  <c r="F15" i="12"/>
  <c r="F30" i="12"/>
  <c r="F48" i="12"/>
  <c r="CU30" i="5"/>
  <c r="IY40" i="5"/>
  <c r="Z19" i="6"/>
  <c r="Z20" i="6"/>
  <c r="Z21" i="6"/>
  <c r="Z22" i="6"/>
  <c r="Z23" i="6"/>
  <c r="CU48" i="5"/>
  <c r="CU45" i="5"/>
  <c r="AI13" i="5"/>
  <c r="DX52" i="5"/>
  <c r="DX53" i="5"/>
  <c r="DW52" i="5"/>
  <c r="DX51" i="5"/>
  <c r="DW51" i="5"/>
  <c r="DW53" i="5"/>
  <c r="DW31" i="5"/>
  <c r="DX32" i="5"/>
  <c r="DW33" i="5"/>
  <c r="DX35" i="5"/>
  <c r="DX36" i="5"/>
  <c r="DW37" i="5"/>
  <c r="DW39" i="5"/>
  <c r="DW40" i="5"/>
  <c r="DW41" i="5"/>
  <c r="DW42" i="5"/>
  <c r="DX44" i="5"/>
  <c r="DX45" i="5"/>
  <c r="DX46" i="5"/>
  <c r="DW30" i="5"/>
  <c r="DX31" i="5"/>
  <c r="DX33" i="5"/>
  <c r="DW34" i="5"/>
  <c r="DX37" i="5"/>
  <c r="DX39" i="5"/>
  <c r="DX40" i="5"/>
  <c r="DX41" i="5"/>
  <c r="DX42" i="5"/>
  <c r="DW47" i="5"/>
  <c r="DW48" i="5"/>
  <c r="DW49" i="5"/>
  <c r="DX30" i="5"/>
  <c r="DX34" i="5"/>
  <c r="DW38" i="5"/>
  <c r="DW43" i="5"/>
  <c r="DX47" i="5"/>
  <c r="DX48" i="5"/>
  <c r="DX49" i="5"/>
  <c r="DW50" i="5"/>
  <c r="DW32" i="5"/>
  <c r="DW35" i="5"/>
  <c r="DW36" i="5"/>
  <c r="DX38" i="5"/>
  <c r="DX43" i="5"/>
  <c r="DW44" i="5"/>
  <c r="DW45" i="5"/>
  <c r="DW46" i="5"/>
  <c r="DX50" i="5"/>
  <c r="DY34" i="5"/>
  <c r="DY38" i="5"/>
  <c r="EA10" i="5"/>
  <c r="DW6" i="5"/>
  <c r="DW10" i="5"/>
  <c r="DW14" i="5"/>
  <c r="DW18" i="5"/>
  <c r="DW22" i="5"/>
  <c r="DW26" i="5"/>
  <c r="DY36" i="5"/>
  <c r="EA12" i="5"/>
  <c r="EA20" i="5"/>
  <c r="EA28" i="5"/>
  <c r="DY12" i="5"/>
  <c r="DY20" i="5"/>
  <c r="DY28" i="5"/>
  <c r="DY37" i="5"/>
  <c r="EA16" i="5"/>
  <c r="EA18" i="5"/>
  <c r="EA22" i="5"/>
  <c r="EA24" i="5"/>
  <c r="DW8" i="5"/>
  <c r="DW13" i="5"/>
  <c r="DW19" i="5"/>
  <c r="G26" i="4"/>
  <c r="DW24" i="5"/>
  <c r="DW29" i="5"/>
  <c r="DX11" i="5"/>
  <c r="DX13" i="5"/>
  <c r="DX16" i="5"/>
  <c r="DX20" i="5"/>
  <c r="DX29" i="5"/>
  <c r="DY6" i="5"/>
  <c r="DY14" i="5"/>
  <c r="DY22" i="5"/>
  <c r="DY30" i="5"/>
  <c r="DW9" i="5"/>
  <c r="DW15" i="5"/>
  <c r="DW20" i="5"/>
  <c r="DW25" i="5"/>
  <c r="DX6" i="5"/>
  <c r="DX7" i="5"/>
  <c r="DX9" i="5"/>
  <c r="DX21" i="5"/>
  <c r="DX28" i="5"/>
  <c r="DY10" i="5"/>
  <c r="DY26" i="5"/>
  <c r="DW11" i="5"/>
  <c r="DW21" i="5"/>
  <c r="DX22" i="5"/>
  <c r="DX23" i="5"/>
  <c r="DX24" i="5"/>
  <c r="DX26" i="5"/>
  <c r="DY16" i="5"/>
  <c r="DY32" i="5"/>
  <c r="EA32" i="5"/>
  <c r="EA38" i="5"/>
  <c r="DW12" i="5"/>
  <c r="DW23" i="5"/>
  <c r="DX12" i="5"/>
  <c r="DX14" i="5"/>
  <c r="DX15" i="5"/>
  <c r="DX17" i="5"/>
  <c r="DX27" i="5"/>
  <c r="DY18" i="5"/>
  <c r="EA14" i="5"/>
  <c r="EA34" i="5"/>
  <c r="DW16" i="5"/>
  <c r="DW27" i="5"/>
  <c r="DY8" i="5"/>
  <c r="DY24" i="5"/>
  <c r="DW7" i="5"/>
  <c r="DW17" i="5"/>
  <c r="DW28" i="5"/>
  <c r="DX8" i="5"/>
  <c r="DX10" i="5"/>
  <c r="DX18" i="5"/>
  <c r="DX19" i="5"/>
  <c r="H26" i="4"/>
  <c r="DX25" i="5"/>
  <c r="EA6" i="5"/>
  <c r="EA37" i="5"/>
  <c r="EA36" i="5"/>
  <c r="EA30" i="5"/>
  <c r="EA8" i="5"/>
  <c r="EA26" i="5"/>
  <c r="DY41" i="5"/>
  <c r="EB41" i="5"/>
  <c r="DY42" i="5"/>
  <c r="DY31" i="5"/>
  <c r="DY15" i="5"/>
  <c r="DY51" i="5"/>
  <c r="DY52" i="5"/>
  <c r="DY53" i="5"/>
  <c r="DY35" i="5"/>
  <c r="DY19" i="5"/>
  <c r="DY46" i="5"/>
  <c r="DY11" i="5"/>
  <c r="DY47" i="5"/>
  <c r="EB47" i="5"/>
  <c r="DY48" i="5"/>
  <c r="DY25" i="5"/>
  <c r="DY9" i="5"/>
  <c r="DY21" i="5"/>
  <c r="DY49" i="5"/>
  <c r="DY23" i="5"/>
  <c r="DY45" i="5"/>
  <c r="DY27" i="5"/>
  <c r="DY7" i="5"/>
  <c r="DY43" i="5"/>
  <c r="DY39" i="5"/>
  <c r="DY40" i="5"/>
  <c r="DY33" i="5"/>
  <c r="DY17" i="5"/>
  <c r="DY29" i="5"/>
  <c r="DY13" i="5"/>
  <c r="DY50" i="5"/>
  <c r="DY44" i="5"/>
  <c r="IY38" i="5"/>
  <c r="FG35" i="5"/>
  <c r="IY26" i="5"/>
  <c r="EA42" i="5"/>
  <c r="FG30" i="5"/>
  <c r="IY20" i="5"/>
  <c r="IY45" i="5"/>
  <c r="CU7" i="5"/>
  <c r="IY6" i="5"/>
  <c r="FD53" i="5"/>
  <c r="FC53" i="5"/>
  <c r="FC30" i="5"/>
  <c r="FD31" i="5"/>
  <c r="FD33" i="5"/>
  <c r="FC34" i="5"/>
  <c r="FD37" i="5"/>
  <c r="FD39" i="5"/>
  <c r="FD40" i="5"/>
  <c r="FD41" i="5"/>
  <c r="FD42" i="5"/>
  <c r="FC47" i="5"/>
  <c r="FC48" i="5"/>
  <c r="FC49" i="5"/>
  <c r="FC51" i="5"/>
  <c r="FD30" i="5"/>
  <c r="FD34" i="5"/>
  <c r="FC38" i="5"/>
  <c r="FC43" i="5"/>
  <c r="FD47" i="5"/>
  <c r="FD48" i="5"/>
  <c r="FD49" i="5"/>
  <c r="FC50" i="5"/>
  <c r="FD51" i="5"/>
  <c r="FC32" i="5"/>
  <c r="FC35" i="5"/>
  <c r="FC36" i="5"/>
  <c r="FD38" i="5"/>
  <c r="FD43" i="5"/>
  <c r="FC44" i="5"/>
  <c r="FC45" i="5"/>
  <c r="FC46" i="5"/>
  <c r="FD50" i="5"/>
  <c r="FC31" i="5"/>
  <c r="FD32" i="5"/>
  <c r="FC33" i="5"/>
  <c r="FD35" i="5"/>
  <c r="FD36" i="5"/>
  <c r="FC37" i="5"/>
  <c r="FC39" i="5"/>
  <c r="FC40" i="5"/>
  <c r="FC41" i="5"/>
  <c r="FC42" i="5"/>
  <c r="FD44" i="5"/>
  <c r="FD45" i="5"/>
  <c r="FD46" i="5"/>
  <c r="FG34" i="5"/>
  <c r="FC9" i="5"/>
  <c r="FC13" i="5"/>
  <c r="FC17" i="5"/>
  <c r="FC21" i="5"/>
  <c r="FC25" i="5"/>
  <c r="FC29" i="5"/>
  <c r="FE14" i="5"/>
  <c r="FE34" i="5"/>
  <c r="FH34" i="5"/>
  <c r="FC10" i="5"/>
  <c r="FC15" i="5"/>
  <c r="FC20" i="5"/>
  <c r="FC26" i="5"/>
  <c r="FD6" i="5"/>
  <c r="FD7" i="5"/>
  <c r="FD9" i="5"/>
  <c r="FD21" i="5"/>
  <c r="FD28" i="5"/>
  <c r="FG14" i="5"/>
  <c r="FC6" i="5"/>
  <c r="FC11" i="5"/>
  <c r="FC16" i="5"/>
  <c r="FC22" i="5"/>
  <c r="FC27" i="5"/>
  <c r="FD8" i="5"/>
  <c r="FD10" i="5"/>
  <c r="FD14" i="5"/>
  <c r="FD15" i="5"/>
  <c r="FD17" i="5"/>
  <c r="FD19" i="5"/>
  <c r="H32" i="4"/>
  <c r="FD22" i="5"/>
  <c r="FD24" i="5"/>
  <c r="FD25" i="5"/>
  <c r="FC8" i="5"/>
  <c r="FC19" i="5"/>
  <c r="G32" i="4"/>
  <c r="FC52" i="5"/>
  <c r="FD16" i="5"/>
  <c r="FD18" i="5"/>
  <c r="FC12" i="5"/>
  <c r="FC23" i="5"/>
  <c r="FD23" i="5"/>
  <c r="FD26" i="5"/>
  <c r="FC14" i="5"/>
  <c r="FC24" i="5"/>
  <c r="FD11" i="5"/>
  <c r="FD12" i="5"/>
  <c r="FD20" i="5"/>
  <c r="FD27" i="5"/>
  <c r="FD29" i="5"/>
  <c r="FD52" i="5"/>
  <c r="FC7" i="5"/>
  <c r="FC18" i="5"/>
  <c r="FC28" i="5"/>
  <c r="FD13" i="5"/>
  <c r="FE30" i="5"/>
  <c r="FE13" i="5"/>
  <c r="FE38" i="5"/>
  <c r="FE22" i="5"/>
  <c r="FE45" i="5"/>
  <c r="FE23" i="5"/>
  <c r="FE16" i="5"/>
  <c r="FE50" i="5"/>
  <c r="FE32" i="5"/>
  <c r="FE49" i="5"/>
  <c r="FE24" i="5"/>
  <c r="FE25" i="5"/>
  <c r="FE8" i="5"/>
  <c r="FE6" i="5"/>
  <c r="FE36" i="5"/>
  <c r="FE20" i="5"/>
  <c r="FE51" i="5"/>
  <c r="FE17" i="5"/>
  <c r="FE43" i="5"/>
  <c r="FE26" i="5"/>
  <c r="FE47" i="5"/>
  <c r="FE28" i="5"/>
  <c r="FE12" i="5"/>
  <c r="FE42" i="5"/>
  <c r="FE44" i="5"/>
  <c r="FE52" i="5"/>
  <c r="FE21" i="5"/>
  <c r="FE10" i="5"/>
  <c r="FE27" i="5"/>
  <c r="FE39" i="5"/>
  <c r="FH39" i="5"/>
  <c r="FE35" i="5"/>
  <c r="FE46" i="5"/>
  <c r="FE31" i="5"/>
  <c r="FE15" i="5"/>
  <c r="FE48" i="5"/>
  <c r="FH48" i="5"/>
  <c r="FE7" i="5"/>
  <c r="FE33" i="5"/>
  <c r="FE19" i="5"/>
  <c r="FE53" i="5"/>
  <c r="FE29" i="5"/>
  <c r="FE9" i="5"/>
  <c r="FE40" i="5"/>
  <c r="FE18" i="5"/>
  <c r="FE11" i="5"/>
  <c r="FE37" i="5"/>
  <c r="FH37" i="5"/>
  <c r="FE41" i="5"/>
  <c r="F60" i="12"/>
  <c r="NM4" i="11"/>
  <c r="F78" i="12"/>
  <c r="LW4" i="11"/>
  <c r="F70" i="12"/>
  <c r="F51" i="12"/>
  <c r="F53" i="12"/>
  <c r="F54" i="12"/>
  <c r="F33" i="12"/>
  <c r="F12" i="12"/>
  <c r="F43" i="12"/>
  <c r="F24" i="12"/>
  <c r="F41" i="12"/>
  <c r="F28" i="12"/>
  <c r="F49" i="12"/>
  <c r="LA4" i="11"/>
  <c r="F66" i="12"/>
  <c r="IY41" i="5"/>
  <c r="EA19" i="5"/>
  <c r="CU52" i="5"/>
  <c r="AI31" i="5"/>
  <c r="OQ31" i="5"/>
  <c r="FG16" i="5"/>
  <c r="IY17" i="5"/>
  <c r="CU14" i="5"/>
  <c r="AI26" i="5"/>
  <c r="FG42" i="5"/>
  <c r="IY24" i="5"/>
  <c r="IY23" i="5"/>
  <c r="EA23" i="5"/>
  <c r="FG21" i="5"/>
  <c r="IY25" i="5"/>
  <c r="IY33" i="5"/>
  <c r="IY51" i="5"/>
  <c r="EA46" i="5"/>
  <c r="CU51" i="5"/>
  <c r="FG46" i="5"/>
  <c r="IY28" i="5"/>
  <c r="FG18" i="5"/>
  <c r="AI21" i="5"/>
  <c r="EA40" i="5"/>
  <c r="CU16" i="5"/>
  <c r="AI35" i="5"/>
  <c r="OQ35" i="5"/>
  <c r="FG19" i="5"/>
  <c r="AI12" i="5"/>
  <c r="AI14" i="5"/>
  <c r="CU39" i="5"/>
  <c r="F88" i="4"/>
  <c r="G88" i="4"/>
  <c r="H88" i="4"/>
  <c r="E88" i="4"/>
  <c r="IY19" i="5"/>
  <c r="EA31" i="5"/>
  <c r="FG13" i="5"/>
  <c r="IY49" i="5"/>
  <c r="IY21" i="5"/>
  <c r="FG41" i="5"/>
  <c r="IY22" i="5"/>
  <c r="X7" i="6"/>
  <c r="X8" i="6"/>
  <c r="X9" i="6"/>
  <c r="X10" i="6"/>
  <c r="X11" i="6"/>
  <c r="NC4" i="11"/>
  <c r="F76" i="12"/>
  <c r="ML4" i="11"/>
  <c r="F73" i="12"/>
  <c r="NH4" i="11"/>
  <c r="F77" i="12"/>
  <c r="F16" i="12"/>
  <c r="F13" i="12"/>
  <c r="F19" i="12"/>
  <c r="F55" i="12"/>
  <c r="F10" i="12"/>
  <c r="F39" i="12"/>
  <c r="F18" i="12"/>
  <c r="F25" i="12"/>
  <c r="F42" i="12"/>
  <c r="F47" i="12"/>
  <c r="LF4" i="11"/>
  <c r="F67" i="12"/>
  <c r="IY18" i="5"/>
  <c r="CU13" i="5"/>
  <c r="FG50" i="5"/>
  <c r="U25" i="6"/>
  <c r="U26" i="6"/>
  <c r="U27" i="6"/>
  <c r="U28" i="6"/>
  <c r="U29" i="6"/>
  <c r="X24" i="6"/>
  <c r="X25" i="6"/>
  <c r="X26" i="6"/>
  <c r="X27" i="6"/>
  <c r="X28" i="6"/>
  <c r="X29" i="6"/>
  <c r="FG17" i="5"/>
  <c r="FG40" i="5"/>
  <c r="E84" i="4"/>
  <c r="G84" i="4"/>
  <c r="H84" i="4"/>
  <c r="F84" i="4"/>
  <c r="W78" i="6"/>
  <c r="OE52" i="5"/>
  <c r="IY31" i="5"/>
  <c r="OD41" i="5"/>
  <c r="CU12" i="5"/>
  <c r="IY42" i="5"/>
  <c r="NR4" i="11"/>
  <c r="F79" i="12"/>
  <c r="F61" i="12"/>
  <c r="F9" i="12"/>
  <c r="F35" i="12"/>
  <c r="F29" i="12"/>
  <c r="F27" i="12"/>
  <c r="F46" i="12"/>
  <c r="IY50" i="5"/>
  <c r="CU29" i="5"/>
  <c r="CU36" i="5"/>
  <c r="OE6" i="5"/>
  <c r="CU21" i="5"/>
  <c r="AG34" i="5"/>
  <c r="OP34" i="5"/>
  <c r="AG38" i="5"/>
  <c r="OP38" i="5"/>
  <c r="AG42" i="5"/>
  <c r="OP42" i="5"/>
  <c r="AG18" i="5"/>
  <c r="AG40" i="5"/>
  <c r="OP40" i="5"/>
  <c r="AG48" i="5"/>
  <c r="OP48" i="5"/>
  <c r="AI8" i="5"/>
  <c r="AI16" i="5"/>
  <c r="AI44" i="5"/>
  <c r="OQ44" i="5"/>
  <c r="AE9" i="5"/>
  <c r="BK9" i="5"/>
  <c r="GI9" i="5"/>
  <c r="IU9" i="5"/>
  <c r="ON9" i="5"/>
  <c r="AE13" i="5"/>
  <c r="BK13" i="5"/>
  <c r="GI13" i="5"/>
  <c r="IU13" i="5"/>
  <c r="ON13" i="5"/>
  <c r="AE17" i="5"/>
  <c r="BK17" i="5"/>
  <c r="GI17" i="5"/>
  <c r="IU17" i="5"/>
  <c r="ON17" i="5"/>
  <c r="AE21" i="5"/>
  <c r="BK21" i="5"/>
  <c r="GI21" i="5"/>
  <c r="IU21" i="5"/>
  <c r="ON21" i="5"/>
  <c r="AE25" i="5"/>
  <c r="BK25" i="5"/>
  <c r="GI25" i="5"/>
  <c r="IU25" i="5"/>
  <c r="ON25" i="5"/>
  <c r="AE29" i="5"/>
  <c r="BK29" i="5"/>
  <c r="GI29" i="5"/>
  <c r="IU29" i="5"/>
  <c r="ON29" i="5"/>
  <c r="AG8" i="5"/>
  <c r="AG16" i="5"/>
  <c r="AG36" i="5"/>
  <c r="OP36" i="5"/>
  <c r="AG44" i="5"/>
  <c r="OP44" i="5"/>
  <c r="AG50" i="5"/>
  <c r="OP50" i="5"/>
  <c r="AI10" i="5"/>
  <c r="AI20" i="5"/>
  <c r="AI36" i="5"/>
  <c r="OQ36" i="5"/>
  <c r="AI40" i="5"/>
  <c r="OQ40" i="5"/>
  <c r="AG32" i="5"/>
  <c r="OP32" i="5"/>
  <c r="AI6" i="5"/>
  <c r="AE10" i="5"/>
  <c r="BK10" i="5"/>
  <c r="GI10" i="5"/>
  <c r="IU10" i="5"/>
  <c r="ON10" i="5"/>
  <c r="AE15" i="5"/>
  <c r="BK15" i="5"/>
  <c r="GI15" i="5"/>
  <c r="IU15" i="5"/>
  <c r="ON15" i="5"/>
  <c r="AE20" i="5"/>
  <c r="BK20" i="5"/>
  <c r="GI20" i="5"/>
  <c r="IU20" i="5"/>
  <c r="ON20" i="5"/>
  <c r="AE26" i="5"/>
  <c r="BK26" i="5"/>
  <c r="GI26" i="5"/>
  <c r="IU26" i="5"/>
  <c r="ON26" i="5"/>
  <c r="AF11" i="5"/>
  <c r="BL11" i="5"/>
  <c r="GJ11" i="5"/>
  <c r="IV11" i="5"/>
  <c r="OO11" i="5"/>
  <c r="AF13" i="5"/>
  <c r="BL13" i="5"/>
  <c r="GJ13" i="5"/>
  <c r="IV13" i="5"/>
  <c r="OO13" i="5"/>
  <c r="AF16" i="5"/>
  <c r="BL16" i="5"/>
  <c r="GJ16" i="5"/>
  <c r="IV16" i="5"/>
  <c r="OO16" i="5"/>
  <c r="AF20" i="5"/>
  <c r="BL20" i="5"/>
  <c r="GJ20" i="5"/>
  <c r="IV20" i="5"/>
  <c r="OO20" i="5"/>
  <c r="AF29" i="5"/>
  <c r="BL29" i="5"/>
  <c r="GJ29" i="5"/>
  <c r="IV29" i="5"/>
  <c r="OO29" i="5"/>
  <c r="AG20" i="5"/>
  <c r="AE6" i="5"/>
  <c r="BK6" i="5"/>
  <c r="GI6" i="5"/>
  <c r="IU6" i="5"/>
  <c r="ON6" i="5"/>
  <c r="AE11" i="5"/>
  <c r="BK11" i="5"/>
  <c r="GI11" i="5"/>
  <c r="IU11" i="5"/>
  <c r="ON11" i="5"/>
  <c r="AE16" i="5"/>
  <c r="BK16" i="5"/>
  <c r="GI16" i="5"/>
  <c r="IU16" i="5"/>
  <c r="ON16" i="5"/>
  <c r="AE22" i="5"/>
  <c r="BK22" i="5"/>
  <c r="GI22" i="5"/>
  <c r="IU22" i="5"/>
  <c r="ON22" i="5"/>
  <c r="AE27" i="5"/>
  <c r="BK27" i="5"/>
  <c r="GI27" i="5"/>
  <c r="IU27" i="5"/>
  <c r="ON27" i="5"/>
  <c r="AF6" i="5"/>
  <c r="BL6" i="5"/>
  <c r="GJ6" i="5"/>
  <c r="IV6" i="5"/>
  <c r="OO6" i="5"/>
  <c r="AF7" i="5"/>
  <c r="BL7" i="5"/>
  <c r="GJ7" i="5"/>
  <c r="IV7" i="5"/>
  <c r="OO7" i="5"/>
  <c r="AF9" i="5"/>
  <c r="BL9" i="5"/>
  <c r="GJ9" i="5"/>
  <c r="IV9" i="5"/>
  <c r="OO9" i="5"/>
  <c r="AF21" i="5"/>
  <c r="BL21" i="5"/>
  <c r="GJ21" i="5"/>
  <c r="IV21" i="5"/>
  <c r="OO21" i="5"/>
  <c r="AF28" i="5"/>
  <c r="BL28" i="5"/>
  <c r="GJ28" i="5"/>
  <c r="IV28" i="5"/>
  <c r="OO28" i="5"/>
  <c r="AG6" i="5"/>
  <c r="AG46" i="5"/>
  <c r="OP46" i="5"/>
  <c r="AE12" i="5"/>
  <c r="BK12" i="5"/>
  <c r="GI12" i="5"/>
  <c r="IU12" i="5"/>
  <c r="ON12" i="5"/>
  <c r="AE23" i="5"/>
  <c r="BK23" i="5"/>
  <c r="GI23" i="5"/>
  <c r="IU23" i="5"/>
  <c r="ON23" i="5"/>
  <c r="AF22" i="5"/>
  <c r="BL22" i="5"/>
  <c r="GJ22" i="5"/>
  <c r="IV22" i="5"/>
  <c r="OO22" i="5"/>
  <c r="AF23" i="5"/>
  <c r="BL23" i="5"/>
  <c r="GJ23" i="5"/>
  <c r="IV23" i="5"/>
  <c r="OO23" i="5"/>
  <c r="AF24" i="5"/>
  <c r="BL24" i="5"/>
  <c r="GJ24" i="5"/>
  <c r="IV24" i="5"/>
  <c r="OO24" i="5"/>
  <c r="AF26" i="5"/>
  <c r="BL26" i="5"/>
  <c r="GJ26" i="5"/>
  <c r="IV26" i="5"/>
  <c r="OO26" i="5"/>
  <c r="AG10" i="5"/>
  <c r="AI32" i="5"/>
  <c r="OQ32" i="5"/>
  <c r="AI46" i="5"/>
  <c r="OQ46" i="5"/>
  <c r="AE14" i="5"/>
  <c r="BK14" i="5"/>
  <c r="GI14" i="5"/>
  <c r="IU14" i="5"/>
  <c r="ON14" i="5"/>
  <c r="AE24" i="5"/>
  <c r="BK24" i="5"/>
  <c r="GI24" i="5"/>
  <c r="IU24" i="5"/>
  <c r="ON24" i="5"/>
  <c r="AF12" i="5"/>
  <c r="BL12" i="5"/>
  <c r="GJ12" i="5"/>
  <c r="IV12" i="5"/>
  <c r="OO12" i="5"/>
  <c r="AF14" i="5"/>
  <c r="BL14" i="5"/>
  <c r="GJ14" i="5"/>
  <c r="IV14" i="5"/>
  <c r="OO14" i="5"/>
  <c r="AF15" i="5"/>
  <c r="BL15" i="5"/>
  <c r="GJ15" i="5"/>
  <c r="IV15" i="5"/>
  <c r="OO15" i="5"/>
  <c r="AF17" i="5"/>
  <c r="BL17" i="5"/>
  <c r="GJ17" i="5"/>
  <c r="IV17" i="5"/>
  <c r="OO17" i="5"/>
  <c r="AF27" i="5"/>
  <c r="BL27" i="5"/>
  <c r="GJ27" i="5"/>
  <c r="IV27" i="5"/>
  <c r="OO27" i="5"/>
  <c r="AI42" i="5"/>
  <c r="OQ42" i="5"/>
  <c r="AE7" i="5"/>
  <c r="BK7" i="5"/>
  <c r="GI7" i="5"/>
  <c r="IU7" i="5"/>
  <c r="ON7" i="5"/>
  <c r="AE18" i="5"/>
  <c r="BK18" i="5"/>
  <c r="GI18" i="5"/>
  <c r="IU18" i="5"/>
  <c r="ON18" i="5"/>
  <c r="AE28" i="5"/>
  <c r="BK28" i="5"/>
  <c r="GI28" i="5"/>
  <c r="IU28" i="5"/>
  <c r="ON28" i="5"/>
  <c r="AI18" i="5"/>
  <c r="AE8" i="5"/>
  <c r="BK8" i="5"/>
  <c r="GI8" i="5"/>
  <c r="IU8" i="5"/>
  <c r="ON8" i="5"/>
  <c r="AE19" i="5"/>
  <c r="BK19" i="5"/>
  <c r="GI19" i="5"/>
  <c r="IU19" i="5"/>
  <c r="ON19" i="5"/>
  <c r="AF8" i="5"/>
  <c r="BL8" i="5"/>
  <c r="GJ8" i="5"/>
  <c r="IV8" i="5"/>
  <c r="OO8" i="5"/>
  <c r="AF10" i="5"/>
  <c r="BL10" i="5"/>
  <c r="GJ10" i="5"/>
  <c r="IV10" i="5"/>
  <c r="OO10" i="5"/>
  <c r="AF18" i="5"/>
  <c r="BL18" i="5"/>
  <c r="GJ18" i="5"/>
  <c r="IV18" i="5"/>
  <c r="OO18" i="5"/>
  <c r="AF19" i="5"/>
  <c r="BL19" i="5"/>
  <c r="GJ19" i="5"/>
  <c r="IV19" i="5"/>
  <c r="OO19" i="5"/>
  <c r="AF25" i="5"/>
  <c r="BL25" i="5"/>
  <c r="GJ25" i="5"/>
  <c r="IV25" i="5"/>
  <c r="OO25" i="5"/>
  <c r="AI48" i="5"/>
  <c r="OQ48" i="5"/>
  <c r="AI34" i="5"/>
  <c r="OQ34" i="5"/>
  <c r="AI38" i="5"/>
  <c r="OQ38" i="5"/>
  <c r="AI50" i="5"/>
  <c r="OQ50" i="5"/>
  <c r="AG15" i="5"/>
  <c r="AG28" i="5"/>
  <c r="AG33" i="5"/>
  <c r="OP33" i="5"/>
  <c r="AG49" i="5"/>
  <c r="OP49" i="5"/>
  <c r="AG31" i="5"/>
  <c r="OP31" i="5"/>
  <c r="AG9" i="5"/>
  <c r="AG23" i="5"/>
  <c r="AI45" i="5"/>
  <c r="OQ45" i="5"/>
  <c r="AG22" i="5"/>
  <c r="AG43" i="5"/>
  <c r="OP43" i="5"/>
  <c r="AG25" i="5"/>
  <c r="AG24" i="5"/>
  <c r="AG37" i="5"/>
  <c r="OP37" i="5"/>
  <c r="AG27" i="5"/>
  <c r="AG26" i="5"/>
  <c r="AG19" i="5"/>
  <c r="AG47" i="5"/>
  <c r="OP47" i="5"/>
  <c r="AG29" i="5"/>
  <c r="AG21" i="5"/>
  <c r="AG45" i="5"/>
  <c r="OP45" i="5"/>
  <c r="AG52" i="5"/>
  <c r="OP52" i="5"/>
  <c r="AI17" i="5"/>
  <c r="AG41" i="5"/>
  <c r="OP41" i="5"/>
  <c r="AG30" i="5"/>
  <c r="OP30" i="5"/>
  <c r="AG35" i="5"/>
  <c r="OP35" i="5"/>
  <c r="AG53" i="5"/>
  <c r="OP53" i="5"/>
  <c r="AG11" i="5"/>
  <c r="AG51" i="5"/>
  <c r="OP51" i="5"/>
  <c r="AG12" i="5"/>
  <c r="AG13" i="5"/>
  <c r="AG7" i="5"/>
  <c r="AG39" i="5"/>
  <c r="OP39" i="5"/>
  <c r="AG14" i="5"/>
  <c r="AG17" i="5"/>
  <c r="IY9" i="5"/>
  <c r="AI15" i="5"/>
  <c r="BO15" i="5"/>
  <c r="EA15" i="5"/>
  <c r="GM15" i="5"/>
  <c r="IY15" i="5"/>
  <c r="OQ15" i="5"/>
  <c r="IY46" i="5"/>
  <c r="CU37" i="5"/>
  <c r="CU33" i="5"/>
  <c r="AI23" i="5"/>
  <c r="AI51" i="5"/>
  <c r="OQ51" i="5"/>
  <c r="AI39" i="5"/>
  <c r="OQ39" i="5"/>
  <c r="H83" i="4"/>
  <c r="E83" i="4"/>
  <c r="F83" i="4"/>
  <c r="G83" i="4"/>
  <c r="AI11" i="5"/>
  <c r="AI7" i="5"/>
  <c r="U37" i="6"/>
  <c r="U38" i="6"/>
  <c r="U39" i="6"/>
  <c r="U40" i="6"/>
  <c r="U41" i="6"/>
  <c r="X36" i="6"/>
  <c r="X37" i="6"/>
  <c r="X38" i="6"/>
  <c r="X39" i="6"/>
  <c r="X40" i="6"/>
  <c r="X41" i="6"/>
  <c r="EA25" i="5"/>
  <c r="CU32" i="5"/>
  <c r="FG24" i="5"/>
  <c r="FG36" i="5"/>
  <c r="CU44" i="5"/>
  <c r="FG26" i="5"/>
  <c r="FG44" i="5"/>
  <c r="U19" i="6"/>
  <c r="U20" i="6"/>
  <c r="U21" i="6"/>
  <c r="U22" i="6"/>
  <c r="U23" i="6"/>
  <c r="X18" i="6"/>
  <c r="X19" i="6"/>
  <c r="X20" i="6"/>
  <c r="X21" i="6"/>
  <c r="X22" i="6"/>
  <c r="X23" i="6"/>
  <c r="EA9" i="5"/>
  <c r="AI22" i="5"/>
  <c r="BO22" i="5"/>
  <c r="GM22" i="5"/>
  <c r="OQ22" i="5"/>
  <c r="FG25" i="5"/>
  <c r="FG20" i="5"/>
  <c r="E89" i="4"/>
  <c r="G89" i="4"/>
  <c r="F89" i="4"/>
  <c r="H89" i="4"/>
  <c r="FG29" i="5"/>
  <c r="AI24" i="5"/>
  <c r="FG9" i="5"/>
  <c r="CU24" i="5"/>
  <c r="AI19" i="5"/>
  <c r="FG47" i="5"/>
  <c r="Y36" i="6"/>
  <c r="Z36" i="6"/>
  <c r="Z37" i="6"/>
  <c r="Z38" i="6"/>
  <c r="Z39" i="6"/>
  <c r="Z40" i="6"/>
  <c r="Z41" i="6"/>
  <c r="GJ53" i="5"/>
  <c r="GI51" i="5"/>
  <c r="GJ51" i="5"/>
  <c r="GI53" i="5"/>
  <c r="GJ52" i="5"/>
  <c r="GI52" i="5"/>
  <c r="GK51" i="5"/>
  <c r="GK37" i="5"/>
  <c r="GK33" i="5"/>
  <c r="GJ30" i="5"/>
  <c r="GI34" i="5"/>
  <c r="GI38" i="5"/>
  <c r="GI43" i="5"/>
  <c r="GJ47" i="5"/>
  <c r="GI48" i="5"/>
  <c r="GJ49" i="5"/>
  <c r="GK50" i="5"/>
  <c r="GM44" i="5"/>
  <c r="GI32" i="5"/>
  <c r="GJ34" i="5"/>
  <c r="GI35" i="5"/>
  <c r="GI36" i="5"/>
  <c r="GJ38" i="5"/>
  <c r="GJ43" i="5"/>
  <c r="GI44" i="5"/>
  <c r="GI45" i="5"/>
  <c r="GK46" i="5"/>
  <c r="GJ48" i="5"/>
  <c r="GI50" i="5"/>
  <c r="GI31" i="5"/>
  <c r="GJ32" i="5"/>
  <c r="GI33" i="5"/>
  <c r="GJ35" i="5"/>
  <c r="GJ36" i="5"/>
  <c r="GI37" i="5"/>
  <c r="GI39" i="5"/>
  <c r="GI40" i="5"/>
  <c r="GI41" i="5"/>
  <c r="GI42" i="5"/>
  <c r="GJ44" i="5"/>
  <c r="GJ45" i="5"/>
  <c r="GI46" i="5"/>
  <c r="GJ50" i="5"/>
  <c r="GK30" i="5"/>
  <c r="GK24" i="5"/>
  <c r="G38" i="4"/>
  <c r="GI30" i="5"/>
  <c r="GJ31" i="5"/>
  <c r="GJ33" i="5"/>
  <c r="GK34" i="5"/>
  <c r="GJ37" i="5"/>
  <c r="GJ39" i="5"/>
  <c r="GJ40" i="5"/>
  <c r="GJ41" i="5"/>
  <c r="GJ42" i="5"/>
  <c r="GJ46" i="5"/>
  <c r="GI47" i="5"/>
  <c r="GK48" i="5"/>
  <c r="GI49" i="5"/>
  <c r="GK36" i="5"/>
  <c r="GK39" i="5"/>
  <c r="GK9" i="5"/>
  <c r="GK14" i="5"/>
  <c r="GK19" i="5"/>
  <c r="GK23" i="5"/>
  <c r="GK28" i="5"/>
  <c r="GK35" i="5"/>
  <c r="GK42" i="5"/>
  <c r="GK49" i="5"/>
  <c r="GM7" i="5"/>
  <c r="GM20" i="5"/>
  <c r="GM27" i="5"/>
  <c r="GM36" i="5"/>
  <c r="GM39" i="5"/>
  <c r="GM43" i="5"/>
  <c r="GM48" i="5"/>
  <c r="GK6" i="5"/>
  <c r="GK11" i="5"/>
  <c r="GK17" i="5"/>
  <c r="GK21" i="5"/>
  <c r="GK26" i="5"/>
  <c r="GK31" i="5"/>
  <c r="GK40" i="5"/>
  <c r="GK44" i="5"/>
  <c r="GM11" i="5"/>
  <c r="GM18" i="5"/>
  <c r="GM25" i="5"/>
  <c r="GM29" i="5"/>
  <c r="GM34" i="5"/>
  <c r="GM41" i="5"/>
  <c r="GM50" i="5"/>
  <c r="GK7" i="5"/>
  <c r="GK18" i="5"/>
  <c r="GN18" i="5"/>
  <c r="GK27" i="5"/>
  <c r="GK41" i="5"/>
  <c r="GM6" i="5"/>
  <c r="GM10" i="5"/>
  <c r="GM19" i="5"/>
  <c r="GM24" i="5"/>
  <c r="GM31" i="5"/>
  <c r="GM33" i="5"/>
  <c r="GM40" i="5"/>
  <c r="GM49" i="5"/>
  <c r="H38" i="4"/>
  <c r="GK10" i="5"/>
  <c r="GK20" i="5"/>
  <c r="GN20" i="5"/>
  <c r="GK29" i="5"/>
  <c r="GK43" i="5"/>
  <c r="GM12" i="5"/>
  <c r="GM14" i="5"/>
  <c r="GM16" i="5"/>
  <c r="GM21" i="5"/>
  <c r="GM26" i="5"/>
  <c r="GM35" i="5"/>
  <c r="GM42" i="5"/>
  <c r="GK22" i="5"/>
  <c r="GK47" i="5"/>
  <c r="GM17" i="5"/>
  <c r="GK25" i="5"/>
  <c r="GM23" i="5"/>
  <c r="GM38" i="5"/>
  <c r="GK12" i="5"/>
  <c r="GK32" i="5"/>
  <c r="GM13" i="5"/>
  <c r="GM32" i="5"/>
  <c r="GK16" i="5"/>
  <c r="GK38" i="5"/>
  <c r="GM9" i="5"/>
  <c r="GM28" i="5"/>
  <c r="GM46" i="5"/>
  <c r="GM45" i="5"/>
  <c r="GM8" i="5"/>
  <c r="GK15" i="5"/>
  <c r="GK13" i="5"/>
  <c r="GM47" i="5"/>
  <c r="GK8" i="5"/>
  <c r="GK45" i="5"/>
  <c r="GM37" i="5"/>
  <c r="GK53" i="5"/>
  <c r="GM30" i="5"/>
  <c r="GM51" i="5"/>
  <c r="GK52" i="5"/>
  <c r="GM52" i="5"/>
  <c r="GM53" i="5"/>
  <c r="IU53" i="5"/>
  <c r="H50" i="4"/>
  <c r="IU31" i="5"/>
  <c r="IV32" i="5"/>
  <c r="IU33" i="5"/>
  <c r="IV35" i="5"/>
  <c r="IV36" i="5"/>
  <c r="IU37" i="5"/>
  <c r="IU39" i="5"/>
  <c r="IU41" i="5"/>
  <c r="IU42" i="5"/>
  <c r="IV44" i="5"/>
  <c r="IV45" i="5"/>
  <c r="IU46" i="5"/>
  <c r="IU48" i="5"/>
  <c r="IU30" i="5"/>
  <c r="IV31" i="5"/>
  <c r="IV33" i="5"/>
  <c r="IV37" i="5"/>
  <c r="IV39" i="5"/>
  <c r="IV41" i="5"/>
  <c r="IV42" i="5"/>
  <c r="IV46" i="5"/>
  <c r="IU47" i="5"/>
  <c r="IV48" i="5"/>
  <c r="IU49" i="5"/>
  <c r="IU50" i="5"/>
  <c r="IV30" i="5"/>
  <c r="IU34" i="5"/>
  <c r="IU38" i="5"/>
  <c r="IU40" i="5"/>
  <c r="IU43" i="5"/>
  <c r="IV47" i="5"/>
  <c r="IV49" i="5"/>
  <c r="IV50" i="5"/>
  <c r="IU51" i="5"/>
  <c r="IU32" i="5"/>
  <c r="IV34" i="5"/>
  <c r="IU35" i="5"/>
  <c r="IU36" i="5"/>
  <c r="IV38" i="5"/>
  <c r="IV40" i="5"/>
  <c r="IV43" i="5"/>
  <c r="IU44" i="5"/>
  <c r="IU45" i="5"/>
  <c r="IV51" i="5"/>
  <c r="IY53" i="5"/>
  <c r="IU52" i="5"/>
  <c r="G50" i="4"/>
  <c r="IV53" i="5"/>
  <c r="IY52" i="5"/>
  <c r="IV52" i="5"/>
  <c r="IY13" i="5"/>
  <c r="IW29" i="5"/>
  <c r="IW47" i="5"/>
  <c r="IW15" i="5"/>
  <c r="IW13" i="5"/>
  <c r="IW37" i="5"/>
  <c r="IW38" i="5"/>
  <c r="IW26" i="5"/>
  <c r="IW19" i="5"/>
  <c r="IW44" i="5"/>
  <c r="IW31" i="5"/>
  <c r="IW34" i="5"/>
  <c r="IW53" i="5"/>
  <c r="IW20" i="5"/>
  <c r="IW49" i="5"/>
  <c r="IW33" i="5"/>
  <c r="IW42" i="5"/>
  <c r="IW6" i="5"/>
  <c r="IW22" i="5"/>
  <c r="IW43" i="5"/>
  <c r="IW41" i="5"/>
  <c r="IW18" i="5"/>
  <c r="IZ18" i="5"/>
  <c r="IW40" i="5"/>
  <c r="IW17" i="5"/>
  <c r="IW36" i="5"/>
  <c r="IZ36" i="5"/>
  <c r="IW16" i="5"/>
  <c r="IW14" i="5"/>
  <c r="IW35" i="5"/>
  <c r="IW30" i="5"/>
  <c r="IW50" i="5"/>
  <c r="IW8" i="5"/>
  <c r="IW27" i="5"/>
  <c r="IY47" i="5"/>
  <c r="IW7" i="5"/>
  <c r="IW46" i="5"/>
  <c r="IW45" i="5"/>
  <c r="IW32" i="5"/>
  <c r="IY37" i="5"/>
  <c r="IW48" i="5"/>
  <c r="IW24" i="5"/>
  <c r="IW39" i="5"/>
  <c r="IZ39" i="5"/>
  <c r="IW23" i="5"/>
  <c r="IW25" i="5"/>
  <c r="IW21" i="5"/>
  <c r="IW28" i="5"/>
  <c r="IW52" i="5"/>
  <c r="IW9" i="5"/>
  <c r="IY29" i="5"/>
  <c r="IW11" i="5"/>
  <c r="IW10" i="5"/>
  <c r="IW12" i="5"/>
  <c r="IW51" i="5"/>
  <c r="IY8" i="5"/>
  <c r="U78" i="10"/>
  <c r="CU9" i="5"/>
  <c r="IY48" i="5"/>
  <c r="H87" i="4"/>
  <c r="E87" i="4"/>
  <c r="F87" i="4"/>
  <c r="G87" i="4"/>
  <c r="IY10" i="5"/>
  <c r="U55" i="10"/>
  <c r="U56" i="10"/>
  <c r="U57" i="10"/>
  <c r="U58" i="10"/>
  <c r="U59" i="10"/>
  <c r="X54" i="10"/>
  <c r="X55" i="10"/>
  <c r="X56" i="10"/>
  <c r="X57" i="10"/>
  <c r="X58" i="10"/>
  <c r="X59" i="10"/>
  <c r="EA7" i="5"/>
  <c r="FG10" i="5"/>
  <c r="EA43" i="5"/>
  <c r="IY32" i="5"/>
  <c r="EA27" i="5"/>
  <c r="AI9" i="5"/>
  <c r="FG31" i="5"/>
  <c r="CU31" i="5"/>
  <c r="IY27" i="5"/>
  <c r="EA33" i="5"/>
  <c r="CU53" i="5"/>
  <c r="FG53" i="5"/>
  <c r="FG43" i="5"/>
  <c r="FG11" i="5"/>
  <c r="CU43" i="5"/>
  <c r="H92" i="4"/>
  <c r="E92" i="4"/>
  <c r="F92" i="4"/>
  <c r="G92" i="4"/>
  <c r="IY44" i="5"/>
  <c r="IY34" i="5"/>
  <c r="FG38" i="5"/>
  <c r="EA51" i="5"/>
  <c r="FG27" i="5"/>
  <c r="IY43" i="5"/>
  <c r="BM19" i="5"/>
  <c r="BM27" i="5"/>
  <c r="BL30" i="5"/>
  <c r="BM32" i="5"/>
  <c r="BL34" i="5"/>
  <c r="BK35" i="5"/>
  <c r="BK38" i="5"/>
  <c r="BK43" i="5"/>
  <c r="BM44" i="5"/>
  <c r="BL47" i="5"/>
  <c r="BL48" i="5"/>
  <c r="BL49" i="5"/>
  <c r="BK50" i="5"/>
  <c r="BM30" i="5"/>
  <c r="BM18" i="5"/>
  <c r="BM17" i="5"/>
  <c r="BK32" i="5"/>
  <c r="BK33" i="5"/>
  <c r="BL35" i="5"/>
  <c r="BK36" i="5"/>
  <c r="BL38" i="5"/>
  <c r="BM42" i="5"/>
  <c r="BL43" i="5"/>
  <c r="BK44" i="5"/>
  <c r="BK45" i="5"/>
  <c r="BK46" i="5"/>
  <c r="BL50" i="5"/>
  <c r="BK51" i="5"/>
  <c r="BM41" i="5"/>
  <c r="BM10" i="5"/>
  <c r="BM33" i="5"/>
  <c r="BM24" i="5"/>
  <c r="BM20" i="5"/>
  <c r="BM6" i="5"/>
  <c r="BK31" i="5"/>
  <c r="BL32" i="5"/>
  <c r="BL33" i="5"/>
  <c r="BM34" i="5"/>
  <c r="BL36" i="5"/>
  <c r="BK37" i="5"/>
  <c r="BK39" i="5"/>
  <c r="BK40" i="5"/>
  <c r="BK41" i="5"/>
  <c r="BK42" i="5"/>
  <c r="BL44" i="5"/>
  <c r="BL45" i="5"/>
  <c r="BL46" i="5"/>
  <c r="BM49" i="5"/>
  <c r="BL51" i="5"/>
  <c r="BM48" i="5"/>
  <c r="BM25" i="5"/>
  <c r="BM13" i="5"/>
  <c r="BM21" i="5"/>
  <c r="BK30" i="5"/>
  <c r="BL31" i="5"/>
  <c r="BK34" i="5"/>
  <c r="BL37" i="5"/>
  <c r="BL39" i="5"/>
  <c r="BL40" i="5"/>
  <c r="BL41" i="5"/>
  <c r="BL42" i="5"/>
  <c r="BK47" i="5"/>
  <c r="BK48" i="5"/>
  <c r="BK49" i="5"/>
  <c r="BM50" i="5"/>
  <c r="BM29" i="5"/>
  <c r="BM45" i="5"/>
  <c r="BM15" i="5"/>
  <c r="BM31" i="5"/>
  <c r="BM43" i="5"/>
  <c r="BM53" i="5"/>
  <c r="BO6" i="5"/>
  <c r="BO9" i="5"/>
  <c r="BO13" i="5"/>
  <c r="BO29" i="5"/>
  <c r="BO33" i="5"/>
  <c r="BO37" i="5"/>
  <c r="BO43" i="5"/>
  <c r="BO50" i="5"/>
  <c r="BM11" i="5"/>
  <c r="BM23" i="5"/>
  <c r="BM36" i="5"/>
  <c r="BM51" i="5"/>
  <c r="BO11" i="5"/>
  <c r="BO17" i="5"/>
  <c r="BO21" i="5"/>
  <c r="BO24" i="5"/>
  <c r="BO27" i="5"/>
  <c r="BO31" i="5"/>
  <c r="BO35" i="5"/>
  <c r="BO41" i="5"/>
  <c r="BO45" i="5"/>
  <c r="BO48" i="5"/>
  <c r="BM12" i="5"/>
  <c r="BM39" i="5"/>
  <c r="BO8" i="5"/>
  <c r="BO25" i="5"/>
  <c r="BO30" i="5"/>
  <c r="BO42" i="5"/>
  <c r="BO49" i="5"/>
  <c r="BM22" i="5"/>
  <c r="BM47" i="5"/>
  <c r="BO10" i="5"/>
  <c r="BO20" i="5"/>
  <c r="BO32" i="5"/>
  <c r="BO39" i="5"/>
  <c r="BO44" i="5"/>
  <c r="BO51" i="5"/>
  <c r="BM28" i="5"/>
  <c r="BO26" i="5"/>
  <c r="BO47" i="5"/>
  <c r="BK53" i="5"/>
  <c r="BM35" i="5"/>
  <c r="BP35" i="5"/>
  <c r="BO7" i="5"/>
  <c r="BO28" i="5"/>
  <c r="BL53" i="5"/>
  <c r="BM52" i="5"/>
  <c r="BO16" i="5"/>
  <c r="BO23" i="5"/>
  <c r="BO34" i="5"/>
  <c r="BO40" i="5"/>
  <c r="BM7" i="5"/>
  <c r="BP7" i="5"/>
  <c r="BO12" i="5"/>
  <c r="BO19" i="5"/>
  <c r="BO36" i="5"/>
  <c r="BK52" i="5"/>
  <c r="BL52" i="5"/>
  <c r="BO14" i="5"/>
  <c r="BO38" i="5"/>
  <c r="BM16" i="5"/>
  <c r="BM9" i="5"/>
  <c r="BP9" i="5"/>
  <c r="BO52" i="5"/>
  <c r="BO53" i="5"/>
  <c r="BM26" i="5"/>
  <c r="BM46" i="5"/>
  <c r="BO18" i="5"/>
  <c r="BM14" i="5"/>
  <c r="BO46" i="5"/>
  <c r="BM8" i="5"/>
  <c r="BM37" i="5"/>
  <c r="BM38" i="5"/>
  <c r="BP38" i="5"/>
  <c r="BM40" i="5"/>
  <c r="MB4" i="11"/>
  <c r="F71" i="12"/>
  <c r="LR4" i="11"/>
  <c r="F69" i="12"/>
  <c r="MG4" i="11"/>
  <c r="F72" i="12"/>
  <c r="F36" i="12"/>
  <c r="F11" i="12"/>
  <c r="F37" i="12"/>
  <c r="F52" i="12"/>
  <c r="F23" i="12"/>
  <c r="F17" i="12"/>
  <c r="F31" i="12"/>
  <c r="F22" i="12"/>
  <c r="F40" i="12"/>
  <c r="F45" i="12"/>
  <c r="EA53" i="5"/>
  <c r="CU6" i="5"/>
  <c r="AI33" i="5"/>
  <c r="OQ33" i="5"/>
  <c r="FG45" i="5"/>
  <c r="FG32" i="5"/>
  <c r="IY16" i="5"/>
  <c r="N78" i="6"/>
  <c r="EA13" i="5"/>
  <c r="IY7" i="5"/>
  <c r="IZ20" i="5"/>
  <c r="OU34" i="5"/>
  <c r="OS34" i="5"/>
  <c r="OU46" i="5"/>
  <c r="OS46" i="5"/>
  <c r="OU30" i="5"/>
  <c r="OS30" i="5"/>
  <c r="OA41" i="5"/>
  <c r="OQ41" i="5"/>
  <c r="OU48" i="5"/>
  <c r="OS48" i="5"/>
  <c r="OU44" i="5"/>
  <c r="OS44" i="5"/>
  <c r="OU36" i="5"/>
  <c r="OS36" i="5"/>
  <c r="OU31" i="5"/>
  <c r="OS31" i="5"/>
  <c r="OA47" i="5"/>
  <c r="OQ47" i="5"/>
  <c r="OU33" i="5"/>
  <c r="OS33" i="5"/>
  <c r="OU32" i="5"/>
  <c r="OS32" i="5"/>
  <c r="OU40" i="5"/>
  <c r="OS40" i="5"/>
  <c r="OU39" i="5"/>
  <c r="OS39" i="5"/>
  <c r="OS51" i="5"/>
  <c r="OU51" i="5"/>
  <c r="OA43" i="5"/>
  <c r="OQ43" i="5"/>
  <c r="OS45" i="5"/>
  <c r="OU45" i="5"/>
  <c r="OU50" i="5"/>
  <c r="OS50" i="5"/>
  <c r="OS35" i="5"/>
  <c r="OU35" i="5"/>
  <c r="OA49" i="5"/>
  <c r="OQ49" i="5"/>
  <c r="OU38" i="5"/>
  <c r="OS38" i="5"/>
  <c r="OS42" i="5"/>
  <c r="OU42" i="5"/>
  <c r="OA37" i="5"/>
  <c r="OQ37" i="5"/>
  <c r="OQ16" i="5"/>
  <c r="OQ9" i="5"/>
  <c r="OQ27" i="5"/>
  <c r="OQ6" i="5"/>
  <c r="GN10" i="5"/>
  <c r="OQ24" i="5"/>
  <c r="AK24" i="5"/>
  <c r="AJ24" i="5"/>
  <c r="BP24" i="5"/>
  <c r="CV24" i="5"/>
  <c r="EB24" i="5"/>
  <c r="FH24" i="5"/>
  <c r="GN24" i="5"/>
  <c r="IZ24" i="5"/>
  <c r="OR24" i="5"/>
  <c r="OS24" i="5"/>
  <c r="OP12" i="5"/>
  <c r="OQ17" i="5"/>
  <c r="OP11" i="5"/>
  <c r="OP21" i="5"/>
  <c r="OP25" i="5"/>
  <c r="OQ18" i="5"/>
  <c r="AK18" i="5"/>
  <c r="AJ18" i="5"/>
  <c r="BP18" i="5"/>
  <c r="CV18" i="5"/>
  <c r="EB18" i="5"/>
  <c r="FH18" i="5"/>
  <c r="OR18" i="5"/>
  <c r="OS18" i="5"/>
  <c r="OP18" i="5"/>
  <c r="OQ14" i="5"/>
  <c r="AK14" i="5"/>
  <c r="AJ14" i="5"/>
  <c r="BP14" i="5"/>
  <c r="CV14" i="5"/>
  <c r="EB14" i="5"/>
  <c r="FH14" i="5"/>
  <c r="GN14" i="5"/>
  <c r="IZ14" i="5"/>
  <c r="OR14" i="5"/>
  <c r="OS14" i="5"/>
  <c r="OP29" i="5"/>
  <c r="OQ12" i="5"/>
  <c r="AK12" i="5"/>
  <c r="AJ12" i="5"/>
  <c r="BP12" i="5"/>
  <c r="CV12" i="5"/>
  <c r="EB12" i="5"/>
  <c r="FH12" i="5"/>
  <c r="GN12" i="5"/>
  <c r="IZ12" i="5"/>
  <c r="OR12" i="5"/>
  <c r="OS12" i="5"/>
  <c r="OQ19" i="5"/>
  <c r="OP16" i="5"/>
  <c r="OQ21" i="5"/>
  <c r="AK21" i="5"/>
  <c r="AJ21" i="5"/>
  <c r="BP21" i="5"/>
  <c r="CV21" i="5"/>
  <c r="EB21" i="5"/>
  <c r="FH21" i="5"/>
  <c r="GN21" i="5"/>
  <c r="IZ21" i="5"/>
  <c r="OR21" i="5"/>
  <c r="OS21" i="5"/>
  <c r="OP24" i="5"/>
  <c r="OP10" i="5"/>
  <c r="OP6" i="5"/>
  <c r="OP8" i="5"/>
  <c r="OQ8" i="5"/>
  <c r="OP17" i="5"/>
  <c r="OP28" i="5"/>
  <c r="OQ20" i="5"/>
  <c r="OP14" i="5"/>
  <c r="OP22" i="5"/>
  <c r="OP15" i="5"/>
  <c r="OP20" i="5"/>
  <c r="OQ10" i="5"/>
  <c r="AK10" i="5"/>
  <c r="AJ10" i="5"/>
  <c r="BP10" i="5"/>
  <c r="CV10" i="5"/>
  <c r="EB10" i="5"/>
  <c r="FH10" i="5"/>
  <c r="IZ10" i="5"/>
  <c r="OR10" i="5"/>
  <c r="OS10" i="5"/>
  <c r="OQ7" i="5"/>
  <c r="AK7" i="5"/>
  <c r="AJ7" i="5"/>
  <c r="CV7" i="5"/>
  <c r="EB7" i="5"/>
  <c r="FH7" i="5"/>
  <c r="GN7" i="5"/>
  <c r="IZ7" i="5"/>
  <c r="OR7" i="5"/>
  <c r="OS7" i="5"/>
  <c r="OQ23" i="5"/>
  <c r="AK23" i="5"/>
  <c r="AJ23" i="5"/>
  <c r="BP23" i="5"/>
  <c r="CV23" i="5"/>
  <c r="EB23" i="5"/>
  <c r="FH23" i="5"/>
  <c r="GN23" i="5"/>
  <c r="IZ23" i="5"/>
  <c r="OR23" i="5"/>
  <c r="OS23" i="5"/>
  <c r="OP19" i="5"/>
  <c r="I80" i="4"/>
  <c r="OQ11" i="5"/>
  <c r="OP7" i="5"/>
  <c r="OP26" i="5"/>
  <c r="OP23" i="5"/>
  <c r="OQ26" i="5"/>
  <c r="OP13" i="5"/>
  <c r="OP27" i="5"/>
  <c r="OP9" i="5"/>
  <c r="OQ13" i="5"/>
  <c r="AK13" i="5"/>
  <c r="AJ13" i="5"/>
  <c r="BP13" i="5"/>
  <c r="CV13" i="5"/>
  <c r="EB13" i="5"/>
  <c r="FH13" i="5"/>
  <c r="GN13" i="5"/>
  <c r="IZ13" i="5"/>
  <c r="OR13" i="5"/>
  <c r="OS13" i="5"/>
  <c r="AK22" i="5"/>
  <c r="AJ22" i="5"/>
  <c r="BP22" i="5"/>
  <c r="CV22" i="5"/>
  <c r="EB22" i="5"/>
  <c r="FH22" i="5"/>
  <c r="GN22" i="5"/>
  <c r="IZ22" i="5"/>
  <c r="OR22" i="5"/>
  <c r="OS22" i="5"/>
  <c r="AK16" i="5"/>
  <c r="AJ16" i="5"/>
  <c r="BP16" i="5"/>
  <c r="CV16" i="5"/>
  <c r="EB16" i="5"/>
  <c r="FH16" i="5"/>
  <c r="GN16" i="5"/>
  <c r="IZ16" i="5"/>
  <c r="OR16" i="5"/>
  <c r="OS16" i="5"/>
  <c r="AK15" i="5"/>
  <c r="AJ15" i="5"/>
  <c r="BP15" i="5"/>
  <c r="CV15" i="5"/>
  <c r="EB15" i="5"/>
  <c r="FH15" i="5"/>
  <c r="GN15" i="5"/>
  <c r="IZ15" i="5"/>
  <c r="OR15" i="5"/>
  <c r="OS15" i="5"/>
  <c r="OA29" i="5"/>
  <c r="OQ29" i="5"/>
  <c r="OA25" i="5"/>
  <c r="OQ25" i="5"/>
  <c r="OA28" i="5"/>
  <c r="OQ28" i="5"/>
  <c r="V78" i="10"/>
  <c r="X78" i="10"/>
  <c r="Y78" i="10"/>
  <c r="Z78" i="10"/>
  <c r="IZ46" i="5"/>
  <c r="GN8" i="5"/>
  <c r="EB39" i="5"/>
  <c r="EB44" i="5"/>
  <c r="EB17" i="5"/>
  <c r="EB48" i="5"/>
  <c r="CV42" i="5"/>
  <c r="IZ35" i="5"/>
  <c r="EB52" i="5"/>
  <c r="IZ30" i="5"/>
  <c r="FH52" i="5"/>
  <c r="EB49" i="5"/>
  <c r="FH28" i="5"/>
  <c r="K20" i="4"/>
  <c r="L20" i="4"/>
  <c r="EB45" i="5"/>
  <c r="CV41" i="5"/>
  <c r="CV11" i="5"/>
  <c r="BP8" i="5"/>
  <c r="BP46" i="5"/>
  <c r="IZ51" i="5"/>
  <c r="IZ45" i="5"/>
  <c r="IZ26" i="5"/>
  <c r="GN41" i="5"/>
  <c r="GN44" i="5"/>
  <c r="BP42" i="5"/>
  <c r="IZ43" i="5"/>
  <c r="IZ33" i="5"/>
  <c r="BP25" i="5"/>
  <c r="BP32" i="5"/>
  <c r="IZ52" i="5"/>
  <c r="IZ44" i="5"/>
  <c r="IZ47" i="5"/>
  <c r="CV27" i="5"/>
  <c r="GN53" i="5"/>
  <c r="GN38" i="5"/>
  <c r="GN29" i="5"/>
  <c r="GN36" i="5"/>
  <c r="EB20" i="5"/>
  <c r="FH35" i="5"/>
  <c r="GN11" i="5"/>
  <c r="BP47" i="5"/>
  <c r="BP27" i="5"/>
  <c r="IZ50" i="5"/>
  <c r="FH33" i="5"/>
  <c r="FH51" i="5"/>
  <c r="EB35" i="5"/>
  <c r="IZ49" i="5"/>
  <c r="BP45" i="5"/>
  <c r="IZ41" i="5"/>
  <c r="EB29" i="5"/>
  <c r="EB11" i="5"/>
  <c r="FH41" i="5"/>
  <c r="EB37" i="5"/>
  <c r="GN31" i="5"/>
  <c r="GN9" i="5"/>
  <c r="FH42" i="5"/>
  <c r="FH50" i="5"/>
  <c r="GN30" i="5"/>
  <c r="GN46" i="5"/>
  <c r="EB26" i="5"/>
  <c r="EB38" i="5"/>
  <c r="CV20" i="5"/>
  <c r="CV38" i="5"/>
  <c r="JA36" i="5"/>
  <c r="EC17" i="5"/>
  <c r="CW11" i="5"/>
  <c r="EB43" i="5"/>
  <c r="EB25" i="5"/>
  <c r="EB46" i="5"/>
  <c r="EB32" i="5"/>
  <c r="EB36" i="5"/>
  <c r="CV31" i="5"/>
  <c r="CV39" i="5"/>
  <c r="CV36" i="5"/>
  <c r="CV30" i="5"/>
  <c r="CV34" i="5"/>
  <c r="CV8" i="5"/>
  <c r="BP50" i="5"/>
  <c r="IZ17" i="5"/>
  <c r="IZ34" i="5"/>
  <c r="GN51" i="5"/>
  <c r="FH40" i="5"/>
  <c r="FH49" i="5"/>
  <c r="EB50" i="5"/>
  <c r="EB8" i="5"/>
  <c r="CV45" i="5"/>
  <c r="BP30" i="5"/>
  <c r="EC11" i="5"/>
  <c r="BP40" i="5"/>
  <c r="IZ9" i="5"/>
  <c r="IZ25" i="5"/>
  <c r="IZ8" i="5"/>
  <c r="IZ40" i="5"/>
  <c r="IZ38" i="5"/>
  <c r="FH8" i="5"/>
  <c r="FH30" i="5"/>
  <c r="HQ53" i="11"/>
  <c r="HP52" i="11"/>
  <c r="HP53" i="11"/>
  <c r="HO52" i="11"/>
  <c r="HO49" i="11"/>
  <c r="HO53" i="11"/>
  <c r="HO50" i="11"/>
  <c r="HO51" i="11"/>
  <c r="HP51" i="11"/>
  <c r="HP50" i="11"/>
  <c r="HQ34" i="11"/>
  <c r="HQ38" i="11"/>
  <c r="HQ42" i="11"/>
  <c r="HQ46" i="11"/>
  <c r="HQ50" i="11"/>
  <c r="HQ31" i="11"/>
  <c r="HQ35" i="11"/>
  <c r="HQ39" i="11"/>
  <c r="HQ43" i="11"/>
  <c r="HQ47" i="11"/>
  <c r="HQ9" i="11"/>
  <c r="HQ13" i="11"/>
  <c r="HQ17" i="11"/>
  <c r="HQ21" i="11"/>
  <c r="HQ25" i="11"/>
  <c r="HQ29" i="11"/>
  <c r="HQ33" i="11"/>
  <c r="HQ37" i="11"/>
  <c r="HQ41" i="11"/>
  <c r="HQ45" i="11"/>
  <c r="HQ49" i="11"/>
  <c r="HQ44" i="11"/>
  <c r="HO7" i="11"/>
  <c r="HO11" i="11"/>
  <c r="HO15" i="11"/>
  <c r="HO19" i="11"/>
  <c r="HO23" i="11"/>
  <c r="HO27" i="11"/>
  <c r="HO31" i="11"/>
  <c r="HO35" i="11"/>
  <c r="HO39" i="11"/>
  <c r="HO43" i="11"/>
  <c r="HO47" i="11"/>
  <c r="HP6" i="11"/>
  <c r="HP9" i="11"/>
  <c r="HP11" i="11"/>
  <c r="HP15" i="11"/>
  <c r="HP19" i="11"/>
  <c r="HP22" i="11"/>
  <c r="HP24" i="11"/>
  <c r="HQ36" i="11"/>
  <c r="HO9" i="11"/>
  <c r="HO13" i="11"/>
  <c r="HO17" i="11"/>
  <c r="HO21" i="11"/>
  <c r="HO25" i="11"/>
  <c r="HO29" i="11"/>
  <c r="G44" i="12"/>
  <c r="HO33" i="11"/>
  <c r="HO37" i="11"/>
  <c r="HO41" i="11"/>
  <c r="HO45" i="11"/>
  <c r="HQ40" i="11"/>
  <c r="HO6" i="11"/>
  <c r="HO10" i="11"/>
  <c r="HO14" i="11"/>
  <c r="HO18" i="11"/>
  <c r="HO22" i="11"/>
  <c r="HO26" i="11"/>
  <c r="HO30" i="11"/>
  <c r="HO34" i="11"/>
  <c r="HO38" i="11"/>
  <c r="HO42" i="11"/>
  <c r="HO46" i="11"/>
  <c r="HP7" i="11"/>
  <c r="HP12" i="11"/>
  <c r="HP16" i="11"/>
  <c r="HP20" i="11"/>
  <c r="HQ32" i="11"/>
  <c r="HO16" i="11"/>
  <c r="HO32" i="11"/>
  <c r="HO48" i="11"/>
  <c r="HP27" i="11"/>
  <c r="HP29" i="11"/>
  <c r="H44" i="12"/>
  <c r="HP36" i="11"/>
  <c r="HP38" i="11"/>
  <c r="HP41" i="11"/>
  <c r="HP42" i="11"/>
  <c r="HQ48" i="11"/>
  <c r="HO20" i="11"/>
  <c r="HO36" i="11"/>
  <c r="HO8" i="11"/>
  <c r="HO24" i="11"/>
  <c r="HO40" i="11"/>
  <c r="HP10" i="11"/>
  <c r="HP21" i="11"/>
  <c r="HP25" i="11"/>
  <c r="HP31" i="11"/>
  <c r="HP33" i="11"/>
  <c r="HP35" i="11"/>
  <c r="HP37" i="11"/>
  <c r="HO28" i="11"/>
  <c r="HP18" i="11"/>
  <c r="HP26" i="11"/>
  <c r="HP28" i="11"/>
  <c r="HP30" i="11"/>
  <c r="HP32" i="11"/>
  <c r="HP39" i="11"/>
  <c r="HP44" i="11"/>
  <c r="HP49" i="11"/>
  <c r="HO44" i="11"/>
  <c r="HP17" i="11"/>
  <c r="HP34" i="11"/>
  <c r="HP40" i="11"/>
  <c r="HP43" i="11"/>
  <c r="HP8" i="11"/>
  <c r="HP14" i="11"/>
  <c r="HP23" i="11"/>
  <c r="HP45" i="11"/>
  <c r="HP48" i="11"/>
  <c r="HP13" i="11"/>
  <c r="HO12" i="11"/>
  <c r="HP46" i="11"/>
  <c r="HP47" i="11"/>
  <c r="HQ52" i="11"/>
  <c r="HQ12" i="11"/>
  <c r="HQ30" i="11"/>
  <c r="HQ8" i="11"/>
  <c r="HQ26" i="11"/>
  <c r="HQ27" i="11"/>
  <c r="HQ22" i="11"/>
  <c r="HQ16" i="11"/>
  <c r="HQ7" i="11"/>
  <c r="HQ51" i="11"/>
  <c r="HQ28" i="11"/>
  <c r="HQ19" i="11"/>
  <c r="HQ14" i="11"/>
  <c r="HQ24" i="11"/>
  <c r="HQ15" i="11"/>
  <c r="HQ10" i="11"/>
  <c r="HQ20" i="11"/>
  <c r="HQ11" i="11"/>
  <c r="HQ6" i="11"/>
  <c r="HQ23" i="11"/>
  <c r="HQ18" i="11"/>
  <c r="BQ34" i="5"/>
  <c r="OB34" i="5"/>
  <c r="BQ51" i="5"/>
  <c r="OB51" i="5"/>
  <c r="BQ49" i="5"/>
  <c r="OB49" i="5"/>
  <c r="BQ31" i="5"/>
  <c r="OB31" i="5"/>
  <c r="BQ37" i="5"/>
  <c r="OB37" i="5"/>
  <c r="BK4" i="5"/>
  <c r="D7" i="7"/>
  <c r="OB19" i="5"/>
  <c r="BQ19" i="5"/>
  <c r="K14" i="4"/>
  <c r="L14" i="4"/>
  <c r="K74" i="4"/>
  <c r="L74" i="4"/>
  <c r="OB15" i="5"/>
  <c r="BQ15" i="5"/>
  <c r="BP31" i="5"/>
  <c r="G14" i="4"/>
  <c r="G74" i="4"/>
  <c r="GI4" i="5"/>
  <c r="H7" i="7"/>
  <c r="FI9" i="5"/>
  <c r="OE9" i="5"/>
  <c r="OE36" i="5"/>
  <c r="FI36" i="5"/>
  <c r="OA39" i="5"/>
  <c r="AK39" i="5"/>
  <c r="OR39" i="5"/>
  <c r="AJ29" i="5"/>
  <c r="AJ9" i="5"/>
  <c r="OA46" i="5"/>
  <c r="AK46" i="5"/>
  <c r="OR46" i="5"/>
  <c r="AE4" i="5"/>
  <c r="C7" i="7"/>
  <c r="AF3" i="5"/>
  <c r="C4" i="7"/>
  <c r="AG4" i="5"/>
  <c r="OA6" i="5"/>
  <c r="AK6" i="5"/>
  <c r="C2" i="7"/>
  <c r="C5" i="7"/>
  <c r="AJ36" i="5"/>
  <c r="AJ42" i="5"/>
  <c r="JA42" i="5"/>
  <c r="OH42" i="5"/>
  <c r="FI52" i="5"/>
  <c r="FI17" i="5"/>
  <c r="OE17" i="5"/>
  <c r="JA22" i="5"/>
  <c r="OH22" i="5"/>
  <c r="JA28" i="5"/>
  <c r="OH28" i="5"/>
  <c r="AK26" i="5"/>
  <c r="OA26" i="5"/>
  <c r="FC4" i="5"/>
  <c r="G7" i="7"/>
  <c r="EC42" i="5"/>
  <c r="OD42" i="5"/>
  <c r="EC30" i="5"/>
  <c r="OD30" i="5"/>
  <c r="CW10" i="5"/>
  <c r="OC10" i="5"/>
  <c r="AK41" i="5"/>
  <c r="OR41" i="5"/>
  <c r="CV19" i="5"/>
  <c r="I20" i="4"/>
  <c r="OC23" i="5"/>
  <c r="CW23" i="5"/>
  <c r="CW25" i="5"/>
  <c r="OC25" i="5"/>
  <c r="CW28" i="5"/>
  <c r="OC28" i="5"/>
  <c r="CW47" i="5"/>
  <c r="OC47" i="5"/>
  <c r="OH11" i="5"/>
  <c r="JA11" i="5"/>
  <c r="OC46" i="5"/>
  <c r="CW46" i="5"/>
  <c r="AK43" i="5"/>
  <c r="OR43" i="5"/>
  <c r="CW20" i="5"/>
  <c r="JA7" i="5"/>
  <c r="OH7" i="5"/>
  <c r="OH16" i="5"/>
  <c r="JA16" i="5"/>
  <c r="CR3" i="5"/>
  <c r="E4" i="7"/>
  <c r="CW6" i="5"/>
  <c r="CS4" i="5"/>
  <c r="OC6" i="5"/>
  <c r="E5" i="7"/>
  <c r="E2" i="7"/>
  <c r="BQ46" i="5"/>
  <c r="OB46" i="5"/>
  <c r="BP26" i="5"/>
  <c r="OB12" i="5"/>
  <c r="BQ12" i="5"/>
  <c r="OB23" i="5"/>
  <c r="BQ23" i="5"/>
  <c r="BQ28" i="5"/>
  <c r="OB28" i="5"/>
  <c r="BQ47" i="5"/>
  <c r="OB47" i="5"/>
  <c r="OB44" i="5"/>
  <c r="BQ44" i="5"/>
  <c r="OB10" i="5"/>
  <c r="BQ10" i="5"/>
  <c r="OB42" i="5"/>
  <c r="BQ42" i="5"/>
  <c r="OB8" i="5"/>
  <c r="BQ8" i="5"/>
  <c r="OB45" i="5"/>
  <c r="BQ45" i="5"/>
  <c r="OB27" i="5"/>
  <c r="BQ27" i="5"/>
  <c r="BQ11" i="5"/>
  <c r="OB11" i="5"/>
  <c r="BP11" i="5"/>
  <c r="OB33" i="5"/>
  <c r="BQ33" i="5"/>
  <c r="BL3" i="5"/>
  <c r="D4" i="7"/>
  <c r="BM4" i="5"/>
  <c r="BQ6" i="5"/>
  <c r="OB6" i="5"/>
  <c r="D5" i="7"/>
  <c r="D2" i="7"/>
  <c r="BP49" i="5"/>
  <c r="BP20" i="5"/>
  <c r="BP41" i="5"/>
  <c r="BP44" i="5"/>
  <c r="JA43" i="5"/>
  <c r="OH43" i="5"/>
  <c r="EC15" i="5"/>
  <c r="OD15" i="5"/>
  <c r="OC43" i="5"/>
  <c r="CW43" i="5"/>
  <c r="AK53" i="5"/>
  <c r="OR53" i="5"/>
  <c r="OA53" i="5"/>
  <c r="OC31" i="5"/>
  <c r="CW31" i="5"/>
  <c r="OH32" i="5"/>
  <c r="JA32" i="5"/>
  <c r="CW9" i="5"/>
  <c r="OC9" i="5"/>
  <c r="IZ48" i="5"/>
  <c r="IZ31" i="5"/>
  <c r="JA15" i="5"/>
  <c r="OH15" i="5"/>
  <c r="GN52" i="5"/>
  <c r="OF37" i="5"/>
  <c r="GO37" i="5"/>
  <c r="GO46" i="5"/>
  <c r="OF46" i="5"/>
  <c r="OF32" i="5"/>
  <c r="GO32" i="5"/>
  <c r="OF15" i="5"/>
  <c r="GO15" i="5"/>
  <c r="GN47" i="5"/>
  <c r="OF35" i="5"/>
  <c r="GO35" i="5"/>
  <c r="OF14" i="5"/>
  <c r="GO14" i="5"/>
  <c r="GO40" i="5"/>
  <c r="OF40" i="5"/>
  <c r="OF19" i="5"/>
  <c r="GO19" i="5"/>
  <c r="K38" i="4"/>
  <c r="L38" i="4"/>
  <c r="GN27" i="5"/>
  <c r="OF41" i="5"/>
  <c r="GO41" i="5"/>
  <c r="OF22" i="5"/>
  <c r="GO22" i="5"/>
  <c r="GN40" i="5"/>
  <c r="GN17" i="5"/>
  <c r="GO43" i="5"/>
  <c r="OF43" i="5"/>
  <c r="GO20" i="5"/>
  <c r="OF20" i="5"/>
  <c r="GN35" i="5"/>
  <c r="OF44" i="5"/>
  <c r="GO44" i="5"/>
  <c r="FI47" i="5"/>
  <c r="OE47" i="5"/>
  <c r="OA24" i="5"/>
  <c r="OA22" i="5"/>
  <c r="FI44" i="5"/>
  <c r="OE44" i="5"/>
  <c r="OE24" i="5"/>
  <c r="FI24" i="5"/>
  <c r="OA51" i="5"/>
  <c r="AK51" i="5"/>
  <c r="OR51" i="5"/>
  <c r="OH46" i="5"/>
  <c r="JA46" i="5"/>
  <c r="AJ35" i="5"/>
  <c r="AJ52" i="5"/>
  <c r="AJ47" i="5"/>
  <c r="AJ37" i="5"/>
  <c r="AJ31" i="5"/>
  <c r="AK48" i="5"/>
  <c r="OR48" i="5"/>
  <c r="OA48" i="5"/>
  <c r="G80" i="4"/>
  <c r="G68" i="4"/>
  <c r="G8" i="4"/>
  <c r="AK32" i="5"/>
  <c r="OR32" i="5"/>
  <c r="OA32" i="5"/>
  <c r="AJ46" i="5"/>
  <c r="AJ20" i="5"/>
  <c r="AJ32" i="5"/>
  <c r="OA10" i="5"/>
  <c r="AK44" i="5"/>
  <c r="OR44" i="5"/>
  <c r="OA44" i="5"/>
  <c r="AJ40" i="5"/>
  <c r="AJ38" i="5"/>
  <c r="CW21" i="5"/>
  <c r="OC21" i="5"/>
  <c r="JA50" i="5"/>
  <c r="OH50" i="5"/>
  <c r="EC35" i="5"/>
  <c r="DX53" i="11"/>
  <c r="DW51" i="11"/>
  <c r="DX51" i="11"/>
  <c r="DX52" i="11"/>
  <c r="DW52" i="11"/>
  <c r="DW53" i="11"/>
  <c r="DX50" i="11"/>
  <c r="DW50" i="11"/>
  <c r="DW6" i="11"/>
  <c r="DW10" i="11"/>
  <c r="DW14" i="11"/>
  <c r="DW18" i="11"/>
  <c r="DW22" i="11"/>
  <c r="DW26" i="11"/>
  <c r="DW30" i="11"/>
  <c r="DW7" i="11"/>
  <c r="DW11" i="11"/>
  <c r="DW15" i="11"/>
  <c r="DW19" i="11"/>
  <c r="DW23" i="11"/>
  <c r="DW9" i="11"/>
  <c r="DW13" i="11"/>
  <c r="DW17" i="11"/>
  <c r="DW21" i="11"/>
  <c r="DY11" i="11"/>
  <c r="DY27" i="11"/>
  <c r="DY43" i="11"/>
  <c r="DW20" i="11"/>
  <c r="DW28" i="11"/>
  <c r="DW33" i="11"/>
  <c r="DW37" i="11"/>
  <c r="DW41" i="11"/>
  <c r="DW45" i="11"/>
  <c r="DW49" i="11"/>
  <c r="DX14" i="11"/>
  <c r="DX18" i="11"/>
  <c r="DY15" i="11"/>
  <c r="DY31" i="11"/>
  <c r="DY47" i="11"/>
  <c r="DY19" i="11"/>
  <c r="DY35" i="11"/>
  <c r="DW12" i="11"/>
  <c r="DW25" i="11"/>
  <c r="DW31" i="11"/>
  <c r="DW35" i="11"/>
  <c r="DW39" i="11"/>
  <c r="DW43" i="11"/>
  <c r="DW47" i="11"/>
  <c r="DY7" i="11"/>
  <c r="DY23" i="11"/>
  <c r="DY39" i="11"/>
  <c r="DW16" i="11"/>
  <c r="DW27" i="11"/>
  <c r="DW32" i="11"/>
  <c r="DW36" i="11"/>
  <c r="DW40" i="11"/>
  <c r="DW44" i="11"/>
  <c r="DW48" i="11"/>
  <c r="DX6" i="11"/>
  <c r="DX9" i="11"/>
  <c r="DX11" i="11"/>
  <c r="DX15" i="11"/>
  <c r="DX19" i="11"/>
  <c r="DW34" i="11"/>
  <c r="DX7" i="11"/>
  <c r="DX8" i="11"/>
  <c r="DX12" i="11"/>
  <c r="DX13" i="11"/>
  <c r="DX16" i="11"/>
  <c r="DX17" i="11"/>
  <c r="DX20" i="11"/>
  <c r="DX21" i="11"/>
  <c r="DX26" i="11"/>
  <c r="DX28" i="11"/>
  <c r="DX32" i="11"/>
  <c r="DX34" i="11"/>
  <c r="DX39" i="11"/>
  <c r="DX43" i="11"/>
  <c r="DW8" i="11"/>
  <c r="DW38" i="11"/>
  <c r="DW24" i="11"/>
  <c r="DW42" i="11"/>
  <c r="DX23" i="11"/>
  <c r="DX24" i="11"/>
  <c r="DX30" i="11"/>
  <c r="DX40" i="11"/>
  <c r="DX35" i="11"/>
  <c r="DX41" i="11"/>
  <c r="DX49" i="11"/>
  <c r="DX36" i="11"/>
  <c r="DX45" i="11"/>
  <c r="DX48" i="11"/>
  <c r="DW29" i="11"/>
  <c r="G26" i="12"/>
  <c r="DX10" i="11"/>
  <c r="DX25" i="11"/>
  <c r="DX27" i="11"/>
  <c r="DX29" i="11"/>
  <c r="H26" i="12"/>
  <c r="DX31" i="11"/>
  <c r="DX37" i="11"/>
  <c r="DX46" i="11"/>
  <c r="DX47" i="11"/>
  <c r="DX38" i="11"/>
  <c r="DX42" i="11"/>
  <c r="DX22" i="11"/>
  <c r="DX33" i="11"/>
  <c r="DX44" i="11"/>
  <c r="DW46" i="11"/>
  <c r="DY38" i="11"/>
  <c r="DY18" i="11"/>
  <c r="DY14" i="11"/>
  <c r="DY46" i="11"/>
  <c r="DY28" i="11"/>
  <c r="EB28" i="11"/>
  <c r="DY17" i="11"/>
  <c r="DY48" i="11"/>
  <c r="EB48" i="11"/>
  <c r="DY29" i="11"/>
  <c r="DY34" i="11"/>
  <c r="DY25" i="11"/>
  <c r="DY40" i="11"/>
  <c r="DY26" i="11"/>
  <c r="DY12" i="11"/>
  <c r="DY42" i="11"/>
  <c r="DY24" i="11"/>
  <c r="DY45" i="11"/>
  <c r="DY13" i="11"/>
  <c r="DY44" i="11"/>
  <c r="DY32" i="11"/>
  <c r="DY9" i="11"/>
  <c r="DY37" i="11"/>
  <c r="DY10" i="11"/>
  <c r="DY36" i="11"/>
  <c r="DY22" i="11"/>
  <c r="DY8" i="11"/>
  <c r="DY20" i="11"/>
  <c r="DY41" i="11"/>
  <c r="DY30" i="11"/>
  <c r="EB30" i="11"/>
  <c r="DY16" i="11"/>
  <c r="EB16" i="11"/>
  <c r="DY21" i="11"/>
  <c r="DY49" i="11"/>
  <c r="DY33" i="11"/>
  <c r="DY6" i="11"/>
  <c r="DY53" i="11"/>
  <c r="DY52" i="11"/>
  <c r="DY51" i="11"/>
  <c r="DY50" i="11"/>
  <c r="EC52" i="5"/>
  <c r="CW12" i="5"/>
  <c r="OC12" i="5"/>
  <c r="CW19" i="5"/>
  <c r="JA18" i="5"/>
  <c r="OH18" i="5"/>
  <c r="GJ52" i="11"/>
  <c r="GI50" i="11"/>
  <c r="GJ49" i="11"/>
  <c r="GJ53" i="11"/>
  <c r="GI51" i="11"/>
  <c r="GJ50" i="11"/>
  <c r="GI52" i="11"/>
  <c r="GJ51" i="11"/>
  <c r="GI53" i="11"/>
  <c r="GI9" i="11"/>
  <c r="GI13" i="11"/>
  <c r="GI17" i="11"/>
  <c r="GI21" i="11"/>
  <c r="GI25" i="11"/>
  <c r="GI29" i="11"/>
  <c r="G38" i="12"/>
  <c r="GI33" i="11"/>
  <c r="GI37" i="11"/>
  <c r="GI41" i="11"/>
  <c r="GI45" i="11"/>
  <c r="GI49" i="11"/>
  <c r="GJ7" i="11"/>
  <c r="GJ12" i="11"/>
  <c r="GJ16" i="11"/>
  <c r="GJ20" i="11"/>
  <c r="GI7" i="11"/>
  <c r="GI11" i="11"/>
  <c r="GI15" i="11"/>
  <c r="GI19" i="11"/>
  <c r="GI23" i="11"/>
  <c r="GI27" i="11"/>
  <c r="GI31" i="11"/>
  <c r="GI35" i="11"/>
  <c r="GI39" i="11"/>
  <c r="GI43" i="11"/>
  <c r="GI47" i="11"/>
  <c r="GI8" i="11"/>
  <c r="GI12" i="11"/>
  <c r="GI16" i="11"/>
  <c r="GI20" i="11"/>
  <c r="GI24" i="11"/>
  <c r="GI28" i="11"/>
  <c r="GI32" i="11"/>
  <c r="GI36" i="11"/>
  <c r="GI40" i="11"/>
  <c r="GI44" i="11"/>
  <c r="GI48" i="11"/>
  <c r="GJ8" i="11"/>
  <c r="GJ10" i="11"/>
  <c r="GJ13" i="11"/>
  <c r="GJ17" i="11"/>
  <c r="GI10" i="11"/>
  <c r="GI26" i="11"/>
  <c r="GI42" i="11"/>
  <c r="GJ9" i="11"/>
  <c r="GJ21" i="11"/>
  <c r="GJ30" i="11"/>
  <c r="GJ40" i="11"/>
  <c r="GI14" i="11"/>
  <c r="GI30" i="11"/>
  <c r="GI46" i="11"/>
  <c r="GI18" i="11"/>
  <c r="GI34" i="11"/>
  <c r="GJ14" i="11"/>
  <c r="GJ18" i="11"/>
  <c r="GJ24" i="11"/>
  <c r="GJ26" i="11"/>
  <c r="GJ28" i="11"/>
  <c r="GJ32" i="11"/>
  <c r="GJ34" i="11"/>
  <c r="GJ39" i="11"/>
  <c r="GJ43" i="11"/>
  <c r="GJ36" i="11"/>
  <c r="GJ46" i="11"/>
  <c r="GJ47" i="11"/>
  <c r="GI6" i="11"/>
  <c r="GJ15" i="11"/>
  <c r="GJ22" i="11"/>
  <c r="GJ23" i="11"/>
  <c r="GJ25" i="11"/>
  <c r="GJ27" i="11"/>
  <c r="GJ29" i="11"/>
  <c r="H38" i="12"/>
  <c r="GJ31" i="11"/>
  <c r="GJ37" i="11"/>
  <c r="GJ44" i="11"/>
  <c r="GI22" i="11"/>
  <c r="GJ6" i="11"/>
  <c r="GJ33" i="11"/>
  <c r="GJ38" i="11"/>
  <c r="GJ42" i="11"/>
  <c r="GJ11" i="11"/>
  <c r="GJ19" i="11"/>
  <c r="GJ35" i="11"/>
  <c r="GJ41" i="11"/>
  <c r="GJ45" i="11"/>
  <c r="GJ48" i="11"/>
  <c r="GI38" i="11"/>
  <c r="GK46" i="11"/>
  <c r="GK30" i="11"/>
  <c r="GK43" i="11"/>
  <c r="GK27" i="11"/>
  <c r="GK16" i="11"/>
  <c r="GK8" i="11"/>
  <c r="GK41" i="11"/>
  <c r="GK25" i="11"/>
  <c r="GK14" i="11"/>
  <c r="GK6" i="11"/>
  <c r="GK48" i="11"/>
  <c r="GK40" i="11"/>
  <c r="GK32" i="11"/>
  <c r="GK24" i="11"/>
  <c r="GK13" i="11"/>
  <c r="GK42" i="11"/>
  <c r="GK26" i="11"/>
  <c r="GK15" i="11"/>
  <c r="GK7" i="11"/>
  <c r="GK39" i="11"/>
  <c r="GK23" i="11"/>
  <c r="GN23" i="11"/>
  <c r="GK37" i="11"/>
  <c r="GK21" i="11"/>
  <c r="GK38" i="11"/>
  <c r="GK22" i="11"/>
  <c r="GK35" i="11"/>
  <c r="GK20" i="11"/>
  <c r="GK12" i="11"/>
  <c r="GK49" i="11"/>
  <c r="GK33" i="11"/>
  <c r="GK18" i="11"/>
  <c r="GK10" i="11"/>
  <c r="GK44" i="11"/>
  <c r="GK36" i="11"/>
  <c r="GK28" i="11"/>
  <c r="GK17" i="11"/>
  <c r="GK9" i="11"/>
  <c r="GK34" i="11"/>
  <c r="GK19" i="11"/>
  <c r="GK11" i="11"/>
  <c r="GK47" i="11"/>
  <c r="GK31" i="11"/>
  <c r="GK45" i="11"/>
  <c r="GK29" i="11"/>
  <c r="GK52" i="11"/>
  <c r="GK50" i="11"/>
  <c r="GK53" i="11"/>
  <c r="GK51" i="11"/>
  <c r="FI41" i="5"/>
  <c r="OE41" i="5"/>
  <c r="EC31" i="5"/>
  <c r="OD31" i="5"/>
  <c r="OA12" i="5"/>
  <c r="OD40" i="5"/>
  <c r="EC40" i="5"/>
  <c r="OE46" i="5"/>
  <c r="FI46" i="5"/>
  <c r="OH33" i="5"/>
  <c r="JA33" i="5"/>
  <c r="JA23" i="5"/>
  <c r="OH23" i="5"/>
  <c r="CW14" i="5"/>
  <c r="OC14" i="5"/>
  <c r="OC52" i="5"/>
  <c r="CW52" i="5"/>
  <c r="LH49" i="11"/>
  <c r="LH53" i="11"/>
  <c r="LG49" i="11"/>
  <c r="LG53" i="11"/>
  <c r="LI52" i="11"/>
  <c r="LH50" i="11"/>
  <c r="LG50" i="11"/>
  <c r="LH51" i="11"/>
  <c r="LG51" i="11"/>
  <c r="LI51" i="11"/>
  <c r="LH52" i="11"/>
  <c r="LG52" i="11"/>
  <c r="LI50" i="11"/>
  <c r="LI53" i="11"/>
  <c r="LI32" i="11"/>
  <c r="LI9" i="11"/>
  <c r="LI34" i="11"/>
  <c r="LI38" i="11"/>
  <c r="LI42" i="11"/>
  <c r="LI46" i="11"/>
  <c r="LI6" i="11"/>
  <c r="LI10" i="11"/>
  <c r="LI14" i="11"/>
  <c r="LI18" i="11"/>
  <c r="LI22" i="11"/>
  <c r="LI26" i="11"/>
  <c r="LI30" i="11"/>
  <c r="LI39" i="11"/>
  <c r="LI43" i="11"/>
  <c r="LI47" i="11"/>
  <c r="LI8" i="11"/>
  <c r="LI12" i="11"/>
  <c r="LI16" i="11"/>
  <c r="LI20" i="11"/>
  <c r="LI24" i="11"/>
  <c r="LI28" i="11"/>
  <c r="LI37" i="11"/>
  <c r="LI41" i="11"/>
  <c r="LI45" i="11"/>
  <c r="LI36" i="11"/>
  <c r="LG7" i="11"/>
  <c r="LG11" i="11"/>
  <c r="LG15" i="11"/>
  <c r="LG19" i="11"/>
  <c r="LG23" i="11"/>
  <c r="LG27" i="11"/>
  <c r="LG31" i="11"/>
  <c r="LG35" i="11"/>
  <c r="LG39" i="11"/>
  <c r="LG43" i="11"/>
  <c r="LG47" i="11"/>
  <c r="LH6" i="11"/>
  <c r="LH9" i="11"/>
  <c r="LH11" i="11"/>
  <c r="LH15" i="11"/>
  <c r="LH19" i="11"/>
  <c r="LH22" i="11"/>
  <c r="LI44" i="11"/>
  <c r="LG9" i="11"/>
  <c r="LG13" i="11"/>
  <c r="LG17" i="11"/>
  <c r="LG21" i="11"/>
  <c r="LG25" i="11"/>
  <c r="LG29" i="11"/>
  <c r="G62" i="12"/>
  <c r="LG33" i="11"/>
  <c r="LG37" i="11"/>
  <c r="LG41" i="11"/>
  <c r="LG45" i="11"/>
  <c r="LI48" i="11"/>
  <c r="LG6" i="11"/>
  <c r="LG10" i="11"/>
  <c r="LG14" i="11"/>
  <c r="LG18" i="11"/>
  <c r="LG22" i="11"/>
  <c r="LG26" i="11"/>
  <c r="LG30" i="11"/>
  <c r="LG34" i="11"/>
  <c r="LG38" i="11"/>
  <c r="LG42" i="11"/>
  <c r="LG46" i="11"/>
  <c r="LH7" i="11"/>
  <c r="LH12" i="11"/>
  <c r="LH16" i="11"/>
  <c r="LH20" i="11"/>
  <c r="LG20" i="11"/>
  <c r="LG36" i="11"/>
  <c r="LH21" i="11"/>
  <c r="LH23" i="11"/>
  <c r="LH29" i="11"/>
  <c r="H62" i="12"/>
  <c r="LH32" i="11"/>
  <c r="LH34" i="11"/>
  <c r="LH36" i="11"/>
  <c r="LH41" i="11"/>
  <c r="LG8" i="11"/>
  <c r="LG12" i="11"/>
  <c r="LG28" i="11"/>
  <c r="LG44" i="11"/>
  <c r="LH8" i="11"/>
  <c r="LH13" i="11"/>
  <c r="LH17" i="11"/>
  <c r="LH24" i="11"/>
  <c r="LH25" i="11"/>
  <c r="LH31" i="11"/>
  <c r="LH33" i="11"/>
  <c r="LH35" i="11"/>
  <c r="LH37" i="11"/>
  <c r="LH40" i="11"/>
  <c r="LG16" i="11"/>
  <c r="LG48" i="11"/>
  <c r="LH10" i="11"/>
  <c r="LH18" i="11"/>
  <c r="LH38" i="11"/>
  <c r="LH42" i="11"/>
  <c r="LG24" i="11"/>
  <c r="LH26" i="11"/>
  <c r="LH28" i="11"/>
  <c r="LH30" i="11"/>
  <c r="LH39" i="11"/>
  <c r="LH48" i="11"/>
  <c r="LG32" i="11"/>
  <c r="LH14" i="11"/>
  <c r="LH43" i="11"/>
  <c r="LH45" i="11"/>
  <c r="LH46" i="11"/>
  <c r="LH27" i="11"/>
  <c r="LI40" i="11"/>
  <c r="LG40" i="11"/>
  <c r="LH44" i="11"/>
  <c r="LH47" i="11"/>
  <c r="LI25" i="11"/>
  <c r="LI19" i="11"/>
  <c r="LI13" i="11"/>
  <c r="LI15" i="11"/>
  <c r="LI33" i="11"/>
  <c r="LI11" i="11"/>
  <c r="LI29" i="11"/>
  <c r="LI7" i="11"/>
  <c r="LI35" i="11"/>
  <c r="LI49" i="11"/>
  <c r="LI31" i="11"/>
  <c r="LI17" i="11"/>
  <c r="LI27" i="11"/>
  <c r="LI21" i="11"/>
  <c r="LI23" i="11"/>
  <c r="IU53" i="11"/>
  <c r="IU51" i="11"/>
  <c r="IU52" i="11"/>
  <c r="IV52" i="11"/>
  <c r="IV53" i="11"/>
  <c r="IW52" i="11"/>
  <c r="IW53" i="11"/>
  <c r="IW51" i="11"/>
  <c r="IV51" i="11"/>
  <c r="IU47" i="11"/>
  <c r="IU43" i="11"/>
  <c r="IU41" i="11"/>
  <c r="IV50" i="11"/>
  <c r="IU49" i="11"/>
  <c r="IU45" i="11"/>
  <c r="IU44" i="11"/>
  <c r="IU38" i="11"/>
  <c r="IU37" i="11"/>
  <c r="IU34" i="11"/>
  <c r="IU31" i="11"/>
  <c r="IU30" i="11"/>
  <c r="IU28" i="11"/>
  <c r="IU22" i="11"/>
  <c r="IU20" i="11"/>
  <c r="IU15" i="11"/>
  <c r="IU14" i="11"/>
  <c r="IU8" i="11"/>
  <c r="IU6" i="11"/>
  <c r="IU48" i="11"/>
  <c r="IU46" i="11"/>
  <c r="IU39" i="11"/>
  <c r="IU35" i="11"/>
  <c r="IU33" i="11"/>
  <c r="IU29" i="11"/>
  <c r="G50" i="12"/>
  <c r="IU27" i="11"/>
  <c r="IU19" i="11"/>
  <c r="IU18" i="11"/>
  <c r="IU13" i="11"/>
  <c r="IU7" i="11"/>
  <c r="IU42" i="11"/>
  <c r="IU40" i="11"/>
  <c r="IU26" i="11"/>
  <c r="IU23" i="11"/>
  <c r="IU17" i="11"/>
  <c r="IU12" i="11"/>
  <c r="IU9" i="11"/>
  <c r="IU50" i="11"/>
  <c r="IU36" i="11"/>
  <c r="IU32" i="11"/>
  <c r="IU25" i="11"/>
  <c r="IU24" i="11"/>
  <c r="IU21" i="11"/>
  <c r="IU16" i="11"/>
  <c r="IU11" i="11"/>
  <c r="IU10" i="11"/>
  <c r="IW50" i="11"/>
  <c r="IW14" i="11"/>
  <c r="IW30" i="11"/>
  <c r="IW46" i="11"/>
  <c r="IV14" i="11"/>
  <c r="IV18" i="11"/>
  <c r="IW6" i="11"/>
  <c r="IW22" i="11"/>
  <c r="IW38" i="11"/>
  <c r="IW10" i="11"/>
  <c r="IW26" i="11"/>
  <c r="IW42" i="11"/>
  <c r="IV6" i="11"/>
  <c r="IV9" i="11"/>
  <c r="IV11" i="11"/>
  <c r="IV15" i="11"/>
  <c r="IV19" i="11"/>
  <c r="IV21" i="11"/>
  <c r="IV22" i="11"/>
  <c r="IV26" i="11"/>
  <c r="IV28" i="11"/>
  <c r="IV32" i="11"/>
  <c r="IV34" i="11"/>
  <c r="IV39" i="11"/>
  <c r="IV43" i="11"/>
  <c r="IW18" i="11"/>
  <c r="IW34" i="11"/>
  <c r="IV7" i="11"/>
  <c r="IV8" i="11"/>
  <c r="IV12" i="11"/>
  <c r="IV13" i="11"/>
  <c r="IV16" i="11"/>
  <c r="IV17" i="11"/>
  <c r="IV20" i="11"/>
  <c r="IV30" i="11"/>
  <c r="IV40" i="11"/>
  <c r="IV24" i="11"/>
  <c r="IV25" i="11"/>
  <c r="IV27" i="11"/>
  <c r="IV29" i="11"/>
  <c r="H50" i="12"/>
  <c r="IV31" i="11"/>
  <c r="IV37" i="11"/>
  <c r="IV10" i="11"/>
  <c r="IV33" i="11"/>
  <c r="IV38" i="11"/>
  <c r="IV42" i="11"/>
  <c r="IV45" i="11"/>
  <c r="IV48" i="11"/>
  <c r="IV35" i="11"/>
  <c r="IV41" i="11"/>
  <c r="IV46" i="11"/>
  <c r="IV47" i="11"/>
  <c r="IV23" i="11"/>
  <c r="IV44" i="11"/>
  <c r="IV49" i="11"/>
  <c r="IV36" i="11"/>
  <c r="IW8" i="11"/>
  <c r="IW29" i="11"/>
  <c r="IW31" i="11"/>
  <c r="IW40" i="11"/>
  <c r="IW32" i="11"/>
  <c r="IW21" i="11"/>
  <c r="IW28" i="11"/>
  <c r="IW17" i="11"/>
  <c r="IW36" i="11"/>
  <c r="IW25" i="11"/>
  <c r="IW39" i="11"/>
  <c r="IW16" i="11"/>
  <c r="IW35" i="11"/>
  <c r="IW12" i="11"/>
  <c r="IW43" i="11"/>
  <c r="IW20" i="11"/>
  <c r="IW9" i="11"/>
  <c r="IW13" i="11"/>
  <c r="IW15" i="11"/>
  <c r="IW45" i="11"/>
  <c r="IW23" i="11"/>
  <c r="IW49" i="11"/>
  <c r="IW19" i="11"/>
  <c r="IW27" i="11"/>
  <c r="IW47" i="11"/>
  <c r="IW24" i="11"/>
  <c r="IW48" i="11"/>
  <c r="IW37" i="11"/>
  <c r="IW7" i="11"/>
  <c r="IW44" i="11"/>
  <c r="IW33" i="11"/>
  <c r="IW41" i="11"/>
  <c r="IW11" i="11"/>
  <c r="FH9" i="5"/>
  <c r="FH31" i="5"/>
  <c r="FH27" i="5"/>
  <c r="FH44" i="5"/>
  <c r="FH47" i="5"/>
  <c r="FH32" i="5"/>
  <c r="FH45" i="5"/>
  <c r="FI14" i="5"/>
  <c r="OE14" i="5"/>
  <c r="JA45" i="5"/>
  <c r="OH45" i="5"/>
  <c r="OH26" i="5"/>
  <c r="JA26" i="5"/>
  <c r="EB33" i="5"/>
  <c r="EB19" i="5"/>
  <c r="I26" i="4"/>
  <c r="EB51" i="5"/>
  <c r="OD36" i="5"/>
  <c r="EC36" i="5"/>
  <c r="EC14" i="5"/>
  <c r="OD14" i="5"/>
  <c r="EC24" i="5"/>
  <c r="OD24" i="5"/>
  <c r="OD28" i="5"/>
  <c r="EC28" i="5"/>
  <c r="EB34" i="5"/>
  <c r="EC48" i="5"/>
  <c r="JA40" i="5"/>
  <c r="OH40" i="5"/>
  <c r="CW30" i="5"/>
  <c r="OC30" i="5"/>
  <c r="CQ51" i="11"/>
  <c r="CQ52" i="11"/>
  <c r="CQ53" i="11"/>
  <c r="CS51" i="11"/>
  <c r="CQ50" i="11"/>
  <c r="CS53" i="11"/>
  <c r="CS52" i="11"/>
  <c r="CR51" i="11"/>
  <c r="CR50" i="11"/>
  <c r="CS8" i="11"/>
  <c r="CS12" i="11"/>
  <c r="CS16" i="11"/>
  <c r="CS20" i="11"/>
  <c r="CS24" i="11"/>
  <c r="CS28" i="11"/>
  <c r="CS32" i="11"/>
  <c r="CS36" i="11"/>
  <c r="CS40" i="11"/>
  <c r="CS44" i="11"/>
  <c r="CS48" i="11"/>
  <c r="CQ9" i="11"/>
  <c r="CQ13" i="11"/>
  <c r="CQ17" i="11"/>
  <c r="CQ21" i="11"/>
  <c r="CQ25" i="11"/>
  <c r="CQ29" i="11"/>
  <c r="G20" i="12"/>
  <c r="CQ33" i="11"/>
  <c r="CQ37" i="11"/>
  <c r="CQ41" i="11"/>
  <c r="CQ45" i="11"/>
  <c r="CQ49" i="11"/>
  <c r="CS9" i="11"/>
  <c r="CS13" i="11"/>
  <c r="CS17" i="11"/>
  <c r="CS21" i="11"/>
  <c r="CS25" i="11"/>
  <c r="CS29" i="11"/>
  <c r="CS33" i="11"/>
  <c r="CS37" i="11"/>
  <c r="CS41" i="11"/>
  <c r="CS45" i="11"/>
  <c r="CQ6" i="11"/>
  <c r="CQ10" i="11"/>
  <c r="CQ14" i="11"/>
  <c r="CQ18" i="11"/>
  <c r="CQ22" i="11"/>
  <c r="CQ26" i="11"/>
  <c r="CQ30" i="11"/>
  <c r="CQ34" i="11"/>
  <c r="CQ38" i="11"/>
  <c r="CQ42" i="11"/>
  <c r="CQ46" i="11"/>
  <c r="CS6" i="11"/>
  <c r="CS11" i="11"/>
  <c r="CS15" i="11"/>
  <c r="CS19" i="11"/>
  <c r="CS23" i="11"/>
  <c r="CS27" i="11"/>
  <c r="CS31" i="11"/>
  <c r="CS35" i="11"/>
  <c r="CS39" i="11"/>
  <c r="CS43" i="11"/>
  <c r="CS47" i="11"/>
  <c r="CQ8" i="11"/>
  <c r="CQ12" i="11"/>
  <c r="CQ16" i="11"/>
  <c r="CQ20" i="11"/>
  <c r="CQ24" i="11"/>
  <c r="CQ28" i="11"/>
  <c r="CQ32" i="11"/>
  <c r="CQ36" i="11"/>
  <c r="CQ40" i="11"/>
  <c r="CQ44" i="11"/>
  <c r="CQ48" i="11"/>
  <c r="CS18" i="11"/>
  <c r="CS34" i="11"/>
  <c r="CQ19" i="11"/>
  <c r="CQ35" i="11"/>
  <c r="CR6" i="11"/>
  <c r="CR9" i="11"/>
  <c r="CR11" i="11"/>
  <c r="CR15" i="11"/>
  <c r="CR19" i="11"/>
  <c r="CR22" i="11"/>
  <c r="CR24" i="11"/>
  <c r="CS22" i="11"/>
  <c r="CS38" i="11"/>
  <c r="CS10" i="11"/>
  <c r="CS26" i="11"/>
  <c r="CS42" i="11"/>
  <c r="CQ11" i="11"/>
  <c r="CQ27" i="11"/>
  <c r="CQ43" i="11"/>
  <c r="CS14" i="11"/>
  <c r="CS30" i="11"/>
  <c r="CS46" i="11"/>
  <c r="CQ15" i="11"/>
  <c r="CQ31" i="11"/>
  <c r="CQ47" i="11"/>
  <c r="CR7" i="11"/>
  <c r="CR12" i="11"/>
  <c r="CR16" i="11"/>
  <c r="CR20" i="11"/>
  <c r="CQ39" i="11"/>
  <c r="CR10" i="11"/>
  <c r="CR23" i="11"/>
  <c r="CR27" i="11"/>
  <c r="CR29" i="11"/>
  <c r="H20" i="12"/>
  <c r="CR36" i="11"/>
  <c r="CR38" i="11"/>
  <c r="CR41" i="11"/>
  <c r="CR42" i="11"/>
  <c r="CQ7" i="11"/>
  <c r="CR25" i="11"/>
  <c r="CR31" i="11"/>
  <c r="CR33" i="11"/>
  <c r="CR35" i="11"/>
  <c r="CR37" i="11"/>
  <c r="CR13" i="11"/>
  <c r="CR21" i="11"/>
  <c r="CR44" i="11"/>
  <c r="CQ23" i="11"/>
  <c r="CR18" i="11"/>
  <c r="CR17" i="11"/>
  <c r="CR26" i="11"/>
  <c r="CR28" i="11"/>
  <c r="CR30" i="11"/>
  <c r="CR32" i="11"/>
  <c r="CR39" i="11"/>
  <c r="CR45" i="11"/>
  <c r="CR48" i="11"/>
  <c r="CR47" i="11"/>
  <c r="CR8" i="11"/>
  <c r="CR49" i="11"/>
  <c r="CR34" i="11"/>
  <c r="CR40" i="11"/>
  <c r="CR43" i="11"/>
  <c r="CR46" i="11"/>
  <c r="CR14" i="11"/>
  <c r="CS50" i="11"/>
  <c r="CS49" i="11"/>
  <c r="CS7" i="11"/>
  <c r="EC29" i="5"/>
  <c r="CV53" i="5"/>
  <c r="CV51" i="5"/>
  <c r="CV43" i="5"/>
  <c r="CQ3" i="5"/>
  <c r="E3" i="7"/>
  <c r="CR4" i="5"/>
  <c r="CV6" i="5"/>
  <c r="CW15" i="5"/>
  <c r="OC15" i="5"/>
  <c r="OC50" i="5"/>
  <c r="CW50" i="5"/>
  <c r="CV28" i="5"/>
  <c r="CV25" i="5"/>
  <c r="CV49" i="5"/>
  <c r="EC44" i="5"/>
  <c r="EC49" i="5"/>
  <c r="EC47" i="5"/>
  <c r="EC39" i="5"/>
  <c r="JA12" i="5"/>
  <c r="OH12" i="5"/>
  <c r="CW27" i="5"/>
  <c r="OC27" i="5"/>
  <c r="EC21" i="5"/>
  <c r="JA39" i="5"/>
  <c r="FI48" i="5"/>
  <c r="AK33" i="5"/>
  <c r="OR33" i="5"/>
  <c r="OA33" i="5"/>
  <c r="OB22" i="5"/>
  <c r="BQ22" i="5"/>
  <c r="BQ20" i="5"/>
  <c r="OB20" i="5"/>
  <c r="OB48" i="5"/>
  <c r="BQ48" i="5"/>
  <c r="OB17" i="5"/>
  <c r="BQ17" i="5"/>
  <c r="BQ9" i="5"/>
  <c r="OB9" i="5"/>
  <c r="BP6" i="5"/>
  <c r="BK3" i="5"/>
  <c r="D3" i="7"/>
  <c r="BL4" i="5"/>
  <c r="FI38" i="5"/>
  <c r="OE38" i="5"/>
  <c r="AK52" i="5"/>
  <c r="OR52" i="5"/>
  <c r="OA52" i="5"/>
  <c r="JA27" i="5"/>
  <c r="OH27" i="5"/>
  <c r="EC27" i="5"/>
  <c r="OD27" i="5"/>
  <c r="OH48" i="5"/>
  <c r="JA48" i="5"/>
  <c r="OH29" i="5"/>
  <c r="JA29" i="5"/>
  <c r="IZ27" i="5"/>
  <c r="OF52" i="5"/>
  <c r="GO52" i="5"/>
  <c r="OF47" i="5"/>
  <c r="GO47" i="5"/>
  <c r="OF23" i="5"/>
  <c r="GO23" i="5"/>
  <c r="GO16" i="5"/>
  <c r="OF16" i="5"/>
  <c r="GO49" i="5"/>
  <c r="OF49" i="5"/>
  <c r="OF25" i="5"/>
  <c r="GO25" i="5"/>
  <c r="GN42" i="5"/>
  <c r="OE25" i="5"/>
  <c r="FI25" i="5"/>
  <c r="OC37" i="5"/>
  <c r="CW37" i="5"/>
  <c r="AJ53" i="5"/>
  <c r="AJ27" i="5"/>
  <c r="AJ28" i="5"/>
  <c r="H80" i="4"/>
  <c r="H68" i="4"/>
  <c r="H8" i="4"/>
  <c r="FI6" i="5"/>
  <c r="AK47" i="5"/>
  <c r="OR47" i="5"/>
  <c r="CW13" i="5"/>
  <c r="OC13" i="5"/>
  <c r="OA14" i="5"/>
  <c r="JA51" i="5"/>
  <c r="OH51" i="5"/>
  <c r="AK31" i="5"/>
  <c r="OR31" i="5"/>
  <c r="OA31" i="5"/>
  <c r="FH19" i="5"/>
  <c r="I32" i="4"/>
  <c r="FC3" i="5"/>
  <c r="G3" i="7"/>
  <c r="FD4" i="5"/>
  <c r="FH6" i="5"/>
  <c r="CW7" i="5"/>
  <c r="OC7" i="5"/>
  <c r="EC34" i="5"/>
  <c r="OD34" i="5"/>
  <c r="FI15" i="5"/>
  <c r="CW22" i="5"/>
  <c r="OC22" i="5"/>
  <c r="OC26" i="5"/>
  <c r="CW26" i="5"/>
  <c r="OD53" i="5"/>
  <c r="EC53" i="5"/>
  <c r="OB53" i="5"/>
  <c r="BQ53" i="5"/>
  <c r="BQ16" i="5"/>
  <c r="OB16" i="5"/>
  <c r="BQ26" i="5"/>
  <c r="OB26" i="5"/>
  <c r="BP39" i="5"/>
  <c r="OB24" i="5"/>
  <c r="BQ24" i="5"/>
  <c r="BQ50" i="5"/>
  <c r="OB50" i="5"/>
  <c r="BP53" i="5"/>
  <c r="BP17" i="5"/>
  <c r="FI27" i="5"/>
  <c r="OE27" i="5"/>
  <c r="OH34" i="5"/>
  <c r="JA34" i="5"/>
  <c r="FI11" i="5"/>
  <c r="OE11" i="5"/>
  <c r="OC53" i="5"/>
  <c r="CW53" i="5"/>
  <c r="FI31" i="5"/>
  <c r="OE31" i="5"/>
  <c r="EC43" i="5"/>
  <c r="OD43" i="5"/>
  <c r="JA37" i="5"/>
  <c r="OH37" i="5"/>
  <c r="IU3" i="5"/>
  <c r="J3" i="7"/>
  <c r="IZ6" i="5"/>
  <c r="IV4" i="5"/>
  <c r="IZ37" i="5"/>
  <c r="GO51" i="5"/>
  <c r="OF51" i="5"/>
  <c r="GN45" i="5"/>
  <c r="GO28" i="5"/>
  <c r="OF28" i="5"/>
  <c r="GO13" i="5"/>
  <c r="OF13" i="5"/>
  <c r="GN25" i="5"/>
  <c r="GO26" i="5"/>
  <c r="OF26" i="5"/>
  <c r="OF12" i="5"/>
  <c r="GO12" i="5"/>
  <c r="GO33" i="5"/>
  <c r="OF33" i="5"/>
  <c r="OF10" i="5"/>
  <c r="GO10" i="5"/>
  <c r="GO34" i="5"/>
  <c r="OF34" i="5"/>
  <c r="OF18" i="5"/>
  <c r="GO18" i="5"/>
  <c r="GO39" i="5"/>
  <c r="OF39" i="5"/>
  <c r="OF7" i="5"/>
  <c r="GO7" i="5"/>
  <c r="GN28" i="5"/>
  <c r="GN48" i="5"/>
  <c r="GN34" i="5"/>
  <c r="GN50" i="5"/>
  <c r="GN33" i="5"/>
  <c r="AK19" i="5"/>
  <c r="OA19" i="5"/>
  <c r="K68" i="4"/>
  <c r="L68" i="4"/>
  <c r="K8" i="4"/>
  <c r="L8" i="4"/>
  <c r="FI29" i="5"/>
  <c r="OE29" i="5"/>
  <c r="OD9" i="5"/>
  <c r="EC9" i="5"/>
  <c r="FI26" i="5"/>
  <c r="OE26" i="5"/>
  <c r="CW32" i="5"/>
  <c r="OC32" i="5"/>
  <c r="OA7" i="5"/>
  <c r="OA23" i="5"/>
  <c r="OA15" i="5"/>
  <c r="AJ39" i="5"/>
  <c r="AJ51" i="5"/>
  <c r="AJ30" i="5"/>
  <c r="AJ45" i="5"/>
  <c r="AJ19" i="5"/>
  <c r="I68" i="4"/>
  <c r="I8" i="4"/>
  <c r="AK45" i="5"/>
  <c r="OR45" i="5"/>
  <c r="OA45" i="5"/>
  <c r="AJ49" i="5"/>
  <c r="OA50" i="5"/>
  <c r="AK50" i="5"/>
  <c r="OR50" i="5"/>
  <c r="AE3" i="5"/>
  <c r="C3" i="7"/>
  <c r="AF4" i="5"/>
  <c r="AJ6" i="5"/>
  <c r="AK40" i="5"/>
  <c r="OR40" i="5"/>
  <c r="OA40" i="5"/>
  <c r="AJ50" i="5"/>
  <c r="AJ8" i="5"/>
  <c r="OA16" i="5"/>
  <c r="G5" i="7"/>
  <c r="FE4" i="5"/>
  <c r="AK25" i="5"/>
  <c r="CW38" i="5"/>
  <c r="CW41" i="5"/>
  <c r="X78" i="6"/>
  <c r="JA21" i="5"/>
  <c r="OH21" i="5"/>
  <c r="OH19" i="5"/>
  <c r="JA19" i="5"/>
  <c r="K50" i="4"/>
  <c r="L50" i="4"/>
  <c r="OE19" i="5"/>
  <c r="FI19" i="5"/>
  <c r="K32" i="4"/>
  <c r="L32" i="4"/>
  <c r="OA21" i="5"/>
  <c r="OC51" i="5"/>
  <c r="CW51" i="5"/>
  <c r="JA25" i="5"/>
  <c r="OH25" i="5"/>
  <c r="JA24" i="5"/>
  <c r="OH24" i="5"/>
  <c r="OH17" i="5"/>
  <c r="JA17" i="5"/>
  <c r="EC19" i="5"/>
  <c r="OD19" i="5"/>
  <c r="K26" i="4"/>
  <c r="L26" i="4"/>
  <c r="FH11" i="5"/>
  <c r="FH29" i="5"/>
  <c r="FH46" i="5"/>
  <c r="FH26" i="5"/>
  <c r="FH20" i="5"/>
  <c r="FH25" i="5"/>
  <c r="U78" i="6"/>
  <c r="OH20" i="5"/>
  <c r="JA20" i="5"/>
  <c r="FI35" i="5"/>
  <c r="OE35" i="5"/>
  <c r="EB40" i="5"/>
  <c r="EB27" i="5"/>
  <c r="EC26" i="5"/>
  <c r="OD26" i="5"/>
  <c r="EC37" i="5"/>
  <c r="OD37" i="5"/>
  <c r="OD38" i="5"/>
  <c r="EC38" i="5"/>
  <c r="DW3" i="5"/>
  <c r="F3" i="7"/>
  <c r="DX4" i="5"/>
  <c r="EB6" i="5"/>
  <c r="EC22" i="5"/>
  <c r="OD22" i="5"/>
  <c r="EB28" i="5"/>
  <c r="OD20" i="5"/>
  <c r="EC20" i="5"/>
  <c r="DW4" i="5"/>
  <c r="F7" i="7"/>
  <c r="OA13" i="5"/>
  <c r="OC48" i="5"/>
  <c r="CW48" i="5"/>
  <c r="AK49" i="5"/>
  <c r="OR49" i="5"/>
  <c r="FI39" i="5"/>
  <c r="CV40" i="5"/>
  <c r="CV33" i="5"/>
  <c r="CV9" i="5"/>
  <c r="CV44" i="5"/>
  <c r="CV29" i="5"/>
  <c r="OC18" i="5"/>
  <c r="CW18" i="5"/>
  <c r="CW49" i="5"/>
  <c r="OC49" i="5"/>
  <c r="CV26" i="5"/>
  <c r="CW17" i="5"/>
  <c r="OC17" i="5"/>
  <c r="CW35" i="5"/>
  <c r="OC35" i="5"/>
  <c r="CV35" i="5"/>
  <c r="JA14" i="5"/>
  <c r="FI37" i="5"/>
  <c r="FI8" i="5"/>
  <c r="FI33" i="5"/>
  <c r="OE33" i="5"/>
  <c r="OE49" i="5"/>
  <c r="FI49" i="5"/>
  <c r="FI51" i="5"/>
  <c r="JA35" i="5"/>
  <c r="FI53" i="5"/>
  <c r="OE53" i="5"/>
  <c r="EC7" i="5"/>
  <c r="OD7" i="5"/>
  <c r="JA13" i="5"/>
  <c r="OH13" i="5"/>
  <c r="OF45" i="5"/>
  <c r="GO45" i="5"/>
  <c r="OF17" i="5"/>
  <c r="GO17" i="5"/>
  <c r="OF42" i="5"/>
  <c r="GO42" i="5"/>
  <c r="OF24" i="5"/>
  <c r="GO24" i="5"/>
  <c r="GO50" i="5"/>
  <c r="OF50" i="5"/>
  <c r="OF48" i="5"/>
  <c r="GO48" i="5"/>
  <c r="OF27" i="5"/>
  <c r="GO27" i="5"/>
  <c r="GN19" i="5"/>
  <c r="I38" i="4"/>
  <c r="Y37" i="6"/>
  <c r="Y38" i="6"/>
  <c r="Y39" i="6"/>
  <c r="Y40" i="6"/>
  <c r="Y41" i="6"/>
  <c r="AJ17" i="5"/>
  <c r="AK17" i="5"/>
  <c r="OA17" i="5"/>
  <c r="AJ43" i="5"/>
  <c r="AK34" i="5"/>
  <c r="OR34" i="5"/>
  <c r="OA34" i="5"/>
  <c r="OA20" i="5"/>
  <c r="AK20" i="5"/>
  <c r="AJ48" i="5"/>
  <c r="CW29" i="5"/>
  <c r="OC29" i="5"/>
  <c r="OH31" i="5"/>
  <c r="JA31" i="5"/>
  <c r="FI13" i="5"/>
  <c r="OE13" i="5"/>
  <c r="CW16" i="5"/>
  <c r="OC16" i="5"/>
  <c r="EC23" i="5"/>
  <c r="OD23" i="5"/>
  <c r="FH17" i="5"/>
  <c r="EB42" i="5"/>
  <c r="OD16" i="5"/>
  <c r="EC16" i="5"/>
  <c r="OD13" i="5"/>
  <c r="EC13" i="5"/>
  <c r="FI32" i="5"/>
  <c r="OE32" i="5"/>
  <c r="OB38" i="5"/>
  <c r="BQ38" i="5"/>
  <c r="OB7" i="5"/>
  <c r="BQ7" i="5"/>
  <c r="BQ39" i="5"/>
  <c r="OB39" i="5"/>
  <c r="BQ30" i="5"/>
  <c r="OB30" i="5"/>
  <c r="OB41" i="5"/>
  <c r="BQ41" i="5"/>
  <c r="BP51" i="5"/>
  <c r="BQ29" i="5"/>
  <c r="OB29" i="5"/>
  <c r="JA53" i="5"/>
  <c r="OH53" i="5"/>
  <c r="FI45" i="5"/>
  <c r="OE45" i="5"/>
  <c r="BP37" i="5"/>
  <c r="OB18" i="5"/>
  <c r="BQ18" i="5"/>
  <c r="OB52" i="5"/>
  <c r="BQ52" i="5"/>
  <c r="OB14" i="5"/>
  <c r="BQ14" i="5"/>
  <c r="BQ36" i="5"/>
  <c r="OB36" i="5"/>
  <c r="BQ40" i="5"/>
  <c r="OB40" i="5"/>
  <c r="BP52" i="5"/>
  <c r="BP28" i="5"/>
  <c r="OB32" i="5"/>
  <c r="BQ32" i="5"/>
  <c r="OB25" i="5"/>
  <c r="BQ25" i="5"/>
  <c r="OB35" i="5"/>
  <c r="BQ35" i="5"/>
  <c r="BQ21" i="5"/>
  <c r="OB21" i="5"/>
  <c r="BP36" i="5"/>
  <c r="BQ43" i="5"/>
  <c r="OB43" i="5"/>
  <c r="BQ13" i="5"/>
  <c r="OB13" i="5"/>
  <c r="BP43" i="5"/>
  <c r="BP29" i="5"/>
  <c r="BP48" i="5"/>
  <c r="BP34" i="5"/>
  <c r="H14" i="4"/>
  <c r="H74" i="4"/>
  <c r="BP33" i="5"/>
  <c r="BP19" i="5"/>
  <c r="I74" i="4"/>
  <c r="I14" i="4"/>
  <c r="EC51" i="5"/>
  <c r="OD51" i="5"/>
  <c r="OH44" i="5"/>
  <c r="JA44" i="5"/>
  <c r="OE43" i="5"/>
  <c r="FI43" i="5"/>
  <c r="EC33" i="5"/>
  <c r="OD33" i="5"/>
  <c r="OA9" i="5"/>
  <c r="AK9" i="5"/>
  <c r="OE10" i="5"/>
  <c r="FI10" i="5"/>
  <c r="OH10" i="5"/>
  <c r="JA10" i="5"/>
  <c r="JA8" i="5"/>
  <c r="OH8" i="5"/>
  <c r="IZ11" i="5"/>
  <c r="IZ28" i="5"/>
  <c r="IZ32" i="5"/>
  <c r="JA47" i="5"/>
  <c r="OH47" i="5"/>
  <c r="IZ42" i="5"/>
  <c r="IZ53" i="5"/>
  <c r="IZ19" i="5"/>
  <c r="I50" i="4"/>
  <c r="IZ29" i="5"/>
  <c r="IU4" i="5"/>
  <c r="J7" i="7"/>
  <c r="JA52" i="5"/>
  <c r="OH52" i="5"/>
  <c r="OF53" i="5"/>
  <c r="GO53" i="5"/>
  <c r="GO30" i="5"/>
  <c r="OF30" i="5"/>
  <c r="OF8" i="5"/>
  <c r="GO8" i="5"/>
  <c r="GO9" i="5"/>
  <c r="OF9" i="5"/>
  <c r="GN32" i="5"/>
  <c r="OF38" i="5"/>
  <c r="GO38" i="5"/>
  <c r="GO21" i="5"/>
  <c r="OF21" i="5"/>
  <c r="GN43" i="5"/>
  <c r="GO31" i="5"/>
  <c r="OF31" i="5"/>
  <c r="GJ3" i="5"/>
  <c r="H4" i="7"/>
  <c r="GO6" i="5"/>
  <c r="GK4" i="5"/>
  <c r="OF6" i="5"/>
  <c r="H5" i="7"/>
  <c r="H2" i="7"/>
  <c r="GO29" i="5"/>
  <c r="OF29" i="5"/>
  <c r="GO11" i="5"/>
  <c r="OF11" i="5"/>
  <c r="GN26" i="5"/>
  <c r="GJ4" i="5"/>
  <c r="GN6" i="5"/>
  <c r="GI3" i="5"/>
  <c r="H3" i="7"/>
  <c r="OF36" i="5"/>
  <c r="GO36" i="5"/>
  <c r="GN49" i="5"/>
  <c r="GN39" i="5"/>
  <c r="GN37" i="5"/>
  <c r="CW24" i="5"/>
  <c r="OC24" i="5"/>
  <c r="FI20" i="5"/>
  <c r="OE20" i="5"/>
  <c r="CW44" i="5"/>
  <c r="OC44" i="5"/>
  <c r="EC25" i="5"/>
  <c r="OD25" i="5"/>
  <c r="AK11" i="5"/>
  <c r="OA11" i="5"/>
  <c r="CW33" i="5"/>
  <c r="OC33" i="5"/>
  <c r="JA9" i="5"/>
  <c r="OH9" i="5"/>
  <c r="AJ11" i="5"/>
  <c r="AJ41" i="5"/>
  <c r="AJ26" i="5"/>
  <c r="AJ25" i="5"/>
  <c r="AJ33" i="5"/>
  <c r="AK38" i="5"/>
  <c r="OR38" i="5"/>
  <c r="OA38" i="5"/>
  <c r="OA18" i="5"/>
  <c r="OA42" i="5"/>
  <c r="AK42" i="5"/>
  <c r="OR42" i="5"/>
  <c r="OA36" i="5"/>
  <c r="AK36" i="5"/>
  <c r="OR36" i="5"/>
  <c r="AJ44" i="5"/>
  <c r="AK8" i="5"/>
  <c r="OA8" i="5"/>
  <c r="AJ34" i="5"/>
  <c r="AK29" i="5"/>
  <c r="G2" i="7"/>
  <c r="FD3" i="5"/>
  <c r="G4" i="7"/>
  <c r="CW36" i="5"/>
  <c r="OC36" i="5"/>
  <c r="FI23" i="5"/>
  <c r="AE6" i="11"/>
  <c r="AF6" i="11"/>
  <c r="AE51" i="11"/>
  <c r="AF53" i="11"/>
  <c r="AE50" i="11"/>
  <c r="AF51" i="11"/>
  <c r="AE49" i="11"/>
  <c r="AF50" i="11"/>
  <c r="AE53" i="11"/>
  <c r="AF49" i="11"/>
  <c r="AE52" i="11"/>
  <c r="AF52" i="11"/>
  <c r="AG52" i="11"/>
  <c r="AE8" i="11"/>
  <c r="AE12" i="11"/>
  <c r="AE16" i="11"/>
  <c r="AE20" i="11"/>
  <c r="AE24" i="11"/>
  <c r="AE28" i="11"/>
  <c r="AE32" i="11"/>
  <c r="AE36" i="11"/>
  <c r="AE40" i="11"/>
  <c r="AE44" i="11"/>
  <c r="AE48" i="11"/>
  <c r="AG53" i="11"/>
  <c r="AE9" i="11"/>
  <c r="AE13" i="11"/>
  <c r="AE17" i="11"/>
  <c r="AE21" i="11"/>
  <c r="AE25" i="11"/>
  <c r="AE29" i="11"/>
  <c r="AE33" i="11"/>
  <c r="AE37" i="11"/>
  <c r="AE41" i="11"/>
  <c r="AE45" i="11"/>
  <c r="AG10" i="11"/>
  <c r="AG14" i="11"/>
  <c r="AG18" i="11"/>
  <c r="AG22" i="11"/>
  <c r="AG26" i="11"/>
  <c r="AG30" i="11"/>
  <c r="AG34" i="11"/>
  <c r="AG38" i="11"/>
  <c r="AG42" i="11"/>
  <c r="AG46" i="11"/>
  <c r="AG50" i="11"/>
  <c r="AG7" i="11"/>
  <c r="AG11" i="11"/>
  <c r="AG15" i="11"/>
  <c r="AG19" i="11"/>
  <c r="AG23" i="11"/>
  <c r="AG27" i="11"/>
  <c r="AG31" i="11"/>
  <c r="AG35" i="11"/>
  <c r="AG39" i="11"/>
  <c r="AG43" i="11"/>
  <c r="AG47" i="11"/>
  <c r="AG51" i="11"/>
  <c r="AE7" i="11"/>
  <c r="AE11" i="11"/>
  <c r="AE15" i="11"/>
  <c r="AE19" i="11"/>
  <c r="AE23" i="11"/>
  <c r="AE27" i="11"/>
  <c r="AE31" i="11"/>
  <c r="AE35" i="11"/>
  <c r="AE39" i="11"/>
  <c r="AE43" i="11"/>
  <c r="AE47" i="11"/>
  <c r="AE22" i="11"/>
  <c r="AE38" i="11"/>
  <c r="AF8" i="11"/>
  <c r="AF10" i="11"/>
  <c r="AF13" i="11"/>
  <c r="AF17" i="11"/>
  <c r="AF21" i="11"/>
  <c r="AF23" i="11"/>
  <c r="AE14" i="11"/>
  <c r="AE30" i="11"/>
  <c r="AE46" i="11"/>
  <c r="AE18" i="11"/>
  <c r="AE34" i="11"/>
  <c r="AF14" i="11"/>
  <c r="AF18" i="11"/>
  <c r="AE42" i="11"/>
  <c r="AF22" i="11"/>
  <c r="AF31" i="11"/>
  <c r="AF33" i="11"/>
  <c r="AF35" i="11"/>
  <c r="AF37" i="11"/>
  <c r="AE10" i="11"/>
  <c r="AF11" i="11"/>
  <c r="AF15" i="11"/>
  <c r="AF19" i="11"/>
  <c r="AF25" i="11"/>
  <c r="AF27" i="11"/>
  <c r="AF29" i="11"/>
  <c r="AF36" i="11"/>
  <c r="AF38" i="11"/>
  <c r="AF41" i="11"/>
  <c r="AF42" i="11"/>
  <c r="AF24" i="11"/>
  <c r="AF34" i="11"/>
  <c r="AF40" i="11"/>
  <c r="AF43" i="11"/>
  <c r="AF45" i="11"/>
  <c r="AF48" i="11"/>
  <c r="AF16" i="11"/>
  <c r="AF46" i="11"/>
  <c r="AF47" i="11"/>
  <c r="AE26" i="11"/>
  <c r="AF7" i="11"/>
  <c r="AF44" i="11"/>
  <c r="AF28" i="11"/>
  <c r="AF32" i="11"/>
  <c r="AF9" i="11"/>
  <c r="AF20" i="11"/>
  <c r="AF30" i="11"/>
  <c r="AF39" i="11"/>
  <c r="AF12" i="11"/>
  <c r="AF26" i="11"/>
  <c r="AG8" i="11"/>
  <c r="AG44" i="11"/>
  <c r="AG36" i="11"/>
  <c r="AG28" i="11"/>
  <c r="AG17" i="11"/>
  <c r="AG20" i="11"/>
  <c r="AG49" i="11"/>
  <c r="AG41" i="11"/>
  <c r="AG33" i="11"/>
  <c r="AG25" i="11"/>
  <c r="AG13" i="11"/>
  <c r="AG6" i="11"/>
  <c r="AG16" i="11"/>
  <c r="AG48" i="11"/>
  <c r="AG40" i="11"/>
  <c r="AG32" i="11"/>
  <c r="AG24" i="11"/>
  <c r="AG9" i="11"/>
  <c r="AG12" i="11"/>
  <c r="AG45" i="11"/>
  <c r="AG37" i="11"/>
  <c r="AG29" i="11"/>
  <c r="AG21" i="11"/>
  <c r="FI22" i="5"/>
  <c r="EC41" i="5"/>
  <c r="FI28" i="5"/>
  <c r="AK37" i="5"/>
  <c r="OR37" i="5"/>
  <c r="FI40" i="5"/>
  <c r="OE40" i="5"/>
  <c r="OE50" i="5"/>
  <c r="FI50" i="5"/>
  <c r="JA49" i="5"/>
  <c r="OH49" i="5"/>
  <c r="OC39" i="5"/>
  <c r="CW39" i="5"/>
  <c r="AK35" i="5"/>
  <c r="OR35" i="5"/>
  <c r="OA35" i="5"/>
  <c r="FI18" i="5"/>
  <c r="OE18" i="5"/>
  <c r="OD46" i="5"/>
  <c r="EC46" i="5"/>
  <c r="OE21" i="5"/>
  <c r="FI21" i="5"/>
  <c r="OE42" i="5"/>
  <c r="FI42" i="5"/>
  <c r="FI16" i="5"/>
  <c r="OE16" i="5"/>
  <c r="JA41" i="5"/>
  <c r="OH41" i="5"/>
  <c r="FD53" i="11"/>
  <c r="FC52" i="11"/>
  <c r="FC53" i="11"/>
  <c r="FD52" i="11"/>
  <c r="FD51" i="11"/>
  <c r="FC51" i="11"/>
  <c r="FD50" i="11"/>
  <c r="FC50" i="11"/>
  <c r="FE50" i="11"/>
  <c r="FE19" i="11"/>
  <c r="FE35" i="11"/>
  <c r="FE51" i="11"/>
  <c r="FC7" i="11"/>
  <c r="FC11" i="11"/>
  <c r="FC15" i="11"/>
  <c r="FC19" i="11"/>
  <c r="FC23" i="11"/>
  <c r="FC27" i="11"/>
  <c r="FC31" i="11"/>
  <c r="FC35" i="11"/>
  <c r="FC39" i="11"/>
  <c r="FC43" i="11"/>
  <c r="FC47" i="11"/>
  <c r="FD8" i="11"/>
  <c r="FD10" i="11"/>
  <c r="FD13" i="11"/>
  <c r="FD17" i="11"/>
  <c r="FD21" i="11"/>
  <c r="FD23" i="11"/>
  <c r="FE7" i="11"/>
  <c r="FE23" i="11"/>
  <c r="FE39" i="11"/>
  <c r="FE11" i="11"/>
  <c r="FE27" i="11"/>
  <c r="FE43" i="11"/>
  <c r="FC9" i="11"/>
  <c r="FC13" i="11"/>
  <c r="FC17" i="11"/>
  <c r="FC21" i="11"/>
  <c r="FC25" i="11"/>
  <c r="FC29" i="11"/>
  <c r="G32" i="12"/>
  <c r="FC33" i="11"/>
  <c r="FC37" i="11"/>
  <c r="FC41" i="11"/>
  <c r="FC45" i="11"/>
  <c r="FC49" i="11"/>
  <c r="FE15" i="11"/>
  <c r="FE31" i="11"/>
  <c r="FE47" i="11"/>
  <c r="FC6" i="11"/>
  <c r="FC10" i="11"/>
  <c r="FC14" i="11"/>
  <c r="FC18" i="11"/>
  <c r="FC22" i="11"/>
  <c r="FC26" i="11"/>
  <c r="FC30" i="11"/>
  <c r="FC34" i="11"/>
  <c r="FC38" i="11"/>
  <c r="FC42" i="11"/>
  <c r="FC46" i="11"/>
  <c r="FD14" i="11"/>
  <c r="FD18" i="11"/>
  <c r="FC8" i="11"/>
  <c r="FC24" i="11"/>
  <c r="FC40" i="11"/>
  <c r="FD6" i="11"/>
  <c r="FD11" i="11"/>
  <c r="FD15" i="11"/>
  <c r="FD19" i="11"/>
  <c r="FD24" i="11"/>
  <c r="FD25" i="11"/>
  <c r="FD31" i="11"/>
  <c r="FD33" i="11"/>
  <c r="FD35" i="11"/>
  <c r="FD37" i="11"/>
  <c r="FC12" i="11"/>
  <c r="FC28" i="11"/>
  <c r="FC44" i="11"/>
  <c r="FC16" i="11"/>
  <c r="FC32" i="11"/>
  <c r="FC48" i="11"/>
  <c r="FD27" i="11"/>
  <c r="FD29" i="11"/>
  <c r="H32" i="12"/>
  <c r="FD36" i="11"/>
  <c r="FD38" i="11"/>
  <c r="FD41" i="11"/>
  <c r="FD42" i="11"/>
  <c r="FC36" i="11"/>
  <c r="FD16" i="11"/>
  <c r="FD22" i="11"/>
  <c r="FD45" i="11"/>
  <c r="FD48" i="11"/>
  <c r="FD7" i="11"/>
  <c r="FD26" i="11"/>
  <c r="FD28" i="11"/>
  <c r="FD30" i="11"/>
  <c r="FD32" i="11"/>
  <c r="FD39" i="11"/>
  <c r="FD46" i="11"/>
  <c r="FD47" i="11"/>
  <c r="FD9" i="11"/>
  <c r="FD12" i="11"/>
  <c r="FD20" i="11"/>
  <c r="FD34" i="11"/>
  <c r="FD40" i="11"/>
  <c r="FD43" i="11"/>
  <c r="FD44" i="11"/>
  <c r="FD49" i="11"/>
  <c r="FC20" i="11"/>
  <c r="FE46" i="11"/>
  <c r="FE37" i="11"/>
  <c r="FE21" i="11"/>
  <c r="FE33" i="11"/>
  <c r="FE20" i="11"/>
  <c r="FE48" i="11"/>
  <c r="FE32" i="11"/>
  <c r="FE13" i="11"/>
  <c r="FE34" i="11"/>
  <c r="FE12" i="11"/>
  <c r="FE17" i="11"/>
  <c r="FE45" i="11"/>
  <c r="FE29" i="11"/>
  <c r="FE6" i="11"/>
  <c r="FE44" i="11"/>
  <c r="FE28" i="11"/>
  <c r="FE9" i="11"/>
  <c r="FE42" i="11"/>
  <c r="FE30" i="11"/>
  <c r="FE14" i="11"/>
  <c r="FE38" i="11"/>
  <c r="FE26" i="11"/>
  <c r="FE22" i="11"/>
  <c r="FE41" i="11"/>
  <c r="FE25" i="11"/>
  <c r="FE40" i="11"/>
  <c r="FE24" i="11"/>
  <c r="FE8" i="11"/>
  <c r="FE49" i="11"/>
  <c r="FE36" i="11"/>
  <c r="FE10" i="11"/>
  <c r="FE16" i="11"/>
  <c r="FE18" i="11"/>
  <c r="FE53" i="11"/>
  <c r="FE52" i="11"/>
  <c r="FH53" i="5"/>
  <c r="FH43" i="5"/>
  <c r="FH36" i="5"/>
  <c r="FH38" i="5"/>
  <c r="FI34" i="5"/>
  <c r="OE34" i="5"/>
  <c r="OH6" i="5"/>
  <c r="IV3" i="5"/>
  <c r="J4" i="7"/>
  <c r="IW4" i="5"/>
  <c r="JA6" i="5"/>
  <c r="J2" i="7"/>
  <c r="J5" i="7"/>
  <c r="OE30" i="5"/>
  <c r="FI30" i="5"/>
  <c r="JA38" i="5"/>
  <c r="OH38" i="5"/>
  <c r="EB9" i="5"/>
  <c r="EB53" i="5"/>
  <c r="EB31" i="5"/>
  <c r="EC8" i="5"/>
  <c r="OD8" i="5"/>
  <c r="DY4" i="5"/>
  <c r="DX3" i="5"/>
  <c r="F4" i="7"/>
  <c r="OD6" i="5"/>
  <c r="EC6" i="5"/>
  <c r="F2" i="7"/>
  <c r="F5" i="7"/>
  <c r="OD32" i="5"/>
  <c r="EC32" i="5"/>
  <c r="EB30" i="5"/>
  <c r="EC18" i="5"/>
  <c r="OD18" i="5"/>
  <c r="EC12" i="5"/>
  <c r="OD12" i="5"/>
  <c r="EC10" i="5"/>
  <c r="OD10" i="5"/>
  <c r="CW45" i="5"/>
  <c r="OC45" i="5"/>
  <c r="Z78" i="6"/>
  <c r="BL53" i="11"/>
  <c r="BK52" i="11"/>
  <c r="BM52" i="11"/>
  <c r="BL51" i="11"/>
  <c r="BK53" i="11"/>
  <c r="BL52" i="11"/>
  <c r="BL50" i="11"/>
  <c r="BK51" i="11"/>
  <c r="BK50" i="11"/>
  <c r="BM9" i="11"/>
  <c r="BM13" i="11"/>
  <c r="BM17" i="11"/>
  <c r="BM21" i="11"/>
  <c r="BM25" i="11"/>
  <c r="BM29" i="11"/>
  <c r="BM33" i="11"/>
  <c r="BM37" i="11"/>
  <c r="BM41" i="11"/>
  <c r="BM45" i="11"/>
  <c r="BM49" i="11"/>
  <c r="BK7" i="11"/>
  <c r="BK11" i="11"/>
  <c r="BK15" i="11"/>
  <c r="BK19" i="11"/>
  <c r="BK23" i="11"/>
  <c r="BK27" i="11"/>
  <c r="BK31" i="11"/>
  <c r="BK35" i="11"/>
  <c r="BK39" i="11"/>
  <c r="BK43" i="11"/>
  <c r="BK47" i="11"/>
  <c r="BM26" i="11"/>
  <c r="BM30" i="11"/>
  <c r="BM34" i="11"/>
  <c r="BM38" i="11"/>
  <c r="BM42" i="11"/>
  <c r="BM46" i="11"/>
  <c r="BM50" i="11"/>
  <c r="BK8" i="11"/>
  <c r="BK12" i="11"/>
  <c r="BK16" i="11"/>
  <c r="BK20" i="11"/>
  <c r="BK24" i="11"/>
  <c r="BK28" i="11"/>
  <c r="BK32" i="11"/>
  <c r="BK36" i="11"/>
  <c r="BK40" i="11"/>
  <c r="BK44" i="11"/>
  <c r="BK48" i="11"/>
  <c r="BM27" i="11"/>
  <c r="BM31" i="11"/>
  <c r="BM35" i="11"/>
  <c r="BM39" i="11"/>
  <c r="BM43" i="11"/>
  <c r="BM47" i="11"/>
  <c r="BM28" i="11"/>
  <c r="BM32" i="11"/>
  <c r="BM36" i="11"/>
  <c r="BM40" i="11"/>
  <c r="BM44" i="11"/>
  <c r="BM48" i="11"/>
  <c r="BK6" i="11"/>
  <c r="BK10" i="11"/>
  <c r="BK14" i="11"/>
  <c r="BK18" i="11"/>
  <c r="BK22" i="11"/>
  <c r="BK26" i="11"/>
  <c r="BK30" i="11"/>
  <c r="BK34" i="11"/>
  <c r="BK38" i="11"/>
  <c r="BK42" i="11"/>
  <c r="BK46" i="11"/>
  <c r="BK13" i="11"/>
  <c r="BK29" i="11"/>
  <c r="G14" i="12"/>
  <c r="BK45" i="11"/>
  <c r="BL7" i="11"/>
  <c r="BL12" i="11"/>
  <c r="BL16" i="11"/>
  <c r="BL20" i="11"/>
  <c r="BK21" i="11"/>
  <c r="BK37" i="11"/>
  <c r="BK9" i="11"/>
  <c r="BK25" i="11"/>
  <c r="BK41" i="11"/>
  <c r="BL8" i="11"/>
  <c r="BL10" i="11"/>
  <c r="BL13" i="11"/>
  <c r="BL17" i="11"/>
  <c r="BL21" i="11"/>
  <c r="BK17" i="11"/>
  <c r="BL14" i="11"/>
  <c r="BL18" i="11"/>
  <c r="BL25" i="11"/>
  <c r="BL30" i="11"/>
  <c r="BL40" i="11"/>
  <c r="BK33" i="11"/>
  <c r="BK49" i="11"/>
  <c r="BL9" i="11"/>
  <c r="BL22" i="11"/>
  <c r="BL23" i="11"/>
  <c r="BL26" i="11"/>
  <c r="BL28" i="11"/>
  <c r="BL32" i="11"/>
  <c r="BL34" i="11"/>
  <c r="BL39" i="11"/>
  <c r="BL43" i="11"/>
  <c r="BL11" i="11"/>
  <c r="BL19" i="11"/>
  <c r="BL33" i="11"/>
  <c r="BL38" i="11"/>
  <c r="BL42" i="11"/>
  <c r="BL46" i="11"/>
  <c r="BL47" i="11"/>
  <c r="BL49" i="11"/>
  <c r="BL24" i="11"/>
  <c r="BL35" i="11"/>
  <c r="BL41" i="11"/>
  <c r="BL44" i="11"/>
  <c r="BL15" i="11"/>
  <c r="BL36" i="11"/>
  <c r="BL6" i="11"/>
  <c r="BL27" i="11"/>
  <c r="BL45" i="11"/>
  <c r="BL48" i="11"/>
  <c r="BL31" i="11"/>
  <c r="BL29" i="11"/>
  <c r="H14" i="12"/>
  <c r="BL37" i="11"/>
  <c r="BM53" i="11"/>
  <c r="BM20" i="11"/>
  <c r="BM7" i="11"/>
  <c r="BM8" i="11"/>
  <c r="BM14" i="11"/>
  <c r="BM24" i="11"/>
  <c r="BM11" i="11"/>
  <c r="BM19" i="11"/>
  <c r="BM6" i="11"/>
  <c r="BM15" i="11"/>
  <c r="BM51" i="11"/>
  <c r="BM23" i="11"/>
  <c r="BM10" i="11"/>
  <c r="BM16" i="11"/>
  <c r="BM22" i="11"/>
  <c r="BM12" i="11"/>
  <c r="BM18" i="11"/>
  <c r="FI7" i="5"/>
  <c r="CW40" i="5"/>
  <c r="OC40" i="5"/>
  <c r="JA30" i="5"/>
  <c r="OH30" i="5"/>
  <c r="CV48" i="5"/>
  <c r="CV37" i="5"/>
  <c r="CV46" i="5"/>
  <c r="OC34" i="5"/>
  <c r="CW34" i="5"/>
  <c r="CV32" i="5"/>
  <c r="CV52" i="5"/>
  <c r="CW8" i="5"/>
  <c r="OC8" i="5"/>
  <c r="CQ4" i="5"/>
  <c r="E7" i="7"/>
  <c r="CV47" i="5"/>
  <c r="CV50" i="5"/>
  <c r="OA30" i="5"/>
  <c r="AK30" i="5"/>
  <c r="OR30" i="5"/>
  <c r="EC45" i="5"/>
  <c r="EC50" i="5"/>
  <c r="FI12" i="5"/>
  <c r="AK27" i="5"/>
  <c r="CW42" i="5"/>
  <c r="AK28" i="5"/>
  <c r="OU41" i="5"/>
  <c r="OS41" i="5"/>
  <c r="OU49" i="5"/>
  <c r="OS49" i="5"/>
  <c r="OU43" i="5"/>
  <c r="OS43" i="5"/>
  <c r="OR11" i="5"/>
  <c r="OS11" i="5"/>
  <c r="OU37" i="5"/>
  <c r="OS37" i="5"/>
  <c r="OU47" i="5"/>
  <c r="OS47" i="5"/>
  <c r="OR9" i="5"/>
  <c r="OS9" i="5"/>
  <c r="OR28" i="5"/>
  <c r="OS28" i="5"/>
  <c r="OU9" i="5"/>
  <c r="OU23" i="5"/>
  <c r="OU14" i="5"/>
  <c r="OU10" i="5"/>
  <c r="OR19" i="5"/>
  <c r="OS19" i="5"/>
  <c r="OU6" i="5"/>
  <c r="OU26" i="5"/>
  <c r="OU15" i="5"/>
  <c r="OU12" i="5"/>
  <c r="OU17" i="5"/>
  <c r="OU18" i="5"/>
  <c r="OU13" i="5"/>
  <c r="OU24" i="5"/>
  <c r="OU20" i="5"/>
  <c r="OU7" i="5"/>
  <c r="OU22" i="5"/>
  <c r="OU8" i="5"/>
  <c r="OU11" i="5"/>
  <c r="OU21" i="5"/>
  <c r="OU16" i="5"/>
  <c r="OU19" i="5"/>
  <c r="OR20" i="5"/>
  <c r="OS20" i="5"/>
  <c r="OR29" i="5"/>
  <c r="OU29" i="5"/>
  <c r="OS29" i="5"/>
  <c r="OR17" i="5"/>
  <c r="OS17" i="5"/>
  <c r="OR26" i="5"/>
  <c r="OS26" i="5"/>
  <c r="OR8" i="5"/>
  <c r="OS8" i="5"/>
  <c r="OR25" i="5"/>
  <c r="OS25" i="5"/>
  <c r="OU25" i="5"/>
  <c r="OU27" i="5"/>
  <c r="OR27" i="5"/>
  <c r="OS27" i="5"/>
  <c r="OU28" i="5"/>
  <c r="BP30" i="11"/>
  <c r="EB12" i="11"/>
  <c r="GN27" i="11"/>
  <c r="OR6" i="5"/>
  <c r="OS6" i="5"/>
  <c r="IZ19" i="11"/>
  <c r="IZ13" i="11"/>
  <c r="CV47" i="11"/>
  <c r="IZ47" i="11"/>
  <c r="GN28" i="11"/>
  <c r="GN26" i="11"/>
  <c r="FH10" i="11"/>
  <c r="EB34" i="11"/>
  <c r="CV31" i="11"/>
  <c r="GN33" i="11"/>
  <c r="BP21" i="11"/>
  <c r="BP52" i="11"/>
  <c r="FH8" i="11"/>
  <c r="FH32" i="11"/>
  <c r="FH33" i="11"/>
  <c r="FH27" i="11"/>
  <c r="CV34" i="11"/>
  <c r="CV41" i="11"/>
  <c r="CV16" i="11"/>
  <c r="IZ7" i="11"/>
  <c r="IZ36" i="11"/>
  <c r="LL17" i="11"/>
  <c r="LL7" i="11"/>
  <c r="IZ26" i="11"/>
  <c r="LL27" i="11"/>
  <c r="LL35" i="11"/>
  <c r="GN47" i="11"/>
  <c r="GN48" i="11"/>
  <c r="EB36" i="11"/>
  <c r="EB45" i="11"/>
  <c r="CV46" i="11"/>
  <c r="CV7" i="11"/>
  <c r="CV19" i="11"/>
  <c r="CV9" i="11"/>
  <c r="CV32" i="11"/>
  <c r="IZ11" i="11"/>
  <c r="IZ15" i="11"/>
  <c r="IZ9" i="11"/>
  <c r="IZ28" i="11"/>
  <c r="IZ31" i="11"/>
  <c r="CV50" i="11"/>
  <c r="CV36" i="11"/>
  <c r="BP43" i="11"/>
  <c r="BP9" i="11"/>
  <c r="FH43" i="11"/>
  <c r="FH23" i="11"/>
  <c r="HT11" i="11"/>
  <c r="HT24" i="11"/>
  <c r="OO19" i="11"/>
  <c r="BP18" i="11"/>
  <c r="LL15" i="11"/>
  <c r="GN34" i="11"/>
  <c r="CV39" i="11"/>
  <c r="CV23" i="11"/>
  <c r="CV45" i="11"/>
  <c r="CV13" i="11"/>
  <c r="CV20" i="11"/>
  <c r="IZ17" i="11"/>
  <c r="IZ40" i="11"/>
  <c r="IZ53" i="11"/>
  <c r="LL48" i="11"/>
  <c r="LL34" i="11"/>
  <c r="GN51" i="11"/>
  <c r="GN18" i="11"/>
  <c r="GN41" i="11"/>
  <c r="GN43" i="11"/>
  <c r="EB25" i="11"/>
  <c r="EB31" i="11"/>
  <c r="GN8" i="11"/>
  <c r="IZ27" i="11"/>
  <c r="IZ43" i="11"/>
  <c r="LL20" i="11"/>
  <c r="GN17" i="11"/>
  <c r="EB40" i="11"/>
  <c r="HT51" i="11"/>
  <c r="LL38" i="11"/>
  <c r="GN31" i="11"/>
  <c r="GN10" i="11"/>
  <c r="GN38" i="11"/>
  <c r="GN40" i="11"/>
  <c r="EB42" i="11"/>
  <c r="EB14" i="11"/>
  <c r="EB38" i="11"/>
  <c r="IZ45" i="11"/>
  <c r="LL33" i="11"/>
  <c r="GN20" i="11"/>
  <c r="GN13" i="11"/>
  <c r="EB21" i="11"/>
  <c r="EB32" i="11"/>
  <c r="HT23" i="11"/>
  <c r="BP48" i="11"/>
  <c r="BP39" i="11"/>
  <c r="BP46" i="11"/>
  <c r="OO36" i="11"/>
  <c r="OO37" i="11"/>
  <c r="ON14" i="11"/>
  <c r="ON35" i="11"/>
  <c r="IZ52" i="11"/>
  <c r="LL36" i="11"/>
  <c r="LL9" i="11"/>
  <c r="EB50" i="11"/>
  <c r="EB33" i="11"/>
  <c r="EB44" i="11"/>
  <c r="EB46" i="11"/>
  <c r="BP12" i="11"/>
  <c r="BP19" i="11"/>
  <c r="BP37" i="11"/>
  <c r="FH46" i="11"/>
  <c r="FH19" i="11"/>
  <c r="OO45" i="11"/>
  <c r="ON19" i="11"/>
  <c r="ON53" i="11"/>
  <c r="BP51" i="11"/>
  <c r="BP8" i="11"/>
  <c r="FH52" i="11"/>
  <c r="FH36" i="11"/>
  <c r="FH26" i="11"/>
  <c r="FH14" i="11"/>
  <c r="FH47" i="11"/>
  <c r="FH11" i="11"/>
  <c r="FH50" i="11"/>
  <c r="OO15" i="11"/>
  <c r="ON42" i="11"/>
  <c r="ON47" i="11"/>
  <c r="ON31" i="11"/>
  <c r="ON15" i="11"/>
  <c r="HT27" i="11"/>
  <c r="EB47" i="11"/>
  <c r="HT18" i="11"/>
  <c r="HT20" i="11"/>
  <c r="HT14" i="11"/>
  <c r="HT26" i="11"/>
  <c r="HT48" i="11"/>
  <c r="HT44" i="11"/>
  <c r="HT37" i="11"/>
  <c r="HT21" i="11"/>
  <c r="HT47" i="11"/>
  <c r="OO50" i="11"/>
  <c r="OB22" i="11"/>
  <c r="BQ22" i="11"/>
  <c r="OB12" i="11"/>
  <c r="BQ12" i="11"/>
  <c r="OB19" i="11"/>
  <c r="BQ19" i="11"/>
  <c r="BQ10" i="11"/>
  <c r="OB10" i="11"/>
  <c r="BP10" i="11"/>
  <c r="BL4" i="11"/>
  <c r="BK3" i="11"/>
  <c r="D3" i="13"/>
  <c r="BP6" i="11"/>
  <c r="BQ53" i="11"/>
  <c r="OB53" i="11"/>
  <c r="BP20" i="11"/>
  <c r="BQ27" i="11"/>
  <c r="OB27" i="11"/>
  <c r="BQ50" i="11"/>
  <c r="OB50" i="11"/>
  <c r="OB33" i="11"/>
  <c r="BQ33" i="11"/>
  <c r="BQ42" i="11"/>
  <c r="OB42" i="11"/>
  <c r="BQ36" i="11"/>
  <c r="OB36" i="11"/>
  <c r="BQ28" i="11"/>
  <c r="OB28" i="11"/>
  <c r="BQ39" i="11"/>
  <c r="OB39" i="11"/>
  <c r="BK4" i="11"/>
  <c r="D7" i="13"/>
  <c r="BP36" i="11"/>
  <c r="BP27" i="11"/>
  <c r="BP50" i="11"/>
  <c r="BP34" i="11"/>
  <c r="BP41" i="11"/>
  <c r="BP25" i="11"/>
  <c r="OB46" i="11"/>
  <c r="BQ46" i="11"/>
  <c r="OE21" i="11"/>
  <c r="FI21" i="11"/>
  <c r="FI42" i="11"/>
  <c r="OE42" i="11"/>
  <c r="OE37" i="11"/>
  <c r="FI37" i="11"/>
  <c r="FH18" i="11"/>
  <c r="FH16" i="11"/>
  <c r="OE39" i="11"/>
  <c r="FI39" i="11"/>
  <c r="OE14" i="11"/>
  <c r="FI14" i="11"/>
  <c r="FH41" i="11"/>
  <c r="FH22" i="11"/>
  <c r="FI10" i="11"/>
  <c r="OE10" i="11"/>
  <c r="FH42" i="11"/>
  <c r="FH44" i="11"/>
  <c r="FH29" i="11"/>
  <c r="I32" i="12"/>
  <c r="FI19" i="11"/>
  <c r="OE19" i="11"/>
  <c r="FH34" i="11"/>
  <c r="FH13" i="11"/>
  <c r="FH20" i="11"/>
  <c r="FH37" i="11"/>
  <c r="FH15" i="11"/>
  <c r="OE46" i="11"/>
  <c r="FI46" i="11"/>
  <c r="FH35" i="11"/>
  <c r="OP29" i="11"/>
  <c r="I80" i="12"/>
  <c r="AJ29" i="11"/>
  <c r="I8" i="12"/>
  <c r="AK20" i="11"/>
  <c r="OA20" i="11"/>
  <c r="OP12" i="11"/>
  <c r="AJ12" i="11"/>
  <c r="AJ40" i="11"/>
  <c r="OP40" i="11"/>
  <c r="AK29" i="11"/>
  <c r="OA29" i="11"/>
  <c r="K8" i="12"/>
  <c r="L8" i="12"/>
  <c r="AE3" i="11"/>
  <c r="C3" i="13"/>
  <c r="AF4" i="11"/>
  <c r="AJ6" i="11"/>
  <c r="OP6" i="11"/>
  <c r="OP33" i="11"/>
  <c r="AJ33" i="11"/>
  <c r="AK24" i="11"/>
  <c r="OA24" i="11"/>
  <c r="OP20" i="11"/>
  <c r="AJ20" i="11"/>
  <c r="OP36" i="11"/>
  <c r="AJ36" i="11"/>
  <c r="OA25" i="11"/>
  <c r="AK25" i="11"/>
  <c r="AJ8" i="11"/>
  <c r="OP8" i="11"/>
  <c r="OO39" i="11"/>
  <c r="OO32" i="11"/>
  <c r="ON26" i="11"/>
  <c r="OO48" i="11"/>
  <c r="OO34" i="11"/>
  <c r="OO38" i="11"/>
  <c r="OO25" i="11"/>
  <c r="ON10" i="11"/>
  <c r="OO31" i="11"/>
  <c r="OO14" i="11"/>
  <c r="ON30" i="11"/>
  <c r="OO17" i="11"/>
  <c r="ON38" i="11"/>
  <c r="ON39" i="11"/>
  <c r="ON23" i="11"/>
  <c r="ON7" i="11"/>
  <c r="OA35" i="11"/>
  <c r="AK35" i="11"/>
  <c r="AK19" i="11"/>
  <c r="OA19" i="11"/>
  <c r="OP51" i="11"/>
  <c r="AJ51" i="11"/>
  <c r="OP35" i="11"/>
  <c r="AJ35" i="11"/>
  <c r="AJ19" i="11"/>
  <c r="OP19" i="11"/>
  <c r="AK52" i="11"/>
  <c r="OA52" i="11"/>
  <c r="OA34" i="11"/>
  <c r="AK34" i="11"/>
  <c r="OA18" i="11"/>
  <c r="AK18" i="11"/>
  <c r="OP46" i="11"/>
  <c r="AJ46" i="11"/>
  <c r="OP30" i="11"/>
  <c r="AJ30" i="11"/>
  <c r="AJ14" i="11"/>
  <c r="OP14" i="11"/>
  <c r="ON37" i="11"/>
  <c r="ON21" i="11"/>
  <c r="AJ53" i="11"/>
  <c r="OP53" i="11"/>
  <c r="ON36" i="11"/>
  <c r="ON20" i="11"/>
  <c r="AK51" i="11"/>
  <c r="OA51" i="11"/>
  <c r="OO49" i="11"/>
  <c r="OO51" i="11"/>
  <c r="OO6" i="11"/>
  <c r="J8" i="7"/>
  <c r="J11" i="7"/>
  <c r="OC7" i="11"/>
  <c r="CW7" i="11"/>
  <c r="CW50" i="11"/>
  <c r="OC50" i="11"/>
  <c r="CW38" i="11"/>
  <c r="OC38" i="11"/>
  <c r="CW17" i="11"/>
  <c r="OC17" i="11"/>
  <c r="OC32" i="11"/>
  <c r="CW32" i="11"/>
  <c r="OC24" i="11"/>
  <c r="CW24" i="11"/>
  <c r="OC36" i="11"/>
  <c r="CW36" i="11"/>
  <c r="OC42" i="11"/>
  <c r="CW42" i="11"/>
  <c r="CW43" i="11"/>
  <c r="OC43" i="11"/>
  <c r="CW19" i="11"/>
  <c r="OC19" i="11"/>
  <c r="CS4" i="11"/>
  <c r="CR3" i="11"/>
  <c r="E4" i="13"/>
  <c r="CW6" i="11"/>
  <c r="OC6" i="11"/>
  <c r="E2" i="13"/>
  <c r="E5" i="13"/>
  <c r="CW46" i="11"/>
  <c r="OC46" i="11"/>
  <c r="CV14" i="11"/>
  <c r="CV42" i="11"/>
  <c r="CV22" i="11"/>
  <c r="CV43" i="11"/>
  <c r="CV27" i="11"/>
  <c r="CV11" i="11"/>
  <c r="CQ4" i="11"/>
  <c r="E7" i="13"/>
  <c r="CV33" i="11"/>
  <c r="CV17" i="11"/>
  <c r="CV40" i="11"/>
  <c r="CV24" i="11"/>
  <c r="CV8" i="11"/>
  <c r="OC9" i="11"/>
  <c r="CW9" i="11"/>
  <c r="CV53" i="11"/>
  <c r="JA28" i="11"/>
  <c r="OH28" i="11"/>
  <c r="JA12" i="11"/>
  <c r="OH12" i="11"/>
  <c r="OH41" i="11"/>
  <c r="JA41" i="11"/>
  <c r="JA49" i="11"/>
  <c r="OH49" i="11"/>
  <c r="JA9" i="11"/>
  <c r="OH9" i="11"/>
  <c r="OH15" i="11"/>
  <c r="JA15" i="11"/>
  <c r="OH10" i="11"/>
  <c r="JA10" i="11"/>
  <c r="IZ48" i="11"/>
  <c r="OH14" i="11"/>
  <c r="JA14" i="11"/>
  <c r="IZ49" i="11"/>
  <c r="IV3" i="11"/>
  <c r="J4" i="13"/>
  <c r="IW4" i="11"/>
  <c r="JA6" i="11"/>
  <c r="OH6" i="11"/>
  <c r="J2" i="13"/>
  <c r="J5" i="13"/>
  <c r="JA11" i="11"/>
  <c r="OH11" i="11"/>
  <c r="IZ35" i="11"/>
  <c r="IZ39" i="11"/>
  <c r="OH52" i="11"/>
  <c r="JA52" i="11"/>
  <c r="OH31" i="11"/>
  <c r="JA31" i="11"/>
  <c r="JA26" i="11"/>
  <c r="OH26" i="11"/>
  <c r="OH38" i="11"/>
  <c r="JA38" i="11"/>
  <c r="IZ8" i="11"/>
  <c r="IZ38" i="11"/>
  <c r="IZ50" i="11"/>
  <c r="IU4" i="11"/>
  <c r="J7" i="13"/>
  <c r="IZ51" i="11"/>
  <c r="LM49" i="11"/>
  <c r="OJ49" i="11"/>
  <c r="LM27" i="11"/>
  <c r="OJ27" i="11"/>
  <c r="OJ15" i="11"/>
  <c r="LM15" i="11"/>
  <c r="LM35" i="11"/>
  <c r="OJ35" i="11"/>
  <c r="LL21" i="11"/>
  <c r="LL49" i="11"/>
  <c r="LL11" i="11"/>
  <c r="LL19" i="11"/>
  <c r="OJ39" i="11"/>
  <c r="LM39" i="11"/>
  <c r="OJ26" i="11"/>
  <c r="LM26" i="11"/>
  <c r="LM45" i="11"/>
  <c r="OJ45" i="11"/>
  <c r="LM8" i="11"/>
  <c r="OJ8" i="11"/>
  <c r="LM37" i="11"/>
  <c r="OJ37" i="11"/>
  <c r="OJ12" i="11"/>
  <c r="LM12" i="11"/>
  <c r="LM52" i="11"/>
  <c r="OJ52" i="11"/>
  <c r="LM50" i="11"/>
  <c r="OJ50" i="11"/>
  <c r="LL40" i="11"/>
  <c r="LG4" i="11"/>
  <c r="L7" i="13"/>
  <c r="LL44" i="11"/>
  <c r="LL41" i="11"/>
  <c r="LL47" i="11"/>
  <c r="LL26" i="11"/>
  <c r="LL10" i="11"/>
  <c r="LL53" i="11"/>
  <c r="LL51" i="11"/>
  <c r="OF53" i="11"/>
  <c r="GO53" i="11"/>
  <c r="GJ3" i="11"/>
  <c r="H4" i="13"/>
  <c r="OF6" i="11"/>
  <c r="GK4" i="11"/>
  <c r="GO6" i="11"/>
  <c r="H2" i="13"/>
  <c r="H5" i="13"/>
  <c r="OF15" i="11"/>
  <c r="GO15" i="11"/>
  <c r="OF19" i="11"/>
  <c r="GO19" i="11"/>
  <c r="GO14" i="11"/>
  <c r="OF14" i="11"/>
  <c r="GN12" i="11"/>
  <c r="OF29" i="11"/>
  <c r="GO29" i="11"/>
  <c r="K38" i="12"/>
  <c r="L38" i="12"/>
  <c r="GN37" i="11"/>
  <c r="GN15" i="11"/>
  <c r="GO48" i="11"/>
  <c r="OF48" i="11"/>
  <c r="GN25" i="11"/>
  <c r="GO36" i="11"/>
  <c r="OF36" i="11"/>
  <c r="OF49" i="11"/>
  <c r="GO49" i="11"/>
  <c r="GO47" i="11"/>
  <c r="OF47" i="11"/>
  <c r="GI4" i="11"/>
  <c r="H7" i="13"/>
  <c r="GO27" i="11"/>
  <c r="OF27" i="11"/>
  <c r="GO39" i="11"/>
  <c r="OF39" i="11"/>
  <c r="OF46" i="11"/>
  <c r="GO46" i="11"/>
  <c r="GO30" i="11"/>
  <c r="OF30" i="11"/>
  <c r="EC51" i="11"/>
  <c r="OD51" i="11"/>
  <c r="EC22" i="11"/>
  <c r="OD22" i="11"/>
  <c r="OD45" i="11"/>
  <c r="EC45" i="11"/>
  <c r="OD17" i="11"/>
  <c r="EC17" i="11"/>
  <c r="OD13" i="11"/>
  <c r="EC13" i="11"/>
  <c r="OD10" i="11"/>
  <c r="EC10" i="11"/>
  <c r="EC35" i="11"/>
  <c r="OD35" i="11"/>
  <c r="EB22" i="11"/>
  <c r="EB10" i="11"/>
  <c r="EB9" i="11"/>
  <c r="EB13" i="11"/>
  <c r="EB29" i="11"/>
  <c r="I26" i="12"/>
  <c r="EC30" i="11"/>
  <c r="OD30" i="11"/>
  <c r="OD24" i="11"/>
  <c r="EC24" i="11"/>
  <c r="EB7" i="11"/>
  <c r="EC44" i="11"/>
  <c r="OD44" i="11"/>
  <c r="EB19" i="11"/>
  <c r="OD36" i="11"/>
  <c r="EC36" i="11"/>
  <c r="EB11" i="11"/>
  <c r="DW4" i="11"/>
  <c r="F7" i="13"/>
  <c r="HU8" i="11"/>
  <c r="OG8" i="11"/>
  <c r="OG12" i="11"/>
  <c r="HU12" i="11"/>
  <c r="OG16" i="11"/>
  <c r="HU16" i="11"/>
  <c r="OG22" i="11"/>
  <c r="HU22" i="11"/>
  <c r="OG7" i="11"/>
  <c r="HU7" i="11"/>
  <c r="HT7" i="11"/>
  <c r="HU52" i="11"/>
  <c r="OG52" i="11"/>
  <c r="OG43" i="11"/>
  <c r="HU43" i="11"/>
  <c r="OG34" i="11"/>
  <c r="HU34" i="11"/>
  <c r="HU31" i="11"/>
  <c r="OG31" i="11"/>
  <c r="HU38" i="11"/>
  <c r="OG38" i="11"/>
  <c r="HU45" i="11"/>
  <c r="OG45" i="11"/>
  <c r="HU39" i="11"/>
  <c r="OG39" i="11"/>
  <c r="HU53" i="11"/>
  <c r="OG53" i="11"/>
  <c r="HT31" i="11"/>
  <c r="HT38" i="11"/>
  <c r="OB15" i="11"/>
  <c r="BQ15" i="11"/>
  <c r="OB49" i="11"/>
  <c r="BQ49" i="11"/>
  <c r="BQ25" i="11"/>
  <c r="OB25" i="11"/>
  <c r="BQ45" i="11"/>
  <c r="OB45" i="11"/>
  <c r="OE45" i="11"/>
  <c r="FI45" i="11"/>
  <c r="OE13" i="11"/>
  <c r="FI13" i="11"/>
  <c r="OE18" i="11"/>
  <c r="FI18" i="11"/>
  <c r="FC4" i="11"/>
  <c r="G7" i="13"/>
  <c r="FI16" i="11"/>
  <c r="OE16" i="11"/>
  <c r="OP9" i="11"/>
  <c r="AJ9" i="11"/>
  <c r="OA53" i="11"/>
  <c r="AK53" i="11"/>
  <c r="OA50" i="11"/>
  <c r="AK50" i="11"/>
  <c r="AK8" i="11"/>
  <c r="OA8" i="11"/>
  <c r="OO28" i="11"/>
  <c r="OO24" i="11"/>
  <c r="OO13" i="11"/>
  <c r="ON22" i="11"/>
  <c r="OA47" i="11"/>
  <c r="AK47" i="11"/>
  <c r="OP47" i="11"/>
  <c r="AJ47" i="11"/>
  <c r="OA46" i="11"/>
  <c r="AK46" i="11"/>
  <c r="OA30" i="11"/>
  <c r="AK30" i="11"/>
  <c r="OA14" i="11"/>
  <c r="AK14" i="11"/>
  <c r="OP42" i="11"/>
  <c r="AJ42" i="11"/>
  <c r="OP10" i="11"/>
  <c r="AJ10" i="11"/>
  <c r="ON17" i="11"/>
  <c r="ON48" i="11"/>
  <c r="ON32" i="11"/>
  <c r="ON16" i="11"/>
  <c r="AJ52" i="11"/>
  <c r="OP52" i="11"/>
  <c r="ON50" i="11"/>
  <c r="AE4" i="11"/>
  <c r="C7" i="13"/>
  <c r="ON6" i="11"/>
  <c r="F8" i="7"/>
  <c r="F11" i="7"/>
  <c r="K80" i="4"/>
  <c r="CW49" i="11"/>
  <c r="OC49" i="11"/>
  <c r="CW29" i="11"/>
  <c r="OC29" i="11"/>
  <c r="K20" i="12"/>
  <c r="L20" i="12"/>
  <c r="CW21" i="11"/>
  <c r="OC21" i="11"/>
  <c r="CW8" i="11"/>
  <c r="OC8" i="11"/>
  <c r="CW51" i="11"/>
  <c r="OC51" i="11"/>
  <c r="CW10" i="11"/>
  <c r="OC10" i="11"/>
  <c r="CW25" i="11"/>
  <c r="OC25" i="11"/>
  <c r="CW52" i="11"/>
  <c r="OC52" i="11"/>
  <c r="CW53" i="11"/>
  <c r="OC53" i="11"/>
  <c r="OC28" i="11"/>
  <c r="CW28" i="11"/>
  <c r="CW14" i="11"/>
  <c r="OC14" i="11"/>
  <c r="CV26" i="11"/>
  <c r="CQ3" i="11"/>
  <c r="E3" i="13"/>
  <c r="CR4" i="11"/>
  <c r="CV6" i="11"/>
  <c r="CV29" i="11"/>
  <c r="I20" i="12"/>
  <c r="CW15" i="11"/>
  <c r="OC15" i="11"/>
  <c r="OH24" i="11"/>
  <c r="JA24" i="11"/>
  <c r="JA20" i="11"/>
  <c r="OH20" i="11"/>
  <c r="OH25" i="11"/>
  <c r="JA25" i="11"/>
  <c r="JA48" i="11"/>
  <c r="OH48" i="11"/>
  <c r="JA50" i="11"/>
  <c r="OH50" i="11"/>
  <c r="JA34" i="11"/>
  <c r="OH34" i="11"/>
  <c r="JA37" i="11"/>
  <c r="OH37" i="11"/>
  <c r="JA22" i="11"/>
  <c r="OH22" i="11"/>
  <c r="JA46" i="11"/>
  <c r="OH46" i="11"/>
  <c r="OH18" i="11"/>
  <c r="JA18" i="11"/>
  <c r="JA21" i="11"/>
  <c r="OH21" i="11"/>
  <c r="OH51" i="11"/>
  <c r="JA51" i="11"/>
  <c r="OH29" i="11"/>
  <c r="JA29" i="11"/>
  <c r="K50" i="12"/>
  <c r="L50" i="12"/>
  <c r="OH23" i="11"/>
  <c r="JA23" i="11"/>
  <c r="OH35" i="11"/>
  <c r="JA35" i="11"/>
  <c r="IZ25" i="11"/>
  <c r="IZ21" i="11"/>
  <c r="IZ42" i="11"/>
  <c r="IZ22" i="11"/>
  <c r="IZ46" i="11"/>
  <c r="LM23" i="11"/>
  <c r="OJ23" i="11"/>
  <c r="LM25" i="11"/>
  <c r="OJ25" i="11"/>
  <c r="OJ29" i="11"/>
  <c r="LM29" i="11"/>
  <c r="K62" i="12"/>
  <c r="L62" i="12"/>
  <c r="LM21" i="11"/>
  <c r="OJ21" i="11"/>
  <c r="LL25" i="11"/>
  <c r="OJ28" i="11"/>
  <c r="LM28" i="11"/>
  <c r="OJ43" i="11"/>
  <c r="LM43" i="11"/>
  <c r="LM47" i="11"/>
  <c r="OJ47" i="11"/>
  <c r="OJ16" i="11"/>
  <c r="LM16" i="11"/>
  <c r="LM51" i="11"/>
  <c r="OJ51" i="11"/>
  <c r="LM32" i="11"/>
  <c r="OJ32" i="11"/>
  <c r="LM41" i="11"/>
  <c r="OJ41" i="11"/>
  <c r="LL37" i="11"/>
  <c r="LL16" i="11"/>
  <c r="LL43" i="11"/>
  <c r="LL22" i="11"/>
  <c r="LG3" i="11"/>
  <c r="L3" i="13"/>
  <c r="LH4" i="11"/>
  <c r="LL6" i="11"/>
  <c r="LL50" i="11"/>
  <c r="LL52" i="11"/>
  <c r="OF50" i="11"/>
  <c r="GO50" i="11"/>
  <c r="OF12" i="11"/>
  <c r="GO12" i="11"/>
  <c r="OF7" i="11"/>
  <c r="GO7" i="11"/>
  <c r="OF11" i="11"/>
  <c r="GO11" i="11"/>
  <c r="GO24" i="11"/>
  <c r="OF24" i="11"/>
  <c r="GO28" i="11"/>
  <c r="OF28" i="11"/>
  <c r="GO37" i="11"/>
  <c r="OF37" i="11"/>
  <c r="OF25" i="11"/>
  <c r="GO25" i="11"/>
  <c r="GO23" i="11"/>
  <c r="OF23" i="11"/>
  <c r="GO35" i="11"/>
  <c r="OF35" i="11"/>
  <c r="OF42" i="11"/>
  <c r="GO42" i="11"/>
  <c r="GO26" i="11"/>
  <c r="OF26" i="11"/>
  <c r="OD53" i="11"/>
  <c r="EC53" i="11"/>
  <c r="EC49" i="11"/>
  <c r="OD49" i="11"/>
  <c r="EC26" i="11"/>
  <c r="OD26" i="11"/>
  <c r="OD9" i="11"/>
  <c r="EC9" i="11"/>
  <c r="OD41" i="11"/>
  <c r="EC41" i="11"/>
  <c r="OD37" i="11"/>
  <c r="EC37" i="11"/>
  <c r="DW3" i="11"/>
  <c r="F3" i="13"/>
  <c r="EB6" i="11"/>
  <c r="DX4" i="11"/>
  <c r="EB41" i="11"/>
  <c r="EB37" i="11"/>
  <c r="OD19" i="11"/>
  <c r="EC19" i="11"/>
  <c r="OD11" i="11"/>
  <c r="EC11" i="11"/>
  <c r="EC7" i="11"/>
  <c r="OD7" i="11"/>
  <c r="OD8" i="11"/>
  <c r="EC8" i="11"/>
  <c r="EC28" i="11"/>
  <c r="OD28" i="11"/>
  <c r="OD48" i="11"/>
  <c r="EC48" i="11"/>
  <c r="EC20" i="11"/>
  <c r="OD20" i="11"/>
  <c r="D8" i="7"/>
  <c r="D9" i="7"/>
  <c r="D12" i="7"/>
  <c r="HQ4" i="11"/>
  <c r="HP3" i="11"/>
  <c r="I4" i="13"/>
  <c r="HU6" i="11"/>
  <c r="OG6" i="11"/>
  <c r="I2" i="13"/>
  <c r="I5" i="13"/>
  <c r="HU11" i="11"/>
  <c r="OG11" i="11"/>
  <c r="OG27" i="11"/>
  <c r="HU27" i="11"/>
  <c r="OG24" i="11"/>
  <c r="HU24" i="11"/>
  <c r="HU19" i="11"/>
  <c r="OG19" i="11"/>
  <c r="HT10" i="11"/>
  <c r="HT19" i="11"/>
  <c r="HT16" i="11"/>
  <c r="HT8" i="11"/>
  <c r="OG32" i="11"/>
  <c r="HU32" i="11"/>
  <c r="OG49" i="11"/>
  <c r="HU49" i="11"/>
  <c r="HU21" i="11"/>
  <c r="OG21" i="11"/>
  <c r="OG47" i="11"/>
  <c r="HU47" i="11"/>
  <c r="OG36" i="11"/>
  <c r="HU36" i="11"/>
  <c r="OG40" i="11"/>
  <c r="HU40" i="11"/>
  <c r="HT52" i="11"/>
  <c r="HO4" i="11"/>
  <c r="I7" i="13"/>
  <c r="HT36" i="11"/>
  <c r="HT49" i="11"/>
  <c r="HT33" i="11"/>
  <c r="HT17" i="11"/>
  <c r="HT43" i="11"/>
  <c r="HT50" i="11"/>
  <c r="HT34" i="11"/>
  <c r="BQ14" i="11"/>
  <c r="OB14" i="11"/>
  <c r="OB23" i="11"/>
  <c r="BQ23" i="11"/>
  <c r="BP23" i="11"/>
  <c r="OB13" i="11"/>
  <c r="BQ13" i="11"/>
  <c r="BQ32" i="11"/>
  <c r="OB32" i="11"/>
  <c r="BQ47" i="11"/>
  <c r="OB47" i="11"/>
  <c r="BQ30" i="11"/>
  <c r="OB30" i="11"/>
  <c r="FI38" i="11"/>
  <c r="OE38" i="11"/>
  <c r="FI9" i="11"/>
  <c r="OE9" i="11"/>
  <c r="FI22" i="11"/>
  <c r="OE22" i="11"/>
  <c r="FI12" i="11"/>
  <c r="OE12" i="11"/>
  <c r="FI25" i="11"/>
  <c r="OE25" i="11"/>
  <c r="OE28" i="11"/>
  <c r="FI28" i="11"/>
  <c r="OE51" i="11"/>
  <c r="FI51" i="11"/>
  <c r="FH7" i="11"/>
  <c r="OP37" i="11"/>
  <c r="AJ37" i="11"/>
  <c r="OA37" i="11"/>
  <c r="AK37" i="11"/>
  <c r="OP41" i="11"/>
  <c r="AJ41" i="11"/>
  <c r="OP44" i="11"/>
  <c r="AJ44" i="11"/>
  <c r="OO30" i="11"/>
  <c r="OO47" i="11"/>
  <c r="AK15" i="11"/>
  <c r="OA15" i="11"/>
  <c r="AJ15" i="11"/>
  <c r="OP15" i="11"/>
  <c r="AJ26" i="11"/>
  <c r="OP26" i="11"/>
  <c r="OB11" i="11"/>
  <c r="BQ11" i="11"/>
  <c r="OB24" i="11"/>
  <c r="BQ24" i="11"/>
  <c r="BP22" i="11"/>
  <c r="BP11" i="11"/>
  <c r="BQ21" i="11"/>
  <c r="OB21" i="11"/>
  <c r="OB41" i="11"/>
  <c r="BQ41" i="11"/>
  <c r="OB44" i="11"/>
  <c r="BQ44" i="11"/>
  <c r="OB17" i="11"/>
  <c r="BQ17" i="11"/>
  <c r="BP28" i="11"/>
  <c r="BP26" i="11"/>
  <c r="BP33" i="11"/>
  <c r="FI33" i="11"/>
  <c r="OE33" i="11"/>
  <c r="FI53" i="11"/>
  <c r="OE53" i="11"/>
  <c r="FI24" i="11"/>
  <c r="OE24" i="11"/>
  <c r="FI8" i="11"/>
  <c r="OE8" i="11"/>
  <c r="FH24" i="11"/>
  <c r="OE35" i="11"/>
  <c r="FI35" i="11"/>
  <c r="FI29" i="11"/>
  <c r="OE29" i="11"/>
  <c r="K32" i="12"/>
  <c r="L32" i="12"/>
  <c r="FH9" i="11"/>
  <c r="FI31" i="11"/>
  <c r="OE31" i="11"/>
  <c r="FI15" i="11"/>
  <c r="OE15" i="11"/>
  <c r="OE48" i="11"/>
  <c r="FI48" i="11"/>
  <c r="FI20" i="11"/>
  <c r="OE20" i="11"/>
  <c r="FH48" i="11"/>
  <c r="OE30" i="11"/>
  <c r="FI30" i="11"/>
  <c r="OE32" i="11"/>
  <c r="FI32" i="11"/>
  <c r="FI27" i="11"/>
  <c r="OE27" i="11"/>
  <c r="FI11" i="11"/>
  <c r="OE11" i="11"/>
  <c r="AF3" i="11"/>
  <c r="C4" i="13"/>
  <c r="AG4" i="11"/>
  <c r="AK6" i="11"/>
  <c r="OA6" i="11"/>
  <c r="C2" i="13"/>
  <c r="C5" i="13"/>
  <c r="AK36" i="11"/>
  <c r="OA36" i="11"/>
  <c r="AK13" i="11"/>
  <c r="OA13" i="11"/>
  <c r="OP13" i="11"/>
  <c r="AJ13" i="11"/>
  <c r="OA40" i="11"/>
  <c r="AK40" i="11"/>
  <c r="AK9" i="11"/>
  <c r="OA9" i="11"/>
  <c r="OO26" i="11"/>
  <c r="OO44" i="11"/>
  <c r="OO43" i="11"/>
  <c r="OO35" i="11"/>
  <c r="ON18" i="11"/>
  <c r="AK27" i="11"/>
  <c r="OA27" i="11"/>
  <c r="AJ43" i="11"/>
  <c r="OP43" i="11"/>
  <c r="AJ11" i="11"/>
  <c r="OP11" i="11"/>
  <c r="OA26" i="11"/>
  <c r="AK26" i="11"/>
  <c r="OP38" i="11"/>
  <c r="AJ38" i="11"/>
  <c r="OP22" i="11"/>
  <c r="AJ22" i="11"/>
  <c r="ON29" i="11"/>
  <c r="G80" i="12"/>
  <c r="G8" i="12"/>
  <c r="ON44" i="11"/>
  <c r="ON12" i="11"/>
  <c r="OO52" i="11"/>
  <c r="OO53" i="11"/>
  <c r="L80" i="4"/>
  <c r="CW48" i="11"/>
  <c r="OC48" i="11"/>
  <c r="OC40" i="11"/>
  <c r="CW40" i="11"/>
  <c r="OC30" i="11"/>
  <c r="CW30" i="11"/>
  <c r="CW22" i="11"/>
  <c r="OC22" i="11"/>
  <c r="CW35" i="11"/>
  <c r="OC35" i="11"/>
  <c r="CW33" i="11"/>
  <c r="OC33" i="11"/>
  <c r="OC44" i="11"/>
  <c r="CW44" i="11"/>
  <c r="CW11" i="11"/>
  <c r="OC11" i="11"/>
  <c r="OC26" i="11"/>
  <c r="CW26" i="11"/>
  <c r="CW18" i="11"/>
  <c r="OC18" i="11"/>
  <c r="OC27" i="11"/>
  <c r="CW27" i="11"/>
  <c r="CV10" i="11"/>
  <c r="CV35" i="11"/>
  <c r="CV25" i="11"/>
  <c r="CV48" i="11"/>
  <c r="CV52" i="11"/>
  <c r="CV51" i="11"/>
  <c r="JA44" i="11"/>
  <c r="OH44" i="11"/>
  <c r="OH33" i="11"/>
  <c r="JA33" i="11"/>
  <c r="JA32" i="11"/>
  <c r="OH32" i="11"/>
  <c r="OH8" i="11"/>
  <c r="JA8" i="11"/>
  <c r="IZ33" i="11"/>
  <c r="IZ24" i="11"/>
  <c r="JA45" i="11"/>
  <c r="OH45" i="11"/>
  <c r="JA39" i="11"/>
  <c r="OH39" i="11"/>
  <c r="JA47" i="11"/>
  <c r="OH47" i="11"/>
  <c r="OH42" i="11"/>
  <c r="JA42" i="11"/>
  <c r="JA30" i="11"/>
  <c r="OH30" i="11"/>
  <c r="IZ32" i="11"/>
  <c r="IZ34" i="11"/>
  <c r="IU3" i="11"/>
  <c r="J3" i="13"/>
  <c r="IZ6" i="11"/>
  <c r="IV4" i="11"/>
  <c r="IZ30" i="11"/>
  <c r="LM31" i="11"/>
  <c r="OJ31" i="11"/>
  <c r="OJ11" i="11"/>
  <c r="LM11" i="11"/>
  <c r="LM33" i="11"/>
  <c r="OJ33" i="11"/>
  <c r="OJ19" i="11"/>
  <c r="LM19" i="11"/>
  <c r="OJ22" i="11"/>
  <c r="LM22" i="11"/>
  <c r="LM44" i="11"/>
  <c r="OJ44" i="11"/>
  <c r="LM56" i="11"/>
  <c r="LH3" i="11"/>
  <c r="L4" i="13"/>
  <c r="LI4" i="11"/>
  <c r="OJ6" i="11"/>
  <c r="LM6" i="11"/>
  <c r="L5" i="13"/>
  <c r="L2" i="13"/>
  <c r="LM40" i="11"/>
  <c r="OJ40" i="11"/>
  <c r="LM46" i="11"/>
  <c r="OJ46" i="11"/>
  <c r="LM18" i="11"/>
  <c r="OJ18" i="11"/>
  <c r="LM10" i="11"/>
  <c r="OJ10" i="11"/>
  <c r="LM53" i="11"/>
  <c r="OJ53" i="11"/>
  <c r="LL28" i="11"/>
  <c r="LL12" i="11"/>
  <c r="LL39" i="11"/>
  <c r="LL18" i="11"/>
  <c r="LL46" i="11"/>
  <c r="OJ30" i="11"/>
  <c r="LM30" i="11"/>
  <c r="GO13" i="11"/>
  <c r="OF13" i="11"/>
  <c r="OF20" i="11"/>
  <c r="GO20" i="11"/>
  <c r="GO10" i="11"/>
  <c r="OF10" i="11"/>
  <c r="GN50" i="11"/>
  <c r="OF52" i="11"/>
  <c r="GO52" i="11"/>
  <c r="GN29" i="11"/>
  <c r="I38" i="12"/>
  <c r="GN11" i="11"/>
  <c r="GO40" i="11"/>
  <c r="OF40" i="11"/>
  <c r="GN36" i="11"/>
  <c r="GN35" i="11"/>
  <c r="GO44" i="11"/>
  <c r="OF44" i="11"/>
  <c r="GO45" i="11"/>
  <c r="OF45" i="11"/>
  <c r="GN39" i="11"/>
  <c r="GN42" i="11"/>
  <c r="GN24" i="11"/>
  <c r="GJ4" i="11"/>
  <c r="GI3" i="11"/>
  <c r="H3" i="13"/>
  <c r="GN6" i="11"/>
  <c r="GN30" i="11"/>
  <c r="OF33" i="11"/>
  <c r="GO33" i="11"/>
  <c r="OF31" i="11"/>
  <c r="GO31" i="11"/>
  <c r="OF38" i="11"/>
  <c r="GO38" i="11"/>
  <c r="OF22" i="11"/>
  <c r="GO22" i="11"/>
  <c r="OD52" i="11"/>
  <c r="EC52" i="11"/>
  <c r="EB52" i="11"/>
  <c r="DX3" i="11"/>
  <c r="F4" i="13"/>
  <c r="DY4" i="11"/>
  <c r="OD6" i="11"/>
  <c r="EC6" i="11"/>
  <c r="F2" i="13"/>
  <c r="F5" i="13"/>
  <c r="EC21" i="11"/>
  <c r="OD21" i="11"/>
  <c r="EB53" i="11"/>
  <c r="EC42" i="11"/>
  <c r="OD42" i="11"/>
  <c r="EB20" i="11"/>
  <c r="OD14" i="11"/>
  <c r="EC14" i="11"/>
  <c r="EC15" i="11"/>
  <c r="OD15" i="11"/>
  <c r="OD23" i="11"/>
  <c r="EC23" i="11"/>
  <c r="EC34" i="11"/>
  <c r="OD34" i="11"/>
  <c r="EC43" i="11"/>
  <c r="OD43" i="11"/>
  <c r="EC39" i="11"/>
  <c r="OD39" i="11"/>
  <c r="EB39" i="11"/>
  <c r="EC12" i="11"/>
  <c r="OD12" i="11"/>
  <c r="EC32" i="11"/>
  <c r="OD32" i="11"/>
  <c r="EB15" i="11"/>
  <c r="EB43" i="11"/>
  <c r="B5" i="7"/>
  <c r="B3" i="7"/>
  <c r="B4" i="7"/>
  <c r="B2" i="7"/>
  <c r="HU18" i="11"/>
  <c r="OG18" i="11"/>
  <c r="OG30" i="11"/>
  <c r="HU30" i="11"/>
  <c r="HU51" i="11"/>
  <c r="OG51" i="11"/>
  <c r="HU23" i="11"/>
  <c r="OG23" i="11"/>
  <c r="HU15" i="11"/>
  <c r="OG15" i="11"/>
  <c r="HO3" i="11"/>
  <c r="I3" i="13"/>
  <c r="HP4" i="11"/>
  <c r="HT6" i="11"/>
  <c r="HT15" i="11"/>
  <c r="HT28" i="11"/>
  <c r="HT22" i="11"/>
  <c r="HT30" i="11"/>
  <c r="HU29" i="11"/>
  <c r="OG29" i="11"/>
  <c r="K44" i="12"/>
  <c r="L44" i="12"/>
  <c r="OG42" i="11"/>
  <c r="HU42" i="11"/>
  <c r="OG9" i="11"/>
  <c r="HU9" i="11"/>
  <c r="HU41" i="11"/>
  <c r="OG41" i="11"/>
  <c r="HU35" i="11"/>
  <c r="OG35" i="11"/>
  <c r="HU50" i="11"/>
  <c r="OG50" i="11"/>
  <c r="HU48" i="11"/>
  <c r="OG48" i="11"/>
  <c r="HT32" i="11"/>
  <c r="HT40" i="11"/>
  <c r="HT45" i="11"/>
  <c r="HT29" i="11"/>
  <c r="I44" i="12"/>
  <c r="HT13" i="11"/>
  <c r="HT39" i="11"/>
  <c r="HT46" i="11"/>
  <c r="E8" i="7"/>
  <c r="OB20" i="11"/>
  <c r="BQ20" i="11"/>
  <c r="BP14" i="11"/>
  <c r="BQ26" i="11"/>
  <c r="OB26" i="11"/>
  <c r="BQ35" i="11"/>
  <c r="OB35" i="11"/>
  <c r="BP32" i="11"/>
  <c r="FI41" i="11"/>
  <c r="OE41" i="11"/>
  <c r="OE34" i="11"/>
  <c r="FI34" i="11"/>
  <c r="OE40" i="11"/>
  <c r="FI40" i="11"/>
  <c r="FI44" i="11"/>
  <c r="OE44" i="11"/>
  <c r="FH45" i="11"/>
  <c r="FI7" i="11"/>
  <c r="OE7" i="11"/>
  <c r="OA28" i="11"/>
  <c r="AK28" i="11"/>
  <c r="AJ48" i="11"/>
  <c r="OP48" i="11"/>
  <c r="OA32" i="11"/>
  <c r="AK32" i="11"/>
  <c r="AK33" i="11"/>
  <c r="OA33" i="11"/>
  <c r="OO22" i="11"/>
  <c r="ON34" i="11"/>
  <c r="AK31" i="11"/>
  <c r="OA31" i="11"/>
  <c r="OP31" i="11"/>
  <c r="AJ31" i="11"/>
  <c r="ON33" i="11"/>
  <c r="OB16" i="11"/>
  <c r="BQ16" i="11"/>
  <c r="OB7" i="11"/>
  <c r="BQ7" i="11"/>
  <c r="OB29" i="11"/>
  <c r="BQ29" i="11"/>
  <c r="K14" i="12"/>
  <c r="L14" i="12"/>
  <c r="OB52" i="11"/>
  <c r="BQ52" i="11"/>
  <c r="BP53" i="11"/>
  <c r="BQ34" i="11"/>
  <c r="OB34" i="11"/>
  <c r="BP44" i="11"/>
  <c r="BP35" i="11"/>
  <c r="BP42" i="11"/>
  <c r="BP49" i="11"/>
  <c r="BP17" i="11"/>
  <c r="AJ45" i="11"/>
  <c r="OP45" i="11"/>
  <c r="AJ24" i="11"/>
  <c r="OP24" i="11"/>
  <c r="OA45" i="11"/>
  <c r="AK45" i="11"/>
  <c r="OP49" i="11"/>
  <c r="AJ49" i="11"/>
  <c r="OP17" i="11"/>
  <c r="AJ17" i="11"/>
  <c r="AK41" i="11"/>
  <c r="OA41" i="11"/>
  <c r="OO20" i="11"/>
  <c r="OO46" i="11"/>
  <c r="OO42" i="11"/>
  <c r="OO29" i="11"/>
  <c r="H80" i="12"/>
  <c r="H8" i="12"/>
  <c r="OO23" i="11"/>
  <c r="OO10" i="11"/>
  <c r="AK43" i="11"/>
  <c r="OA43" i="11"/>
  <c r="AK11" i="11"/>
  <c r="OA11" i="11"/>
  <c r="OP27" i="11"/>
  <c r="AJ27" i="11"/>
  <c r="AK42" i="11"/>
  <c r="OA42" i="11"/>
  <c r="OA10" i="11"/>
  <c r="AK10" i="11"/>
  <c r="ON45" i="11"/>
  <c r="ON13" i="11"/>
  <c r="ON28" i="11"/>
  <c r="BQ18" i="11"/>
  <c r="OB18" i="11"/>
  <c r="BQ51" i="11"/>
  <c r="OB51" i="11"/>
  <c r="BM4" i="11"/>
  <c r="BL3" i="11"/>
  <c r="D4" i="13"/>
  <c r="OB6" i="11"/>
  <c r="BQ6" i="11"/>
  <c r="D5" i="13"/>
  <c r="D2" i="13"/>
  <c r="OB8" i="11"/>
  <c r="BQ8" i="11"/>
  <c r="BP16" i="11"/>
  <c r="BP15" i="11"/>
  <c r="BP24" i="11"/>
  <c r="BP7" i="11"/>
  <c r="OB31" i="11"/>
  <c r="BQ31" i="11"/>
  <c r="BQ48" i="11"/>
  <c r="OB48" i="11"/>
  <c r="BQ37" i="11"/>
  <c r="OB37" i="11"/>
  <c r="OB38" i="11"/>
  <c r="BQ38" i="11"/>
  <c r="BQ40" i="11"/>
  <c r="OB40" i="11"/>
  <c r="BQ9" i="11"/>
  <c r="OB9" i="11"/>
  <c r="BQ43" i="11"/>
  <c r="OB43" i="11"/>
  <c r="BP40" i="11"/>
  <c r="BP47" i="11"/>
  <c r="BP31" i="11"/>
  <c r="BP38" i="11"/>
  <c r="BP45" i="11"/>
  <c r="BP29" i="11"/>
  <c r="I14" i="12"/>
  <c r="BP13" i="11"/>
  <c r="FI52" i="11"/>
  <c r="OE52" i="11"/>
  <c r="FI17" i="11"/>
  <c r="OE17" i="11"/>
  <c r="FI49" i="11"/>
  <c r="OE49" i="11"/>
  <c r="FH53" i="11"/>
  <c r="OE47" i="11"/>
  <c r="FI47" i="11"/>
  <c r="OE26" i="11"/>
  <c r="FI26" i="11"/>
  <c r="FH49" i="11"/>
  <c r="FH40" i="11"/>
  <c r="FH25" i="11"/>
  <c r="FI50" i="11"/>
  <c r="OE50" i="11"/>
  <c r="FH38" i="11"/>
  <c r="FH30" i="11"/>
  <c r="FH28" i="11"/>
  <c r="FC3" i="11"/>
  <c r="G3" i="13"/>
  <c r="FD4" i="11"/>
  <c r="FH6" i="11"/>
  <c r="FH17" i="11"/>
  <c r="FH12" i="11"/>
  <c r="FI36" i="11"/>
  <c r="OE36" i="11"/>
  <c r="FI23" i="11"/>
  <c r="OE23" i="11"/>
  <c r="FH21" i="11"/>
  <c r="OE43" i="11"/>
  <c r="FI43" i="11"/>
  <c r="FH31" i="11"/>
  <c r="FD3" i="11"/>
  <c r="G4" i="13"/>
  <c r="FI6" i="11"/>
  <c r="OE6" i="11"/>
  <c r="FE4" i="11"/>
  <c r="G2" i="13"/>
  <c r="G5" i="13"/>
  <c r="FH39" i="11"/>
  <c r="FH51" i="11"/>
  <c r="AJ21" i="11"/>
  <c r="OP21" i="11"/>
  <c r="AK12" i="11"/>
  <c r="OA12" i="11"/>
  <c r="AK44" i="11"/>
  <c r="OA44" i="11"/>
  <c r="AJ32" i="11"/>
  <c r="OP32" i="11"/>
  <c r="OA21" i="11"/>
  <c r="AK21" i="11"/>
  <c r="OP16" i="11"/>
  <c r="AJ16" i="11"/>
  <c r="AJ25" i="11"/>
  <c r="OP25" i="11"/>
  <c r="AK16" i="11"/>
  <c r="OA16" i="11"/>
  <c r="OA48" i="11"/>
  <c r="AK48" i="11"/>
  <c r="AJ28" i="11"/>
  <c r="OP28" i="11"/>
  <c r="AK17" i="11"/>
  <c r="OA17" i="11"/>
  <c r="OA49" i="11"/>
  <c r="AK49" i="11"/>
  <c r="OO12" i="11"/>
  <c r="OO9" i="11"/>
  <c r="OO7" i="11"/>
  <c r="OO16" i="11"/>
  <c r="OO40" i="11"/>
  <c r="OO41" i="11"/>
  <c r="OO27" i="11"/>
  <c r="OO11" i="11"/>
  <c r="OO33" i="11"/>
  <c r="OO18" i="11"/>
  <c r="ON46" i="11"/>
  <c r="OO21" i="11"/>
  <c r="OO8" i="11"/>
  <c r="ON43" i="11"/>
  <c r="ON27" i="11"/>
  <c r="ON11" i="11"/>
  <c r="AK39" i="11"/>
  <c r="OA39" i="11"/>
  <c r="OA23" i="11"/>
  <c r="AK23" i="11"/>
  <c r="AK7" i="11"/>
  <c r="OA7" i="11"/>
  <c r="AJ39" i="11"/>
  <c r="OP39" i="11"/>
  <c r="AJ23" i="11"/>
  <c r="OP23" i="11"/>
  <c r="OP7" i="11"/>
  <c r="AJ7" i="11"/>
  <c r="AK38" i="11"/>
  <c r="OA38" i="11"/>
  <c r="AK22" i="11"/>
  <c r="OA22" i="11"/>
  <c r="AJ50" i="11"/>
  <c r="OP50" i="11"/>
  <c r="AJ34" i="11"/>
  <c r="OP34" i="11"/>
  <c r="AJ18" i="11"/>
  <c r="OP18" i="11"/>
  <c r="ON41" i="11"/>
  <c r="ON25" i="11"/>
  <c r="ON9" i="11"/>
  <c r="ON40" i="11"/>
  <c r="ON24" i="11"/>
  <c r="ON8" i="11"/>
  <c r="ON52" i="11"/>
  <c r="ON49" i="11"/>
  <c r="ON51" i="11"/>
  <c r="Y78" i="6"/>
  <c r="CV49" i="11"/>
  <c r="OC12" i="11"/>
  <c r="CW12" i="11"/>
  <c r="OC20" i="11"/>
  <c r="CW20" i="11"/>
  <c r="CW13" i="11"/>
  <c r="OC13" i="11"/>
  <c r="CW41" i="11"/>
  <c r="OC41" i="11"/>
  <c r="CW23" i="11"/>
  <c r="OC23" i="11"/>
  <c r="OC16" i="11"/>
  <c r="CW16" i="11"/>
  <c r="OC34" i="11"/>
  <c r="CW34" i="11"/>
  <c r="OC39" i="11"/>
  <c r="CW39" i="11"/>
  <c r="CW45" i="11"/>
  <c r="OC45" i="11"/>
  <c r="CW37" i="11"/>
  <c r="OC37" i="11"/>
  <c r="CV30" i="11"/>
  <c r="CV38" i="11"/>
  <c r="CV18" i="11"/>
  <c r="CV15" i="11"/>
  <c r="CV37" i="11"/>
  <c r="CV21" i="11"/>
  <c r="CV44" i="11"/>
  <c r="CV28" i="11"/>
  <c r="CV12" i="11"/>
  <c r="CW31" i="11"/>
  <c r="OC31" i="11"/>
  <c r="OC47" i="11"/>
  <c r="CW47" i="11"/>
  <c r="JA16" i="11"/>
  <c r="OH16" i="11"/>
  <c r="OH17" i="11"/>
  <c r="JA17" i="11"/>
  <c r="JA36" i="11"/>
  <c r="OH36" i="11"/>
  <c r="JA40" i="11"/>
  <c r="OH40" i="11"/>
  <c r="IZ41" i="11"/>
  <c r="IZ44" i="11"/>
  <c r="IZ37" i="11"/>
  <c r="JA43" i="11"/>
  <c r="OH43" i="11"/>
  <c r="OH53" i="11"/>
  <c r="JA53" i="11"/>
  <c r="IZ23" i="11"/>
  <c r="IZ20" i="11"/>
  <c r="IZ12" i="11"/>
  <c r="IZ16" i="11"/>
  <c r="OH27" i="11"/>
  <c r="JA27" i="11"/>
  <c r="OH13" i="11"/>
  <c r="JA13" i="11"/>
  <c r="JA7" i="11"/>
  <c r="OH7" i="11"/>
  <c r="JA19" i="11"/>
  <c r="OH19" i="11"/>
  <c r="IZ29" i="11"/>
  <c r="I50" i="12"/>
  <c r="IZ18" i="11"/>
  <c r="IZ10" i="11"/>
  <c r="IZ14" i="11"/>
  <c r="LM17" i="11"/>
  <c r="OJ17" i="11"/>
  <c r="LM13" i="11"/>
  <c r="OJ13" i="11"/>
  <c r="OJ7" i="11"/>
  <c r="LM7" i="11"/>
  <c r="LL23" i="11"/>
  <c r="LL31" i="11"/>
  <c r="LL29" i="11"/>
  <c r="I62" i="12"/>
  <c r="LL13" i="11"/>
  <c r="LM36" i="11"/>
  <c r="OJ36" i="11"/>
  <c r="LM34" i="11"/>
  <c r="OJ34" i="11"/>
  <c r="LM14" i="11"/>
  <c r="OJ14" i="11"/>
  <c r="OJ48" i="11"/>
  <c r="LM48" i="11"/>
  <c r="OJ9" i="11"/>
  <c r="LM9" i="11"/>
  <c r="LM42" i="11"/>
  <c r="OJ42" i="11"/>
  <c r="OJ38" i="11"/>
  <c r="LM38" i="11"/>
  <c r="OJ24" i="11"/>
  <c r="LM24" i="11"/>
  <c r="LL45" i="11"/>
  <c r="LL24" i="11"/>
  <c r="LL8" i="11"/>
  <c r="LL30" i="11"/>
  <c r="LL14" i="11"/>
  <c r="LL42" i="11"/>
  <c r="LL32" i="11"/>
  <c r="OJ20" i="11"/>
  <c r="LM20" i="11"/>
  <c r="OF51" i="11"/>
  <c r="GO51" i="11"/>
  <c r="GO9" i="11"/>
  <c r="OF9" i="11"/>
  <c r="GO18" i="11"/>
  <c r="OF18" i="11"/>
  <c r="OF16" i="11"/>
  <c r="GO16" i="11"/>
  <c r="GO17" i="11"/>
  <c r="OF17" i="11"/>
  <c r="GO8" i="11"/>
  <c r="OF8" i="11"/>
  <c r="GN45" i="11"/>
  <c r="GN19" i="11"/>
  <c r="GN9" i="11"/>
  <c r="GN44" i="11"/>
  <c r="GN49" i="11"/>
  <c r="GN22" i="11"/>
  <c r="OF21" i="11"/>
  <c r="GO21" i="11"/>
  <c r="GN21" i="11"/>
  <c r="GN7" i="11"/>
  <c r="GO32" i="11"/>
  <c r="OF32" i="11"/>
  <c r="GN32" i="11"/>
  <c r="GN14" i="11"/>
  <c r="GN16" i="11"/>
  <c r="GN46" i="11"/>
  <c r="OF41" i="11"/>
  <c r="GO41" i="11"/>
  <c r="GO43" i="11"/>
  <c r="OF43" i="11"/>
  <c r="GO34" i="11"/>
  <c r="OF34" i="11"/>
  <c r="OD50" i="11"/>
  <c r="EC50" i="11"/>
  <c r="EB51" i="11"/>
  <c r="OD25" i="11"/>
  <c r="EC25" i="11"/>
  <c r="OD33" i="11"/>
  <c r="EC33" i="11"/>
  <c r="OD29" i="11"/>
  <c r="EC29" i="11"/>
  <c r="K26" i="12"/>
  <c r="L26" i="12"/>
  <c r="OD18" i="11"/>
  <c r="EC18" i="11"/>
  <c r="EB49" i="11"/>
  <c r="EB8" i="11"/>
  <c r="EC46" i="11"/>
  <c r="OD46" i="11"/>
  <c r="EC47" i="11"/>
  <c r="OD47" i="11"/>
  <c r="OD27" i="11"/>
  <c r="EC27" i="11"/>
  <c r="EB24" i="11"/>
  <c r="EB26" i="11"/>
  <c r="OD38" i="11"/>
  <c r="EC38" i="11"/>
  <c r="EB17" i="11"/>
  <c r="OD31" i="11"/>
  <c r="EC31" i="11"/>
  <c r="EB18" i="11"/>
  <c r="EC40" i="11"/>
  <c r="OD40" i="11"/>
  <c r="EB23" i="11"/>
  <c r="EB35" i="11"/>
  <c r="EC16" i="11"/>
  <c r="OD16" i="11"/>
  <c r="EB27" i="11"/>
  <c r="G8" i="7"/>
  <c r="G9" i="7"/>
  <c r="Q7" i="7"/>
  <c r="C8" i="7"/>
  <c r="C9" i="7"/>
  <c r="C10" i="7"/>
  <c r="C13" i="7"/>
  <c r="H8" i="7"/>
  <c r="OG20" i="11"/>
  <c r="HU20" i="11"/>
  <c r="OG26" i="11"/>
  <c r="HU26" i="11"/>
  <c r="HU14" i="11"/>
  <c r="OG14" i="11"/>
  <c r="OG28" i="11"/>
  <c r="HU28" i="11"/>
  <c r="HU10" i="11"/>
  <c r="OG10" i="11"/>
  <c r="HT12" i="11"/>
  <c r="HU25" i="11"/>
  <c r="OG25" i="11"/>
  <c r="HU33" i="11"/>
  <c r="OG33" i="11"/>
  <c r="HU13" i="11"/>
  <c r="OG13" i="11"/>
  <c r="OG44" i="11"/>
  <c r="HU44" i="11"/>
  <c r="HU46" i="11"/>
  <c r="OG46" i="11"/>
  <c r="HU17" i="11"/>
  <c r="OG17" i="11"/>
  <c r="HU37" i="11"/>
  <c r="OG37" i="11"/>
  <c r="HT41" i="11"/>
  <c r="HT25" i="11"/>
  <c r="HT9" i="11"/>
  <c r="HT35" i="11"/>
  <c r="HT42" i="11"/>
  <c r="HT53" i="11"/>
  <c r="C11" i="7"/>
  <c r="G12" i="7"/>
  <c r="G10" i="7"/>
  <c r="G13" i="7"/>
  <c r="G11" i="7"/>
  <c r="M80" i="4"/>
  <c r="OR48" i="11"/>
  <c r="OS48" i="11"/>
  <c r="OR34" i="11"/>
  <c r="OS34" i="11"/>
  <c r="OR7" i="11"/>
  <c r="OS7" i="11"/>
  <c r="OR16" i="11"/>
  <c r="OS16" i="11"/>
  <c r="OR43" i="11"/>
  <c r="OS43" i="11"/>
  <c r="OR33" i="11"/>
  <c r="OS33" i="11"/>
  <c r="OR40" i="11"/>
  <c r="OS40" i="11"/>
  <c r="OR31" i="11"/>
  <c r="OS31" i="11"/>
  <c r="OU22" i="11"/>
  <c r="OU17" i="11"/>
  <c r="OU44" i="11"/>
  <c r="G8" i="13"/>
  <c r="G11" i="13"/>
  <c r="OU23" i="11"/>
  <c r="OU39" i="11"/>
  <c r="OU49" i="11"/>
  <c r="OU48" i="11"/>
  <c r="OR21" i="11"/>
  <c r="OS21" i="11"/>
  <c r="OU10" i="11"/>
  <c r="OR11" i="11"/>
  <c r="OS11" i="11"/>
  <c r="OR41" i="11"/>
  <c r="OU45" i="11"/>
  <c r="OU33" i="11"/>
  <c r="OU27" i="11"/>
  <c r="OU36" i="11"/>
  <c r="OU6" i="11"/>
  <c r="OU57" i="11"/>
  <c r="OU55" i="11"/>
  <c r="OU56" i="11"/>
  <c r="B4" i="13"/>
  <c r="B5" i="13"/>
  <c r="B3" i="13"/>
  <c r="B2" i="13"/>
  <c r="OU15" i="11"/>
  <c r="D10" i="7"/>
  <c r="D13" i="7"/>
  <c r="OU14" i="11"/>
  <c r="OR46" i="11"/>
  <c r="OS46" i="11"/>
  <c r="OU53" i="11"/>
  <c r="J8" i="13"/>
  <c r="J11" i="13"/>
  <c r="E8" i="13"/>
  <c r="J9" i="7"/>
  <c r="J12" i="7"/>
  <c r="OR18" i="11"/>
  <c r="OS18" i="11"/>
  <c r="OU52" i="11"/>
  <c r="OR24" i="11"/>
  <c r="OS24" i="11"/>
  <c r="OU20" i="11"/>
  <c r="C12" i="7"/>
  <c r="OU37" i="11"/>
  <c r="OR50" i="11"/>
  <c r="OS50" i="11"/>
  <c r="OU51" i="11"/>
  <c r="OR52" i="11"/>
  <c r="OS52" i="11"/>
  <c r="OR35" i="11"/>
  <c r="OS35" i="11"/>
  <c r="OR25" i="11"/>
  <c r="OS25" i="11"/>
  <c r="OU24" i="11"/>
  <c r="Q8" i="7"/>
  <c r="Q9" i="7"/>
  <c r="Q12" i="7"/>
  <c r="OR38" i="11"/>
  <c r="OS38" i="11"/>
  <c r="OU7" i="11"/>
  <c r="OR23" i="11"/>
  <c r="OS23" i="11"/>
  <c r="OR39" i="11"/>
  <c r="OS39" i="11"/>
  <c r="OU21" i="11"/>
  <c r="OU12" i="11"/>
  <c r="OS41" i="11"/>
  <c r="OU41" i="11"/>
  <c r="OR32" i="11"/>
  <c r="OS32" i="11"/>
  <c r="E11" i="7"/>
  <c r="E9" i="7"/>
  <c r="E12" i="7"/>
  <c r="OR26" i="11"/>
  <c r="OS26" i="11"/>
  <c r="OU9" i="11"/>
  <c r="OU40" i="11"/>
  <c r="OR13" i="11"/>
  <c r="OS13" i="11"/>
  <c r="OR36" i="11"/>
  <c r="OS36" i="11"/>
  <c r="OR37" i="11"/>
  <c r="OS37" i="11"/>
  <c r="I8" i="13"/>
  <c r="I11" i="13"/>
  <c r="D11" i="7"/>
  <c r="F9" i="7"/>
  <c r="F12" i="7"/>
  <c r="OR30" i="11"/>
  <c r="OS30" i="11"/>
  <c r="OR47" i="11"/>
  <c r="OS47" i="11"/>
  <c r="OR8" i="11"/>
  <c r="OS8" i="11"/>
  <c r="OU50" i="11"/>
  <c r="L8" i="13"/>
  <c r="L11" i="13"/>
  <c r="OU34" i="11"/>
  <c r="OR19" i="11"/>
  <c r="OS19" i="11"/>
  <c r="OU25" i="11"/>
  <c r="OR29" i="11"/>
  <c r="OS29" i="11"/>
  <c r="OR20" i="11"/>
  <c r="OS20" i="11"/>
  <c r="OU42" i="11"/>
  <c r="OU32" i="11"/>
  <c r="OU26" i="11"/>
  <c r="OU30" i="11"/>
  <c r="OU47" i="11"/>
  <c r="OU19" i="11"/>
  <c r="L80" i="12"/>
  <c r="D8" i="13"/>
  <c r="H9" i="7"/>
  <c r="H12" i="7"/>
  <c r="H11" i="7"/>
  <c r="OR22" i="11"/>
  <c r="OS22" i="11"/>
  <c r="OU38" i="11"/>
  <c r="OR49" i="11"/>
  <c r="OS49" i="11"/>
  <c r="OR17" i="11"/>
  <c r="OS17" i="11"/>
  <c r="OU16" i="11"/>
  <c r="OR44" i="11"/>
  <c r="OS44" i="11"/>
  <c r="OR12" i="11"/>
  <c r="OS12" i="11"/>
  <c r="OR10" i="11"/>
  <c r="OS10" i="11"/>
  <c r="OR42" i="11"/>
  <c r="OS42" i="11"/>
  <c r="OU11" i="11"/>
  <c r="OU43" i="11"/>
  <c r="OR45" i="11"/>
  <c r="OS45" i="11"/>
  <c r="OU31" i="11"/>
  <c r="OR28" i="11"/>
  <c r="OS28" i="11"/>
  <c r="OR27" i="11"/>
  <c r="OS27" i="11"/>
  <c r="OR9" i="11"/>
  <c r="OS9" i="11"/>
  <c r="OU13" i="11"/>
  <c r="OR6" i="11"/>
  <c r="OS6" i="11"/>
  <c r="OR15" i="11"/>
  <c r="OS15" i="11"/>
  <c r="Q7" i="13"/>
  <c r="C8" i="13"/>
  <c r="C9" i="13"/>
  <c r="C12" i="13"/>
  <c r="OR14" i="11"/>
  <c r="OS14" i="11"/>
  <c r="OU46" i="11"/>
  <c r="OU8" i="11"/>
  <c r="OR53" i="11"/>
  <c r="OS53" i="11"/>
  <c r="F8" i="13"/>
  <c r="F11" i="13"/>
  <c r="H8" i="13"/>
  <c r="H9" i="13"/>
  <c r="H12" i="13"/>
  <c r="OR51" i="11"/>
  <c r="OS51" i="11"/>
  <c r="OU18" i="11"/>
  <c r="OU35" i="11"/>
  <c r="OU29" i="11"/>
  <c r="K80" i="12"/>
  <c r="M80" i="12"/>
  <c r="F10" i="7"/>
  <c r="F13" i="7"/>
  <c r="C11" i="13"/>
  <c r="J9" i="13"/>
  <c r="J12" i="13"/>
  <c r="G9" i="13"/>
  <c r="G12" i="13"/>
  <c r="L9" i="13"/>
  <c r="L10" i="13"/>
  <c r="L13" i="13"/>
  <c r="H10" i="13"/>
  <c r="H13" i="13"/>
  <c r="F9" i="13"/>
  <c r="C10" i="13"/>
  <c r="C13" i="13"/>
  <c r="D11" i="13"/>
  <c r="E11" i="13"/>
  <c r="H11" i="13"/>
  <c r="D9" i="13"/>
  <c r="D12" i="13"/>
  <c r="E9" i="13"/>
  <c r="E12" i="13"/>
  <c r="Q10" i="7"/>
  <c r="Q13" i="7"/>
  <c r="E10" i="7"/>
  <c r="E13" i="7"/>
  <c r="Q8" i="13"/>
  <c r="Q9" i="13"/>
  <c r="Q12" i="13"/>
  <c r="J10" i="7"/>
  <c r="J13" i="7"/>
  <c r="I9" i="13"/>
  <c r="I12" i="13"/>
  <c r="Q11" i="7"/>
  <c r="H10" i="7"/>
  <c r="H13" i="7"/>
  <c r="J10" i="13"/>
  <c r="J13" i="13"/>
  <c r="G10" i="13"/>
  <c r="G13" i="13"/>
  <c r="L12" i="13"/>
  <c r="Q11" i="13"/>
  <c r="E10" i="13"/>
  <c r="E13" i="13"/>
  <c r="Q10" i="13"/>
  <c r="Q13" i="13"/>
  <c r="D10" i="13"/>
  <c r="D13" i="13"/>
  <c r="F12" i="13"/>
  <c r="F10" i="13"/>
  <c r="F13" i="13"/>
  <c r="I10" i="13"/>
  <c r="I13" i="13"/>
</calcChain>
</file>

<file path=xl/sharedStrings.xml><?xml version="1.0" encoding="utf-8"?>
<sst xmlns="http://schemas.openxmlformats.org/spreadsheetml/2006/main" count="2002" uniqueCount="478">
  <si>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</si>
  <si>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</si>
  <si>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</si>
  <si>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</si>
  <si>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</si>
  <si>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</si>
  <si>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</si>
  <si>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</si>
  <si>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</si>
  <si>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</si>
  <si>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</si>
  <si>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</si>
  <si>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</si>
  <si>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</si>
  <si>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</si>
  <si>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</si>
  <si>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</si>
  <si>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</si>
  <si>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</si>
  <si>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</si>
  <si>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</si>
  <si>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</si>
  <si>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</si>
  <si>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</si>
  <si>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</si>
  <si>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</si>
  <si>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</si>
  <si>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</si>
  <si>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</si>
  <si>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</si>
  <si>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</si>
  <si>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</si>
  <si>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</si>
  <si>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</si>
  <si>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</si>
  <si>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</si>
  <si>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</si>
  <si>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</si>
  <si>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</si>
  <si>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</si>
  <si>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</si>
  <si>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</si>
  <si>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</si>
  <si>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</si>
  <si>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</si>
  <si>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</si>
  <si>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</si>
  <si>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</si>
  <si>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</si>
  <si>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</si>
  <si>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</si>
  <si>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</si>
  <si>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</si>
  <si>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</si>
  <si>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</si>
  <si>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</si>
  <si>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</si>
  <si>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</si>
  <si>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</si>
  <si>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</si>
  <si>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</si>
  <si>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</si>
  <si>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</si>
  <si>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</si>
  <si>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</si>
  <si>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</si>
  <si>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</si>
  <si>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</si>
  <si>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</si>
  <si>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</si>
  <si>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</si>
  <si>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</si>
  <si>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</si>
  <si>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</si>
  <si>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</si>
  <si>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</si>
  <si>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</si>
  <si>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</si>
  <si>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</si>
  <si>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</si>
  <si>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</si>
  <si>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</si>
  <si>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</si>
  <si>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</si>
  <si>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</si>
  <si>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</si>
  <si>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</si>
  <si>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</si>
  <si>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</si>
  <si>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</si>
  <si>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</si>
  <si>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</si>
  <si>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</si>
  <si>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</si>
  <si>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</si>
  <si>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</si>
  <si>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</si>
  <si>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</si>
  <si>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</si>
  <si>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</si>
  <si>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</si>
  <si>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</si>
  <si>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</si>
  <si>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</si>
  <si>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</si>
  <si>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</si>
  <si>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</si>
  <si>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</si>
  <si>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</si>
  <si>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</si>
  <si>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</si>
  <si>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</si>
  <si>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</si>
  <si>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</si>
  <si>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</si>
  <si>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</si>
  <si>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</si>
  <si>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</si>
  <si>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</si>
  <si>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</si>
  <si>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</si>
  <si>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</si>
  <si>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</si>
  <si>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</si>
  <si>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</si>
  <si>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</si>
  <si>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</si>
  <si>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</si>
  <si>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</si>
  <si>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Développement durable</t>
  </si>
  <si>
    <t>S1</t>
  </si>
  <si>
    <t>SLIL01FRANCLESP</t>
  </si>
  <si>
    <t>Français, Langue de l'enseignement supérieur</t>
  </si>
  <si>
    <t>LAN5, LAN6, LAN9</t>
  </si>
  <si>
    <t>Comprendre un cours magistral</t>
  </si>
  <si>
    <t>SLIL01ANGLAISB1</t>
  </si>
  <si>
    <t>Informer et raconter</t>
  </si>
  <si>
    <t>AGI1, AGI4, LAN1, LAN2</t>
  </si>
  <si>
    <t>Informer</t>
  </si>
  <si>
    <t>LAN7, LAN8, AUT1</t>
  </si>
  <si>
    <t>Raconter</t>
  </si>
  <si>
    <t>AUT2, AUT3, AUT4, AUT6</t>
  </si>
  <si>
    <t>SLIL01HISTGEOGR</t>
  </si>
  <si>
    <t xml:space="preserve">Comprendre le monde contemporain </t>
  </si>
  <si>
    <t>AGI1, AGI2, AGI3, AGI4,</t>
  </si>
  <si>
    <t>Les relations internationales de 1945 à nos jours</t>
  </si>
  <si>
    <t>AGI6, LAN2, LAN3, LAN5, LAN6</t>
  </si>
  <si>
    <t>LAN9, INF2, AUT1, AUT2</t>
  </si>
  <si>
    <t xml:space="preserve">AUT6, INS7, CLI1, CLI2, </t>
  </si>
  <si>
    <t>CLI3, CLI4</t>
  </si>
  <si>
    <t>SLIL01CULTGENER</t>
  </si>
  <si>
    <t>S'informer</t>
  </si>
  <si>
    <t xml:space="preserve">AGI1, AGI2, AGI3, AGI4, </t>
  </si>
  <si>
    <t>Sujets d'actualité</t>
  </si>
  <si>
    <t>AGI5, AGI6, LAN1, LAN2</t>
  </si>
  <si>
    <t>Recherche documentaire</t>
  </si>
  <si>
    <t>LAN3, LAN4, LAN5, LAN6</t>
  </si>
  <si>
    <t>LAN9, AUT1, AUT2, AUT3</t>
  </si>
  <si>
    <t>AUT4</t>
  </si>
  <si>
    <t>SLIL01MATHEMATL</t>
  </si>
  <si>
    <t xml:space="preserve"> Activités numériques</t>
  </si>
  <si>
    <t>LAN4, LAN5, LAN6, LAN9</t>
  </si>
  <si>
    <t>Equations</t>
  </si>
  <si>
    <t>AUT1, AUT2, AUT3, AUT4</t>
  </si>
  <si>
    <t>Fonctions numériques</t>
  </si>
  <si>
    <t>CLI6, CLI7, CLI8, CLI9, CLI10</t>
  </si>
  <si>
    <t>Suites</t>
  </si>
  <si>
    <t>SLIL01BUREAUTEC</t>
  </si>
  <si>
    <t>Informatique</t>
  </si>
  <si>
    <t>INF1, INF2, INF3, INF4</t>
  </si>
  <si>
    <t>Bureautique</t>
  </si>
  <si>
    <t>INF5, INF6</t>
  </si>
  <si>
    <t>Technologie Web</t>
  </si>
  <si>
    <t>SLIL01HABITTANA</t>
  </si>
  <si>
    <t>Habiter Antananarivo</t>
  </si>
  <si>
    <t>Histoire et mémoire de la capitale</t>
  </si>
  <si>
    <t>Morphologie urbaine</t>
  </si>
  <si>
    <t>APS</t>
  </si>
  <si>
    <t>SSCL02MATHEMATS</t>
  </si>
  <si>
    <t>Activités numériques</t>
  </si>
  <si>
    <t>INF3, AUT1, AUT2, AUT3</t>
  </si>
  <si>
    <t>AUT4, CSC1, CSC2, CSC3</t>
  </si>
  <si>
    <t>Statistiques</t>
  </si>
  <si>
    <t>CSC4, CSC5, CSC6, CSC12</t>
  </si>
  <si>
    <t>CSC21</t>
  </si>
  <si>
    <t>SSCL01PHYSCHIMI</t>
  </si>
  <si>
    <t>Chimie</t>
  </si>
  <si>
    <t>LAN3, LAN4, AUT1, AUT2</t>
  </si>
  <si>
    <t>Chimie organique</t>
  </si>
  <si>
    <t>CSC18, CSC19, CSC20, CSC21</t>
  </si>
  <si>
    <t>Chimie minérale</t>
  </si>
  <si>
    <t>CSC31</t>
  </si>
  <si>
    <t>Nucléaire</t>
  </si>
  <si>
    <t>SSCLO1CULTGENER</t>
  </si>
  <si>
    <t>AG1, AGI1, AGI3, AGI4</t>
  </si>
  <si>
    <t xml:space="preserve">LAN3, LAN5, LAN9, </t>
  </si>
  <si>
    <t>Le développement durable</t>
  </si>
  <si>
    <t>SSCL01ANGLAISB1</t>
  </si>
  <si>
    <t>Informer, s'informer</t>
  </si>
  <si>
    <t>SSCL01FRANCLESP</t>
  </si>
  <si>
    <t>LAN5, LAN9, CSC31, CSC32</t>
  </si>
  <si>
    <t>SSCLO1PHYSIOLOG</t>
  </si>
  <si>
    <t>Physiologie humaine</t>
  </si>
  <si>
    <t>AGI4, CSC23, CSC25, CSC26</t>
  </si>
  <si>
    <t>Reproduction humaine</t>
  </si>
  <si>
    <t>Physiologie nerveuse</t>
  </si>
  <si>
    <t>SSCLO1GENETIQUE</t>
  </si>
  <si>
    <t>Génétique</t>
  </si>
  <si>
    <t>CSC5, CSC22, CSC24, CSC27</t>
  </si>
  <si>
    <t>Biologie Moléculaire</t>
  </si>
  <si>
    <t>Biométrie et hérédité</t>
  </si>
  <si>
    <t>SSCL01BUREAUTEC</t>
  </si>
  <si>
    <t>INF5, INF6, INF7</t>
  </si>
  <si>
    <t>UE9</t>
  </si>
  <si>
    <t>APS
Promo 1
S1</t>
  </si>
  <si>
    <t>Développer une culture scientifique</t>
  </si>
  <si>
    <t>Professeur</t>
  </si>
  <si>
    <t>Type de cours</t>
  </si>
  <si>
    <t>H Profs</t>
  </si>
  <si>
    <t>URS</t>
  </si>
  <si>
    <t>NIV</t>
  </si>
  <si>
    <t>MIS</t>
  </si>
  <si>
    <t>LAL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</si>
  <si>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</si>
  <si>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</si>
  <si>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</si>
  <si>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</si>
  <si>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</si>
  <si>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</si>
  <si>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</si>
  <si>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</si>
  <si>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</si>
  <si>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</si>
  <si>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</si>
  <si>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</si>
  <si>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</si>
  <si>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</si>
  <si>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Les dynamiques de la mondialisation</t>
  </si>
  <si>
    <t>Communiquer dans la vie quotidienne</t>
  </si>
  <si>
    <t>MRA</t>
  </si>
  <si>
    <t>MIH</t>
  </si>
  <si>
    <t>LOA</t>
  </si>
  <si>
    <t>NRA</t>
  </si>
  <si>
    <t>OSC</t>
  </si>
  <si>
    <t>Calcul du temps de travail hebdomadaire des professeurs - SESAME P16 S1</t>
  </si>
  <si>
    <t>Pôle TIC</t>
  </si>
  <si>
    <t>Pôle CLI + Responsable de l'équipe pédagogique</t>
  </si>
  <si>
    <t>Pôle LAN</t>
  </si>
  <si>
    <t>Pôle AGI + informatique</t>
  </si>
  <si>
    <t>Pôle CSC + option CHO</t>
  </si>
  <si>
    <t>Option THE</t>
  </si>
  <si>
    <t>Option SPO</t>
  </si>
  <si>
    <t>Pôle PRO</t>
  </si>
  <si>
    <t>CLI</t>
  </si>
  <si>
    <t>Orientation</t>
  </si>
  <si>
    <t>Se connaître</t>
  </si>
  <si>
    <t>Connaître le monde professionnel</t>
  </si>
  <si>
    <t>Communiquer son projet</t>
  </si>
  <si>
    <t>Bien se former en études supérieures</t>
  </si>
  <si>
    <t>Français, langue de l'enseignement sup</t>
  </si>
  <si>
    <t>Rédiger un résumé de texte</t>
  </si>
  <si>
    <t>UE13</t>
  </si>
  <si>
    <t>UE14</t>
  </si>
  <si>
    <t>UE15</t>
  </si>
  <si>
    <t>UE17</t>
  </si>
  <si>
    <t>UE18</t>
  </si>
  <si>
    <t>SLIL01ORIENTATION</t>
  </si>
  <si>
    <t>Sujet d'actualité</t>
  </si>
  <si>
    <t>2017-18</t>
  </si>
  <si>
    <t>TIC</t>
  </si>
  <si>
    <t>PRO</t>
  </si>
  <si>
    <t>Note de synthèse</t>
  </si>
  <si>
    <t>Français, langue étrangère</t>
  </si>
  <si>
    <t>Résumé de texte</t>
  </si>
  <si>
    <t>SLIL01FRANCFLE</t>
  </si>
  <si>
    <t>Alisoa</t>
  </si>
  <si>
    <t>Luciah Perlinah</t>
  </si>
  <si>
    <t>ALISOA</t>
  </si>
  <si>
    <t>F</t>
  </si>
  <si>
    <t xml:space="preserve">Anjaline </t>
  </si>
  <si>
    <t>Anjaline Synthia</t>
  </si>
  <si>
    <t xml:space="preserve">AINATINA </t>
  </si>
  <si>
    <t>Antoniella</t>
  </si>
  <si>
    <t>Jacques</t>
  </si>
  <si>
    <t>ZARA</t>
  </si>
  <si>
    <t>Aristino</t>
  </si>
  <si>
    <t>RAFANOMEZANTSOA</t>
  </si>
  <si>
    <t>G</t>
  </si>
  <si>
    <t>Arlette</t>
  </si>
  <si>
    <t>IASSIMINA</t>
  </si>
  <si>
    <t>Calvin</t>
  </si>
  <si>
    <t>Calvin Monja</t>
  </si>
  <si>
    <t>RAZAFITSIMERY</t>
  </si>
  <si>
    <t>Fiary</t>
  </si>
  <si>
    <t>Ratsimbazafy</t>
  </si>
  <si>
    <t>FIARINIRINA</t>
  </si>
  <si>
    <t>Fidèle</t>
  </si>
  <si>
    <t>Niriko Fidèle</t>
  </si>
  <si>
    <t>RANDRIANASOLO</t>
  </si>
  <si>
    <t>Finà</t>
  </si>
  <si>
    <t>Tahinasoa Finà</t>
  </si>
  <si>
    <t>ONJANIAINA</t>
  </si>
  <si>
    <t>Gerald</t>
  </si>
  <si>
    <t>Hasina José Gerald</t>
  </si>
  <si>
    <t>RAVELOMANANTSOA</t>
  </si>
  <si>
    <t>Gisèle</t>
  </si>
  <si>
    <t>Emma Gisèle</t>
  </si>
  <si>
    <t>RASOAMAMPIONONA</t>
  </si>
  <si>
    <t>Hajaina</t>
  </si>
  <si>
    <t>Andry Hajaina</t>
  </si>
  <si>
    <t>RABARIVOLA</t>
  </si>
  <si>
    <t>Iana</t>
  </si>
  <si>
    <t>Fiononana</t>
  </si>
  <si>
    <t>NASOLONJANAHARY</t>
  </si>
  <si>
    <t>Jesminah</t>
  </si>
  <si>
    <t xml:space="preserve">Lucien </t>
  </si>
  <si>
    <t>Lucien Nandrianina</t>
  </si>
  <si>
    <t>RAKOTONIRINA</t>
  </si>
  <si>
    <t>Michel</t>
  </si>
  <si>
    <t>Jean Michel</t>
  </si>
  <si>
    <t xml:space="preserve">RAZAFITSILAVINA </t>
  </si>
  <si>
    <t>Mireilla</t>
  </si>
  <si>
    <t>Mireilla Angelicia Stéphanie</t>
  </si>
  <si>
    <t>SAJY</t>
  </si>
  <si>
    <t>Parson</t>
  </si>
  <si>
    <t>Louis Parson</t>
  </si>
  <si>
    <t>RANDRIAMAHEFARISOA</t>
  </si>
  <si>
    <t>Pricilla</t>
  </si>
  <si>
    <t>VAZAHANIRINA</t>
  </si>
  <si>
    <t>Tino</t>
  </si>
  <si>
    <t>Patrice Charlestino</t>
  </si>
  <si>
    <t>RAFALIMANANA</t>
  </si>
  <si>
    <t>Tom</t>
  </si>
  <si>
    <t>Tom Brillant</t>
  </si>
  <si>
    <t>DAMY</t>
  </si>
  <si>
    <t>Tsiry</t>
  </si>
  <si>
    <t>Tsirimbonisoa  Dvahet</t>
  </si>
  <si>
    <t>RALAIMAMPANDRY</t>
  </si>
  <si>
    <t>Alice</t>
  </si>
  <si>
    <t>Maria Alice</t>
  </si>
  <si>
    <t>RANAIVOMANANA</t>
  </si>
  <si>
    <t>Alphonse</t>
  </si>
  <si>
    <t>Jean Alphonse</t>
  </si>
  <si>
    <t>RASOLONOMENJANAHARY</t>
  </si>
  <si>
    <t>Ando</t>
  </si>
  <si>
    <t>Andoniaina Faliherisoa Laurence</t>
  </si>
  <si>
    <t>RABENARIVO</t>
  </si>
  <si>
    <t>Angelo</t>
  </si>
  <si>
    <t>MIHARIMANANA</t>
  </si>
  <si>
    <t>Annie</t>
  </si>
  <si>
    <t>Onisoa Veronirina Annie</t>
  </si>
  <si>
    <t>RANDRIANARIMANANA</t>
  </si>
  <si>
    <t>Athanase</t>
  </si>
  <si>
    <t>Marc Athanase</t>
  </si>
  <si>
    <t>ANDRIAMASY</t>
  </si>
  <si>
    <t>Bienvenue</t>
  </si>
  <si>
    <t>Tsizehena Bienvenue</t>
  </si>
  <si>
    <t>SAROBIDINIRINA</t>
  </si>
  <si>
    <t xml:space="preserve">Brenda </t>
  </si>
  <si>
    <t xml:space="preserve">Gold Brenda </t>
  </si>
  <si>
    <t>HANITRA</t>
  </si>
  <si>
    <t>Brissina</t>
  </si>
  <si>
    <t>Tsarazara Brissina</t>
  </si>
  <si>
    <t>PACQUELLA</t>
  </si>
  <si>
    <t>Christelle</t>
  </si>
  <si>
    <t>Mbolatiana Christelle</t>
  </si>
  <si>
    <t>RAZAFINDRASORO</t>
  </si>
  <si>
    <t>Christo</t>
  </si>
  <si>
    <t>Adrien Herman Joseph Christo</t>
  </si>
  <si>
    <t>RATSILEFITRA</t>
  </si>
  <si>
    <t>Clara</t>
  </si>
  <si>
    <t>Manohitsoa Clara</t>
  </si>
  <si>
    <t>RAFANDROANA</t>
  </si>
  <si>
    <t>Diane</t>
  </si>
  <si>
    <t>Diane Dalphianha</t>
  </si>
  <si>
    <t>RAKOTONDRANALY</t>
  </si>
  <si>
    <t>Eddy</t>
  </si>
  <si>
    <t>Sandaniaina Eddy</t>
  </si>
  <si>
    <t>RARIVOARISON</t>
  </si>
  <si>
    <t>Edinho</t>
  </si>
  <si>
    <t xml:space="preserve">Edinho </t>
  </si>
  <si>
    <t>ELIAS NIRINA</t>
  </si>
  <si>
    <t>Eliot</t>
  </si>
  <si>
    <t>Mahery Eliot</t>
  </si>
  <si>
    <t>BEMANANTSOA</t>
  </si>
  <si>
    <t>Elynah</t>
  </si>
  <si>
    <t>SINY</t>
  </si>
  <si>
    <t>Emilia</t>
  </si>
  <si>
    <t>Emilia Joelle</t>
  </si>
  <si>
    <t>RAVOLOLONTSOA</t>
  </si>
  <si>
    <t>Erudit</t>
  </si>
  <si>
    <t>Esebe Erudit</t>
  </si>
  <si>
    <t>FIDINARIVO</t>
  </si>
  <si>
    <t>Fedro</t>
  </si>
  <si>
    <t>Herimanana Fedro</t>
  </si>
  <si>
    <t>RANDRIANIAINA</t>
  </si>
  <si>
    <t>Herrianne</t>
  </si>
  <si>
    <t>Aimée Herrianne</t>
  </si>
  <si>
    <t xml:space="preserve">FENOARISAINA </t>
  </si>
  <si>
    <t xml:space="preserve">Joanna </t>
  </si>
  <si>
    <t>Omentsoa Joanna</t>
  </si>
  <si>
    <t>RAHARISON</t>
  </si>
  <si>
    <t>Jossuca</t>
  </si>
  <si>
    <t>Safidiniaina Larry Jossuca</t>
  </si>
  <si>
    <t>RAHERIMANDIMBY</t>
  </si>
  <si>
    <t>Julien</t>
  </si>
  <si>
    <t>Manjaka Julien Aimé</t>
  </si>
  <si>
    <t>RAHASINAVALONY</t>
  </si>
  <si>
    <t>Kevin</t>
  </si>
  <si>
    <t>Kevin Thierry</t>
  </si>
  <si>
    <t>Manampy</t>
  </si>
  <si>
    <t xml:space="preserve">ANDRIAMORASOA </t>
  </si>
  <si>
    <t>Mbola</t>
  </si>
  <si>
    <t>Mbolatiana</t>
  </si>
  <si>
    <t>RASOANANDRASANA</t>
  </si>
  <si>
    <t>Miella</t>
  </si>
  <si>
    <t>Miella Jeniffer</t>
  </si>
  <si>
    <t>RABENIRINA</t>
  </si>
  <si>
    <t>Molliarz</t>
  </si>
  <si>
    <t>Molliarz Hamedbonne</t>
  </si>
  <si>
    <t>RATOLOJANAHARY</t>
  </si>
  <si>
    <t>Nathalia</t>
  </si>
  <si>
    <t>Nomenjanahary Anjaranirina Nathalia</t>
  </si>
  <si>
    <t xml:space="preserve">VALISOA </t>
  </si>
  <si>
    <t xml:space="preserve">Nicolas </t>
  </si>
  <si>
    <t xml:space="preserve">Adrien Nicolas </t>
  </si>
  <si>
    <t>RAZAFIMAHATRATRA</t>
  </si>
  <si>
    <t>Ny Aina</t>
  </si>
  <si>
    <t xml:space="preserve">Ny Ainarison Loetitia </t>
  </si>
  <si>
    <t xml:space="preserve">DON JENNY </t>
  </si>
  <si>
    <t>Pannie</t>
  </si>
  <si>
    <t>Pannie Warda</t>
  </si>
  <si>
    <t>RASOAZANDRY</t>
  </si>
  <si>
    <t>Parfait</t>
  </si>
  <si>
    <t>Jean Parfait</t>
  </si>
  <si>
    <t>RASAMIHARISOA</t>
  </si>
  <si>
    <t>Philibert</t>
  </si>
  <si>
    <t>Noà</t>
  </si>
  <si>
    <t>TSIMBAZAFY</t>
  </si>
  <si>
    <t>Précia</t>
  </si>
  <si>
    <t>KEMBA</t>
  </si>
  <si>
    <t>Précis</t>
  </si>
  <si>
    <t>Crescent Précis</t>
  </si>
  <si>
    <t>RANDRIAMALALA</t>
  </si>
  <si>
    <t>Princia</t>
  </si>
  <si>
    <t>Nandrianina</t>
  </si>
  <si>
    <t>ANDRIAMIHARISOA</t>
  </si>
  <si>
    <t>Rafahatelo</t>
  </si>
  <si>
    <t>RAKOTOARISOA</t>
  </si>
  <si>
    <t>Sarobidy</t>
  </si>
  <si>
    <t>Shaïda</t>
  </si>
  <si>
    <t>Florencia Shaïda</t>
  </si>
  <si>
    <t>RAHELIARISOA</t>
  </si>
  <si>
    <t>Tahiana</t>
  </si>
  <si>
    <t>Eric Paul</t>
  </si>
  <si>
    <t>RANDRIANIRINA</t>
  </si>
  <si>
    <t>Teloxis</t>
  </si>
  <si>
    <t>Teloxis Joseph</t>
  </si>
  <si>
    <t>RAZAFIMANANTSOA</t>
  </si>
  <si>
    <t>Thibaut</t>
  </si>
  <si>
    <t>Thibaut Hubert Marcel</t>
  </si>
  <si>
    <t>RANDRIASOANIAINA</t>
  </si>
  <si>
    <t>Tifannie</t>
  </si>
  <si>
    <t>Fab Tifannie</t>
  </si>
  <si>
    <t xml:space="preserve">FALITINA </t>
  </si>
  <si>
    <t>Tovo</t>
  </si>
  <si>
    <t>Harena Iriantsoa</t>
  </si>
  <si>
    <t>RAMAROZATOVO</t>
  </si>
  <si>
    <t>Vanessa</t>
  </si>
  <si>
    <t>RAHARINIRINA</t>
  </si>
  <si>
    <t>Vaniah</t>
  </si>
  <si>
    <t>Julie Vaniah</t>
  </si>
  <si>
    <t>RAHERINJATOVO</t>
  </si>
  <si>
    <t>Lucia</t>
  </si>
  <si>
    <t>Rova</t>
  </si>
  <si>
    <t>Français langue étrangère</t>
  </si>
  <si>
    <t>SSCL01FLECOMM</t>
  </si>
  <si>
    <t>APL
P 21
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</si>
</sst>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6"/>
      <name val="Verdana"/>
      <family val="2"/>
    </font>
  </fonts>
  <fills count="8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2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8" fontId="0" fillId="0" borderId="1" xfId="0" applyNumberFormat="1" applyBorder="1" applyAlignment="1">
      <alignment vertical="center"/>
    </xf>
    <xf numFmtId="168" fontId="8" fillId="0" borderId="0" xfId="0" applyNumberFormat="1" applyFont="1" applyAlignment="1">
      <alignment vertical="center"/>
    </xf>
    <xf numFmtId="0" fontId="31" fillId="0" borderId="0" xfId="0" applyFont="1" applyAlignment="1">
      <alignment horizontal="centerContinuous" vertical="center"/>
    </xf>
    <xf numFmtId="0" fontId="31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2" fillId="0" borderId="1" xfId="0" applyFont="1" applyFill="1" applyBorder="1" applyAlignment="1" applyProtection="1">
      <alignment vertical="center"/>
      <protection locked="0"/>
    </xf>
    <xf numFmtId="167" fontId="22" fillId="0" borderId="1" xfId="0" applyNumberFormat="1" applyFont="1" applyBorder="1" applyAlignment="1" applyProtection="1">
      <alignment vertical="center"/>
    </xf>
    <xf numFmtId="167" fontId="4" fillId="0" borderId="14" xfId="0" applyNumberFormat="1" applyFont="1" applyBorder="1" applyAlignment="1" applyProtection="1">
      <alignment vertical="center"/>
    </xf>
    <xf numFmtId="167" fontId="3" fillId="0" borderId="14" xfId="0" applyNumberFormat="1" applyFont="1" applyBorder="1" applyAlignment="1" applyProtection="1">
      <alignment vertical="center"/>
    </xf>
    <xf numFmtId="0" fontId="33" fillId="0" borderId="0" xfId="0" applyFont="1" applyBorder="1" applyAlignment="1">
      <alignment horizontal="left" vertical="center"/>
    </xf>
  </cellXfs>
  <cellStyles count="1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Normal" xfId="0" builtinId="0"/>
  </cellStyles>
  <dxfs count="739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31</c:v>
                </c:pt>
                <c:pt idx="5">
                  <c:v>17</c:v>
                </c:pt>
                <c:pt idx="6">
                  <c:v>39</c:v>
                </c:pt>
                <c:pt idx="7">
                  <c:v>39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E-4401-BCC9-1898BAFCDC7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E-4401-BCC9-1898BAFCDC7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31</c:v>
                </c:pt>
                <c:pt idx="1">
                  <c:v>32</c:v>
                </c:pt>
                <c:pt idx="2">
                  <c:v>6</c:v>
                </c:pt>
                <c:pt idx="3">
                  <c:v>4</c:v>
                </c:pt>
                <c:pt idx="4">
                  <c:v>17</c:v>
                </c:pt>
                <c:pt idx="5">
                  <c:v>31</c:v>
                </c:pt>
                <c:pt idx="6">
                  <c:v>9</c:v>
                </c:pt>
                <c:pt idx="7">
                  <c:v>9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E-4401-BCC9-1898BAFCD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33996256"/>
        <c:axId val="333997432"/>
      </c:barChart>
      <c:catAx>
        <c:axId val="33399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3997432"/>
        <c:crosses val="autoZero"/>
        <c:auto val="1"/>
        <c:lblAlgn val="ctr"/>
        <c:lblOffset val="100"/>
        <c:noMultiLvlLbl val="0"/>
      </c:catAx>
      <c:valAx>
        <c:axId val="3339974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9962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13.16076923076923</c:v>
                </c:pt>
                <c:pt idx="1">
                  <c:v>15.16923076923077</c:v>
                </c:pt>
                <c:pt idx="2">
                  <c:v>13.838461538461541</c:v>
                </c:pt>
                <c:pt idx="3">
                  <c:v>14.723076923076922</c:v>
                </c:pt>
                <c:pt idx="4">
                  <c:v>17.069230769230771</c:v>
                </c:pt>
                <c:pt idx="5">
                  <c:v>14.953846153846154</c:v>
                </c:pt>
                <c:pt idx="6">
                  <c:v>14.311538461538461</c:v>
                </c:pt>
                <c:pt idx="7">
                  <c:v>16.107692307692307</c:v>
                </c:pt>
                <c:pt idx="8">
                  <c:v>18.123076923076923</c:v>
                </c:pt>
                <c:pt idx="9">
                  <c:v>15.600000000000001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009-B8E6-5BE75ADE058E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10.57732158119658</c:v>
                </c:pt>
                <c:pt idx="1">
                  <c:v>8.5780448717948676</c:v>
                </c:pt>
                <c:pt idx="2">
                  <c:v>8.7233974358974375</c:v>
                </c:pt>
                <c:pt idx="3">
                  <c:v>11.505929487179488</c:v>
                </c:pt>
                <c:pt idx="4">
                  <c:v>13.510657051282054</c:v>
                </c:pt>
                <c:pt idx="5">
                  <c:v>11.225352564102563</c:v>
                </c:pt>
                <c:pt idx="6">
                  <c:v>9.1499198717948733</c:v>
                </c:pt>
                <c:pt idx="7">
                  <c:v>11.823878205128205</c:v>
                </c:pt>
                <c:pt idx="8">
                  <c:v>12.829807692307694</c:v>
                </c:pt>
                <c:pt idx="9">
                  <c:v>10.496874999999998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009-B8E6-5BE75ADE058E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1.4952961260079014</c:v>
                </c:pt>
                <c:pt idx="1">
                  <c:v>2.727177504506932</c:v>
                </c:pt>
                <c:pt idx="2">
                  <c:v>2.4085034208031484</c:v>
                </c:pt>
                <c:pt idx="3">
                  <c:v>1.2143164209114792</c:v>
                </c:pt>
                <c:pt idx="4">
                  <c:v>2.0069183876829833</c:v>
                </c:pt>
                <c:pt idx="5">
                  <c:v>2.02290009967194</c:v>
                </c:pt>
                <c:pt idx="6">
                  <c:v>1.9707138329027705</c:v>
                </c:pt>
                <c:pt idx="7">
                  <c:v>2.1359498723497183</c:v>
                </c:pt>
                <c:pt idx="8">
                  <c:v>2.3773272422659493</c:v>
                </c:pt>
                <c:pt idx="9">
                  <c:v>2.7104487782998725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009-B8E6-5BE75ADE058E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7.1307948717948717</c:v>
                </c:pt>
                <c:pt idx="1">
                  <c:v>3.8461538461538467</c:v>
                </c:pt>
                <c:pt idx="2">
                  <c:v>4.046153846153846</c:v>
                </c:pt>
                <c:pt idx="3">
                  <c:v>9.1615384615384627</c:v>
                </c:pt>
                <c:pt idx="4">
                  <c:v>8.138461538461538</c:v>
                </c:pt>
                <c:pt idx="5">
                  <c:v>7.3092307692307692</c:v>
                </c:pt>
                <c:pt idx="6">
                  <c:v>4.9846153846153847</c:v>
                </c:pt>
                <c:pt idx="7">
                  <c:v>7.138461538461538</c:v>
                </c:pt>
                <c:pt idx="8">
                  <c:v>7.6538461538461533</c:v>
                </c:pt>
                <c:pt idx="9">
                  <c:v>5.0999999999999996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E-4009-B8E6-5BE75ADE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97040"/>
        <c:axId val="333993904"/>
      </c:lineChart>
      <c:catAx>
        <c:axId val="33399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3993904"/>
        <c:crosses val="autoZero"/>
        <c:auto val="1"/>
        <c:lblAlgn val="ctr"/>
        <c:lblOffset val="100"/>
        <c:noMultiLvlLbl val="0"/>
      </c:catAx>
      <c:valAx>
        <c:axId val="33399390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33997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5</c:v>
                </c:pt>
                <c:pt idx="5">
                  <c:v>16</c:v>
                </c:pt>
                <c:pt idx="6">
                  <c:v>0</c:v>
                </c:pt>
                <c:pt idx="7">
                  <c:v>24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C66-9909-6859056D8040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1-4C66-9909-6859056D8040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1-4C66-9909-6859056D8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33995864"/>
        <c:axId val="333999784"/>
      </c:barChart>
      <c:catAx>
        <c:axId val="333995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3999784"/>
        <c:crosses val="autoZero"/>
        <c:auto val="1"/>
        <c:lblAlgn val="ctr"/>
        <c:lblOffset val="100"/>
        <c:noMultiLvlLbl val="0"/>
      </c:catAx>
      <c:valAx>
        <c:axId val="333999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99586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14.492692307692307</c:v>
                </c:pt>
                <c:pt idx="1">
                  <c:v>14.753846153846155</c:v>
                </c:pt>
                <c:pt idx="2">
                  <c:v>16.892307692307693</c:v>
                </c:pt>
                <c:pt idx="3">
                  <c:v>17.484615384615385</c:v>
                </c:pt>
                <c:pt idx="4">
                  <c:v>15.253846153846155</c:v>
                </c:pt>
                <c:pt idx="5">
                  <c:v>13.023076923076923</c:v>
                </c:pt>
                <c:pt idx="6">
                  <c:v>14.446153846153846</c:v>
                </c:pt>
                <c:pt idx="7">
                  <c:v>0</c:v>
                </c:pt>
                <c:pt idx="8">
                  <c:v>17.399999999999999</c:v>
                </c:pt>
                <c:pt idx="9">
                  <c:v>14.75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38E-AE33-F9A66410FB9E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11.805507478632483</c:v>
                </c:pt>
                <c:pt idx="1">
                  <c:v>11.92275641025641</c:v>
                </c:pt>
                <c:pt idx="2">
                  <c:v>13.620673076923076</c:v>
                </c:pt>
                <c:pt idx="3">
                  <c:v>12.52371794871795</c:v>
                </c:pt>
                <c:pt idx="4">
                  <c:v>11.717307692307692</c:v>
                </c:pt>
                <c:pt idx="5">
                  <c:v>7.5108974358974363</c:v>
                </c:pt>
                <c:pt idx="6">
                  <c:v>11.146474358974359</c:v>
                </c:pt>
                <c:pt idx="7">
                  <c:v>0</c:v>
                </c:pt>
                <c:pt idx="8">
                  <c:v>14.18333333333333</c:v>
                </c:pt>
                <c:pt idx="9">
                  <c:v>10.452083333333333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38E-AE33-F9A66410FB9E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1.5033733825721138</c:v>
                </c:pt>
                <c:pt idx="1">
                  <c:v>1.7342083693173427</c:v>
                </c:pt>
                <c:pt idx="2">
                  <c:v>2.3000740506921469</c:v>
                </c:pt>
                <c:pt idx="3">
                  <c:v>2.2605359376315448</c:v>
                </c:pt>
                <c:pt idx="4">
                  <c:v>1.3396704838887126</c:v>
                </c:pt>
                <c:pt idx="5">
                  <c:v>3.1648701343270766</c:v>
                </c:pt>
                <c:pt idx="6">
                  <c:v>2.0158511027522641</c:v>
                </c:pt>
                <c:pt idx="7">
                  <c:v>0</c:v>
                </c:pt>
                <c:pt idx="8">
                  <c:v>1.629528250396622</c:v>
                </c:pt>
                <c:pt idx="9">
                  <c:v>2.2794201764000648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38E-AE33-F9A66410FB9E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8.8319230769230774</c:v>
                </c:pt>
                <c:pt idx="1">
                  <c:v>8.7000000000000028</c:v>
                </c:pt>
                <c:pt idx="2">
                  <c:v>9.8307692307692314</c:v>
                </c:pt>
                <c:pt idx="3">
                  <c:v>9.1923076923076934</c:v>
                </c:pt>
                <c:pt idx="4">
                  <c:v>9.2076923076923087</c:v>
                </c:pt>
                <c:pt idx="5">
                  <c:v>2.0230769230769234</c:v>
                </c:pt>
                <c:pt idx="6">
                  <c:v>7.5307692307692307</c:v>
                </c:pt>
                <c:pt idx="7">
                  <c:v>0</c:v>
                </c:pt>
                <c:pt idx="8">
                  <c:v>11.9</c:v>
                </c:pt>
                <c:pt idx="9">
                  <c:v>6.9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38E-AE33-F9A66410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94296"/>
        <c:axId val="333994688"/>
      </c:lineChart>
      <c:catAx>
        <c:axId val="333994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3994688"/>
        <c:crosses val="autoZero"/>
        <c:auto val="1"/>
        <c:lblAlgn val="ctr"/>
        <c:lblOffset val="100"/>
        <c:noMultiLvlLbl val="0"/>
      </c:catAx>
      <c:valAx>
        <c:axId val="33399468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33994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theme="9" tint="0.59999389629810485"/>
  </sheetPr>
  <sheetViews>
    <sheetView zoomScale="96" workbookViewId="0" zoomToFit="1"/>
  </sheetViews>
  <sheetProtection algorithmName="SHA-512" hashValue="kkBYJDgFzPqmJIuJ7XLFqD+9XJpfF14KzZbKUV9kOYRur7r3TFq12KdsINijIPkoATvFIoQcCnLCxbOzT6nLCA==" saltValue="RV4yuXvWpvjb2dl7lUB9j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>
    <tabColor theme="9" tint="0.59999389629810485"/>
  </sheetPr>
  <sheetViews>
    <sheetView zoomScale="96" workbookViewId="0" zoomToFit="1"/>
  </sheetViews>
  <sheetProtection algorithmName="SHA-512" hashValue="A2lL56AqQ+1BgXQL/+kSJBaAQo7bFF5CwE6/KMj1BOOU1vqWNYQcnqJX54y89IxBtVkMpPaR0olZl5XvcKTLwg==" saltValue="htPexZlILLhX3wR0FGVkyg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7" tint="0.39997558519241921"/>
  </sheetPr>
  <sheetViews>
    <sheetView zoomScale="96" workbookViewId="0" zoomToFit="1"/>
  </sheetViews>
  <sheetProtection algorithmName="SHA-512" hashValue="3sHBKwYlWv8P6Ap8pvUA3iGwUoya2XmegGgn9Da49bqZj1R+EtDmFPH7aHpAq2hBt0ReQ7FP2Qzs+Nqshl8hcQ==" saltValue="ybq391lurruzNpl152Gwc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7" tint="0.39997558519241921"/>
  </sheetPr>
  <sheetViews>
    <sheetView zoomScale="96" workbookViewId="0" zoomToFit="1"/>
  </sheetViews>
  <sheetProtection algorithmName="SHA-512" hashValue="fnpJrFLYWeS7FHFu4S7wITk1CL5cI66M+P0OgGSt5BoQhb7qxUf0tkMeNmcdjr2K6GEEXAjWfc3wSqRmBfEwdg==" saltValue="SOsOxsWah5HiuulttR+T0Q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78"/>
  <sheetViews>
    <sheetView showGridLines="0" showZeros="0" zoomScale="70" zoomScaleNormal="70" workbookViewId="0">
      <pane xSplit="4" ySplit="5" topLeftCell="E44" activePane="bottomRight" state="frozen"/>
      <selection pane="topRight" activeCell="E1" sqref="E1"/>
      <selection pane="bottomLeft" activeCell="A6" sqref="A6"/>
      <selection pane="bottomRight" activeCell="B54" sqref="B54:D55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4.5" style="36" customWidth="1"/>
    <col min="5" max="5" width="10.8984375" style="36"/>
    <col min="6" max="6" width="24.09765625" style="36" customWidth="1"/>
    <col min="7" max="13" width="9.8984375" style="36" customWidth="1"/>
    <col min="14" max="14" width="13.796875" style="36" customWidth="1"/>
    <col min="15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177</v>
      </c>
      <c r="M1" s="64" t="s">
        <v>130</v>
      </c>
      <c r="N1" s="201">
        <v>2021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216</v>
      </c>
      <c r="AE5" s="41" t="s">
        <v>217</v>
      </c>
      <c r="AF5" s="41" t="s">
        <v>218</v>
      </c>
    </row>
    <row r="6" spans="1:34" s="38" customFormat="1" x14ac:dyDescent="0.3">
      <c r="A6" s="43" t="s">
        <v>130</v>
      </c>
      <c r="B6" s="44" t="s">
        <v>4</v>
      </c>
      <c r="C6" s="56" t="s">
        <v>178</v>
      </c>
      <c r="D6" s="56" t="s">
        <v>179</v>
      </c>
      <c r="E6" s="43" t="s">
        <v>21</v>
      </c>
      <c r="F6" s="160" t="s">
        <v>161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13</v>
      </c>
      <c r="N6" s="46">
        <f>SUBTOTAL(9,N7:N11)</f>
        <v>45.5</v>
      </c>
      <c r="O6" s="46">
        <f>SUBTOTAL(9,O7:O11)</f>
        <v>52</v>
      </c>
      <c r="P6" s="46">
        <f>SUBTOTAL(9,P7:P11)</f>
        <v>97.5</v>
      </c>
      <c r="Q6" s="48">
        <v>5</v>
      </c>
      <c r="R6" s="68"/>
      <c r="S6" s="68"/>
      <c r="U6" s="46">
        <f>IF(Q6="","",P6/Q6)</f>
        <v>19.5</v>
      </c>
      <c r="V6" s="49" t="str">
        <f>IF(AND(Q6&lt;&gt;"",P6&lt;&gt;0),IF(OR(P6/Q6&lt;24,P6/Q6&gt;36),"erreur","OK"),"")</f>
        <v>erreur</v>
      </c>
      <c r="W6" s="49" t="str">
        <f>IF(AND(Q6&lt;&gt;"",P6&lt;&gt;0),IF(OR(P6/Q6&lt;36,P6/Q6&gt;45),"erreur","OK"),"")</f>
        <v>erreur</v>
      </c>
      <c r="X6" s="46">
        <f>IF(U6="","",N6/Q6)</f>
        <v>9.1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240</v>
      </c>
    </row>
    <row r="7" spans="1:34" x14ac:dyDescent="0.3">
      <c r="A7" s="166"/>
      <c r="B7" s="59" t="s">
        <v>1</v>
      </c>
      <c r="C7" s="60"/>
      <c r="D7" s="161" t="s">
        <v>164</v>
      </c>
      <c r="E7" s="60"/>
      <c r="F7" s="160" t="s">
        <v>180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0.38461538461538464</v>
      </c>
      <c r="S7" s="96">
        <v>0.4</v>
      </c>
      <c r="U7" s="51">
        <f t="shared" ref="U7:Z11" si="0">U6</f>
        <v>19.5</v>
      </c>
      <c r="V7" s="54" t="str">
        <f t="shared" si="0"/>
        <v>erreur</v>
      </c>
      <c r="W7" s="54" t="str">
        <f t="shared" si="0"/>
        <v>erreur</v>
      </c>
      <c r="X7" s="51">
        <f t="shared" si="0"/>
        <v>9.1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240</v>
      </c>
      <c r="AE7" s="179"/>
      <c r="AF7" s="180">
        <f>(G7*3+H7*4+I7*4)*M7/16/IF(AE7="cours S &amp; L fusionnés",2,IF(AE7="cours S &amp; L identiques",4/3,1))</f>
        <v>4.0625</v>
      </c>
      <c r="AH7" s="177" t="str">
        <f>H!A5</f>
        <v>URS</v>
      </c>
    </row>
    <row r="8" spans="1:34" x14ac:dyDescent="0.3">
      <c r="A8" s="166"/>
      <c r="B8" s="59" t="s">
        <v>2</v>
      </c>
      <c r="C8" s="60"/>
      <c r="D8" s="161" t="s">
        <v>166</v>
      </c>
      <c r="E8" s="60"/>
      <c r="F8" s="160" t="s">
        <v>181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4</v>
      </c>
      <c r="N8" s="51">
        <f>M8*J8</f>
        <v>14</v>
      </c>
      <c r="O8" s="51">
        <f>M8*K8</f>
        <v>16</v>
      </c>
      <c r="P8" s="51">
        <f>L8*M8</f>
        <v>30</v>
      </c>
      <c r="Q8" s="53"/>
      <c r="R8" s="69">
        <f>IF(SUM(M$78)=0,"",M8/M$78)</f>
        <v>0.30769230769230771</v>
      </c>
      <c r="S8" s="96">
        <v>0.4</v>
      </c>
      <c r="U8" s="51">
        <f t="shared" si="0"/>
        <v>19.5</v>
      </c>
      <c r="V8" s="54" t="str">
        <f t="shared" si="0"/>
        <v>erreur</v>
      </c>
      <c r="W8" s="54" t="str">
        <f t="shared" si="0"/>
        <v>erreur</v>
      </c>
      <c r="X8" s="51">
        <f t="shared" si="0"/>
        <v>9.1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8" t="s">
        <v>240</v>
      </c>
      <c r="AE8" s="179"/>
      <c r="AF8" s="180">
        <f>(G8*3+H8*4+I8*4)*M8/16/IF(AE8="cours S &amp; L fusionnés",2,IF(AE8="cours S &amp; L identiques",4/3,1))</f>
        <v>3.25</v>
      </c>
      <c r="AH8" s="177" t="str">
        <f>H!A6</f>
        <v>NIV</v>
      </c>
    </row>
    <row r="9" spans="1:34" x14ac:dyDescent="0.3">
      <c r="A9" s="166"/>
      <c r="B9" s="59" t="s">
        <v>3</v>
      </c>
      <c r="C9" s="60"/>
      <c r="D9" s="161" t="s">
        <v>182</v>
      </c>
      <c r="E9" s="60"/>
      <c r="F9" s="160" t="s">
        <v>183</v>
      </c>
      <c r="G9" s="164">
        <v>1</v>
      </c>
      <c r="H9" s="164">
        <v>2.5</v>
      </c>
      <c r="I9" s="164"/>
      <c r="J9" s="51">
        <f>IF(AND(D9&lt;&gt;"",SUM(G9:I9)&lt;&gt;J8),"erreur",SUM(G9:I9))</f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IF(SUM(M$78)=0,"",M9/M$78)</f>
        <v>0.30769230769230771</v>
      </c>
      <c r="S9" s="96">
        <v>0.4</v>
      </c>
      <c r="U9" s="51">
        <f t="shared" si="0"/>
        <v>19.5</v>
      </c>
      <c r="V9" s="54" t="str">
        <f t="shared" si="0"/>
        <v>erreur</v>
      </c>
      <c r="W9" s="54" t="str">
        <f t="shared" si="0"/>
        <v>erreur</v>
      </c>
      <c r="X9" s="51">
        <f t="shared" si="0"/>
        <v>9.1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8" t="s">
        <v>240</v>
      </c>
      <c r="AE9" s="179"/>
      <c r="AF9" s="180">
        <f>(G9*3+H9*4+I9*4)*M9/16/IF(AE9="cours S &amp; L fusionnés",2,IF(AE9="cours S &amp; L identiques",4/3,1))</f>
        <v>3.25</v>
      </c>
      <c r="AH9" s="177" t="s">
        <v>243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/>
      <c r="S10" s="96"/>
      <c r="U10" s="51">
        <f t="shared" si="0"/>
        <v>19.5</v>
      </c>
      <c r="V10" s="54" t="str">
        <f t="shared" si="0"/>
        <v>erreur</v>
      </c>
      <c r="W10" s="54" t="str">
        <f t="shared" si="0"/>
        <v>erreur</v>
      </c>
      <c r="X10" s="51">
        <f t="shared" si="0"/>
        <v>9.1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8" t="s">
        <v>240</v>
      </c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 t="s">
        <v>184</v>
      </c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/>
      <c r="U11" s="51">
        <f t="shared" si="0"/>
        <v>19.5</v>
      </c>
      <c r="V11" s="54" t="str">
        <f t="shared" si="0"/>
        <v>erreur</v>
      </c>
      <c r="W11" s="54" t="str">
        <f t="shared" si="0"/>
        <v>erreur</v>
      </c>
      <c r="X11" s="51">
        <f t="shared" si="0"/>
        <v>9.1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185</v>
      </c>
      <c r="D12" s="56" t="s">
        <v>186</v>
      </c>
      <c r="E12" s="43" t="s">
        <v>21</v>
      </c>
      <c r="F12" s="160" t="s">
        <v>187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39</v>
      </c>
      <c r="O12" s="46">
        <f>IF($E12="Optionnel",SUBTOTAL(9,N13),SUBTOTAL(9,O13:O17))</f>
        <v>45.5</v>
      </c>
      <c r="P12" s="46">
        <f>IF($E12="Optionnel",SUBTOTAL(9,P13),SUBTOTAL(9,P13:P17))</f>
        <v>84.5</v>
      </c>
      <c r="Q12" s="48">
        <v>5</v>
      </c>
      <c r="R12" s="68"/>
      <c r="S12" s="68"/>
      <c r="U12" s="46">
        <f>IF(Q12="","",P12/Q12)</f>
        <v>16.899999999999999</v>
      </c>
      <c r="V12" s="49" t="str">
        <f>IF(AND(Q12&lt;&gt;"",P12&lt;&gt;0),IF(OR(P12/Q12&lt;24,P12/Q12&gt;36),"erreur","OK"),"")</f>
        <v>erreur</v>
      </c>
      <c r="W12" s="49" t="str">
        <f>IF(AND(Q12&lt;&gt;"",P12&lt;&gt;0),IF(OR(P12/Q12&lt;36,P12/Q12&gt;45),"erreur","OK"),"")</f>
        <v>erreur</v>
      </c>
      <c r="X12" s="46">
        <f>IF(U12="","",N12/Q12)</f>
        <v>7.8</v>
      </c>
      <c r="Y12" s="49" t="str">
        <f>IF(AND(Q12&lt;&gt;"",N12&lt;&gt;0),IF(OR(N12/Q12&lt;9,N12/Q12&gt;12),"erreur","OK"),"")</f>
        <v>erreur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239</v>
      </c>
    </row>
    <row r="13" spans="1:34" x14ac:dyDescent="0.3">
      <c r="A13" s="166"/>
      <c r="B13" s="59" t="s">
        <v>1</v>
      </c>
      <c r="C13" s="60"/>
      <c r="D13" s="161" t="s">
        <v>188</v>
      </c>
      <c r="E13" s="60"/>
      <c r="F13" s="160" t="s">
        <v>189</v>
      </c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5</v>
      </c>
      <c r="N13" s="51">
        <f>M13*J13</f>
        <v>15</v>
      </c>
      <c r="O13" s="51">
        <f>M13*K13</f>
        <v>17.5</v>
      </c>
      <c r="P13" s="51">
        <f>L13*M13</f>
        <v>32.5</v>
      </c>
      <c r="Q13" s="53"/>
      <c r="R13" s="69">
        <f>IF(SUM(M$78)=0,"",M13/M$78)</f>
        <v>0.38461538461538464</v>
      </c>
      <c r="S13" s="96">
        <v>0.4</v>
      </c>
      <c r="U13" s="51">
        <f t="shared" ref="U13:Z17" si="2">U12</f>
        <v>16.899999999999999</v>
      </c>
      <c r="V13" s="54" t="str">
        <f t="shared" si="2"/>
        <v>erreur</v>
      </c>
      <c r="W13" s="54" t="str">
        <f t="shared" si="2"/>
        <v>erreur</v>
      </c>
      <c r="X13" s="51">
        <f t="shared" si="2"/>
        <v>7.8</v>
      </c>
      <c r="Y13" s="54" t="str">
        <f t="shared" si="2"/>
        <v>erreur</v>
      </c>
      <c r="Z13" s="54" t="str">
        <f t="shared" si="2"/>
        <v>erreur</v>
      </c>
      <c r="AA13" s="54" t="str">
        <f t="shared" si="1"/>
        <v>OK</v>
      </c>
      <c r="AB13" s="54" t="str">
        <f t="shared" si="1"/>
        <v>OK</v>
      </c>
      <c r="AD13" s="178" t="s">
        <v>222</v>
      </c>
      <c r="AE13" s="179"/>
      <c r="AF13" s="180">
        <f>(G13*3+H13*4+I13*4)*M13/16/IF(AE13="cours S &amp; L fusionnés",2,IF(AE13="cours S &amp; L identiques",4/3,1))</f>
        <v>3.4375</v>
      </c>
      <c r="AH13" s="177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190</v>
      </c>
      <c r="E14" s="60"/>
      <c r="F14" s="160" t="s">
        <v>191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5</v>
      </c>
      <c r="N14" s="51">
        <f>M14*J14</f>
        <v>15</v>
      </c>
      <c r="O14" s="51">
        <f>M14*K14</f>
        <v>17.5</v>
      </c>
      <c r="P14" s="51">
        <f>L14*M14</f>
        <v>32.5</v>
      </c>
      <c r="Q14" s="53"/>
      <c r="R14" s="69">
        <f>IF(SUM(M$78)=0,"",M14/M$78)</f>
        <v>0.38461538461538464</v>
      </c>
      <c r="S14" s="96">
        <v>0.4</v>
      </c>
      <c r="U14" s="51">
        <f t="shared" si="2"/>
        <v>16.899999999999999</v>
      </c>
      <c r="V14" s="54" t="str">
        <f t="shared" si="2"/>
        <v>erreur</v>
      </c>
      <c r="W14" s="54" t="str">
        <f t="shared" si="2"/>
        <v>erreur</v>
      </c>
      <c r="X14" s="51">
        <f t="shared" si="2"/>
        <v>7.8</v>
      </c>
      <c r="Y14" s="54" t="str">
        <f t="shared" si="2"/>
        <v>erreur</v>
      </c>
      <c r="Z14" s="54" t="str">
        <f t="shared" si="2"/>
        <v>erreur</v>
      </c>
      <c r="AA14" s="54" t="str">
        <f t="shared" si="1"/>
        <v>OK</v>
      </c>
      <c r="AB14" s="54" t="str">
        <f t="shared" si="1"/>
        <v>OK</v>
      </c>
      <c r="AD14" s="178" t="s">
        <v>222</v>
      </c>
      <c r="AE14" s="179"/>
      <c r="AF14" s="180">
        <f>(G14*3+H14*4+I14*4)*M14/16/IF(AE14="cours S &amp; L fusionnés",2,IF(AE14="cours S &amp; L identiques",4/3,1))</f>
        <v>3.4375</v>
      </c>
      <c r="AH14" s="177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192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IF(SUM(M$78)=0,"",M15/M$78)</f>
        <v>0.23076923076923078</v>
      </c>
      <c r="S15" s="96">
        <v>0.4</v>
      </c>
      <c r="U15" s="51">
        <f t="shared" si="2"/>
        <v>16.899999999999999</v>
      </c>
      <c r="V15" s="54" t="str">
        <f t="shared" si="2"/>
        <v>erreur</v>
      </c>
      <c r="W15" s="54" t="str">
        <f t="shared" si="2"/>
        <v>erreur</v>
      </c>
      <c r="X15" s="51">
        <f t="shared" si="2"/>
        <v>7.8</v>
      </c>
      <c r="Y15" s="54" t="str">
        <f t="shared" si="2"/>
        <v>erreur</v>
      </c>
      <c r="Z15" s="54" t="str">
        <f t="shared" si="2"/>
        <v>erreur</v>
      </c>
      <c r="AA15" s="54" t="str">
        <f t="shared" si="1"/>
        <v>OK</v>
      </c>
      <c r="AB15" s="54" t="str">
        <f t="shared" si="1"/>
        <v>OK</v>
      </c>
      <c r="AD15" s="178" t="s">
        <v>222</v>
      </c>
      <c r="AE15" s="179"/>
      <c r="AF15" s="180">
        <f>(G15*3+H15*4+I15*4)*M15/16/IF(AE15="cours S &amp; L fusionnés",2,IF(AE15="cours S &amp; L identiques",4/3,1))</f>
        <v>2.0625</v>
      </c>
      <c r="AH15" s="177" t="s">
        <v>241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/>
      <c r="U16" s="51">
        <f t="shared" si="2"/>
        <v>16.899999999999999</v>
      </c>
      <c r="V16" s="54" t="str">
        <f t="shared" si="2"/>
        <v>erreur</v>
      </c>
      <c r="W16" s="54" t="str">
        <f t="shared" si="2"/>
        <v>erreur</v>
      </c>
      <c r="X16" s="51">
        <f t="shared" si="2"/>
        <v>7.8</v>
      </c>
      <c r="Y16" s="54" t="str">
        <f t="shared" si="2"/>
        <v>erreur</v>
      </c>
      <c r="Z16" s="54" t="str">
        <f t="shared" si="2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242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/>
      <c r="U17" s="51">
        <f t="shared" si="2"/>
        <v>16.899999999999999</v>
      </c>
      <c r="V17" s="54" t="str">
        <f t="shared" si="2"/>
        <v>erreur</v>
      </c>
      <c r="W17" s="54" t="str">
        <f t="shared" si="2"/>
        <v>erreur</v>
      </c>
      <c r="X17" s="51">
        <f t="shared" si="2"/>
        <v>7.8</v>
      </c>
      <c r="Y17" s="54" t="str">
        <f t="shared" si="2"/>
        <v>erreur</v>
      </c>
      <c r="Z17" s="54" t="str">
        <f t="shared" si="2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193</v>
      </c>
      <c r="D18" s="56" t="s">
        <v>151</v>
      </c>
      <c r="E18" s="43" t="s">
        <v>21</v>
      </c>
      <c r="F18" s="160" t="s">
        <v>194</v>
      </c>
      <c r="G18" s="45"/>
      <c r="H18" s="45"/>
      <c r="I18" s="45"/>
      <c r="J18" s="46">
        <f>J19</f>
        <v>3</v>
      </c>
      <c r="K18" s="46">
        <f>K19</f>
        <v>3.5</v>
      </c>
      <c r="L18" s="46">
        <f>SUM(J18:K18)</f>
        <v>6.5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39</v>
      </c>
      <c r="O18" s="46">
        <f>IF($E18="Optionnel",SUBTOTAL(9,N19),SUBTOTAL(9,O19:O23))</f>
        <v>45.5</v>
      </c>
      <c r="P18" s="46">
        <f>IF($E18="Optionnel",SUBTOTAL(9,P19),SUBTOTAL(9,P19:P23))</f>
        <v>84.5</v>
      </c>
      <c r="Q18" s="48">
        <v>4</v>
      </c>
      <c r="R18" s="68"/>
      <c r="S18" s="68"/>
      <c r="U18" s="46">
        <f>IF(Q18="","",P18/Q18)</f>
        <v>21.125</v>
      </c>
      <c r="V18" s="49" t="str">
        <f>IF(AND(Q18&lt;&gt;"",P18&lt;&gt;0),IF(OR(P18/Q18&lt;24,P18/Q18&gt;36),"erreur","OK"),"")</f>
        <v>erreur</v>
      </c>
      <c r="W18" s="49" t="str">
        <f>IF(AND(Q18&lt;&gt;"",P18&lt;&gt;0),IF(OR(P18/Q18&lt;36,P18/Q18&gt;45),"erreur","OK"),"")</f>
        <v>erreur</v>
      </c>
      <c r="X18" s="46">
        <f>IF(U18="","",N18/Q18)</f>
        <v>9.75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6"/>
      <c r="B19" s="59" t="s">
        <v>1</v>
      </c>
      <c r="C19" s="60"/>
      <c r="D19" s="161" t="s">
        <v>155</v>
      </c>
      <c r="E19" s="60"/>
      <c r="F19" s="160" t="s">
        <v>154</v>
      </c>
      <c r="G19" s="164">
        <v>1</v>
      </c>
      <c r="H19" s="164">
        <v>2</v>
      </c>
      <c r="I19" s="164"/>
      <c r="J19" s="51">
        <f>SUM(G19:I19)</f>
        <v>3</v>
      </c>
      <c r="K19" s="50">
        <v>3.5</v>
      </c>
      <c r="L19" s="51">
        <f>IF(OR(AND(D19&lt;&gt;"",SUM(J19:K19)=0),AND(D19="",SUM(J19:K19)&lt;&gt;0)),"erreur",SUM(J19:K19))</f>
        <v>6.5</v>
      </c>
      <c r="M19" s="52">
        <v>5</v>
      </c>
      <c r="N19" s="51">
        <f>M19*J19</f>
        <v>15</v>
      </c>
      <c r="O19" s="51">
        <f>M19*K19</f>
        <v>17.5</v>
      </c>
      <c r="P19" s="51">
        <f>L19*M19</f>
        <v>32.5</v>
      </c>
      <c r="Q19" s="53"/>
      <c r="R19" s="69">
        <f>IF(SUM(M$78)=0,"",M19/M$78)</f>
        <v>0.38461538461538464</v>
      </c>
      <c r="S19" s="96">
        <v>0.4</v>
      </c>
      <c r="U19" s="51">
        <f t="shared" ref="U19:Z23" si="3">U18</f>
        <v>21.125</v>
      </c>
      <c r="V19" s="54" t="str">
        <f t="shared" si="3"/>
        <v>erreur</v>
      </c>
      <c r="W19" s="54" t="str">
        <f t="shared" si="3"/>
        <v>erreur</v>
      </c>
      <c r="X19" s="51">
        <f t="shared" si="3"/>
        <v>9.75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OK</v>
      </c>
      <c r="AB19" s="54" t="str">
        <f t="shared" si="1"/>
        <v>OK</v>
      </c>
      <c r="AD19" s="178" t="s">
        <v>221</v>
      </c>
      <c r="AE19" s="179" t="s">
        <v>232</v>
      </c>
      <c r="AF19" s="180">
        <f>(G19*3+H19*4+I19*4)*M19/16/IF(AE19="cours S &amp; L fusionnés",2,IF(AE19="cours S &amp; L identiques",4/3,1))</f>
        <v>2.578125</v>
      </c>
      <c r="AH19" s="177">
        <f>H!A17</f>
        <v>0</v>
      </c>
    </row>
    <row r="20" spans="1:34" x14ac:dyDescent="0.3">
      <c r="A20" s="166"/>
      <c r="B20" s="59" t="s">
        <v>2</v>
      </c>
      <c r="C20" s="60"/>
      <c r="D20" s="161" t="s">
        <v>153</v>
      </c>
      <c r="E20" s="60"/>
      <c r="F20" s="160" t="s">
        <v>195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3.5</v>
      </c>
      <c r="L20" s="51">
        <f>IF(OR(AND(D20&lt;&gt;"",SUM(J20:K20)=0),AND(D20="",SUM(J20:K20)&lt;&gt;0),AND(D20&lt;&gt;"",K20&lt;&gt;K19)),"erreur",SUM(J20:K20))</f>
        <v>6.5</v>
      </c>
      <c r="M20" s="52">
        <v>5</v>
      </c>
      <c r="N20" s="51">
        <f>M20*J20</f>
        <v>15</v>
      </c>
      <c r="O20" s="51">
        <f>M20*K20</f>
        <v>17.5</v>
      </c>
      <c r="P20" s="51">
        <f>L20*M20</f>
        <v>32.5</v>
      </c>
      <c r="Q20" s="53"/>
      <c r="R20" s="69">
        <f>IF(SUM(M$78)=0,"",M20/M$78)</f>
        <v>0.38461538461538464</v>
      </c>
      <c r="S20" s="96">
        <v>0.4</v>
      </c>
      <c r="U20" s="51">
        <f t="shared" si="3"/>
        <v>21.125</v>
      </c>
      <c r="V20" s="54" t="str">
        <f t="shared" si="3"/>
        <v>erreur</v>
      </c>
      <c r="W20" s="54" t="str">
        <f t="shared" si="3"/>
        <v>erreur</v>
      </c>
      <c r="X20" s="51">
        <f t="shared" si="3"/>
        <v>9.75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OK</v>
      </c>
      <c r="AB20" s="54" t="str">
        <f t="shared" si="1"/>
        <v>OK</v>
      </c>
      <c r="AD20" s="178" t="s">
        <v>221</v>
      </c>
      <c r="AE20" s="179" t="s">
        <v>232</v>
      </c>
      <c r="AF20" s="180">
        <f>(G20*3+H20*4+I20*4)*M20/16/IF(AE20="cours S &amp; L fusionnés",2,IF(AE20="cours S &amp; L identiques",4/3,1))</f>
        <v>2.578125</v>
      </c>
      <c r="AH20" s="177">
        <f>H!A18</f>
        <v>0</v>
      </c>
    </row>
    <row r="21" spans="1:34" x14ac:dyDescent="0.3">
      <c r="A21" s="166"/>
      <c r="B21" s="59" t="s">
        <v>3</v>
      </c>
      <c r="C21" s="60"/>
      <c r="D21" s="161" t="s">
        <v>196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3.5</v>
      </c>
      <c r="L21" s="51">
        <f>IF(OR(AND(D21&lt;&gt;"",SUM(J21:K21)=0),AND(D21="",SUM(J21:K21)&lt;&gt;0),AND(D21&lt;&gt;"",K21&lt;&gt;K20)),"erreur",SUM(J21:K21))</f>
        <v>6.5</v>
      </c>
      <c r="M21" s="52">
        <v>3</v>
      </c>
      <c r="N21" s="51">
        <f>M21*J21</f>
        <v>9</v>
      </c>
      <c r="O21" s="51">
        <f>M21*K21</f>
        <v>10.5</v>
      </c>
      <c r="P21" s="51">
        <f>L21*M21</f>
        <v>19.5</v>
      </c>
      <c r="Q21" s="53"/>
      <c r="R21" s="69">
        <f>IF(SUM(M$78)=0,"",M21/M$78)</f>
        <v>0.23076923076923078</v>
      </c>
      <c r="S21" s="96">
        <v>0.4</v>
      </c>
      <c r="U21" s="51">
        <f t="shared" si="3"/>
        <v>21.125</v>
      </c>
      <c r="V21" s="54" t="str">
        <f t="shared" si="3"/>
        <v>erreur</v>
      </c>
      <c r="W21" s="54" t="str">
        <f t="shared" si="3"/>
        <v>erreur</v>
      </c>
      <c r="X21" s="51">
        <f t="shared" si="3"/>
        <v>9.75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OK</v>
      </c>
      <c r="AB21" s="54" t="str">
        <f t="shared" si="1"/>
        <v>OK</v>
      </c>
      <c r="AD21" s="178" t="s">
        <v>221</v>
      </c>
      <c r="AE21" s="179" t="s">
        <v>232</v>
      </c>
      <c r="AF21" s="180">
        <f>(G21*3+H21*4+I21*4)*M21/16/IF(AE21="cours S &amp; L fusionnés",2,IF(AE21="cours S &amp; L identiques",4/3,1))</f>
        <v>1.546875</v>
      </c>
      <c r="AH21" s="177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/>
      <c r="U22" s="51">
        <f t="shared" si="3"/>
        <v>21.125</v>
      </c>
      <c r="V22" s="54" t="str">
        <f t="shared" si="3"/>
        <v>erreur</v>
      </c>
      <c r="W22" s="54" t="str">
        <f t="shared" si="3"/>
        <v>erreur</v>
      </c>
      <c r="X22" s="51">
        <f t="shared" si="3"/>
        <v>9.75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/>
      <c r="U23" s="51">
        <f t="shared" si="3"/>
        <v>21.125</v>
      </c>
      <c r="V23" s="54" t="str">
        <f t="shared" si="3"/>
        <v>erreur</v>
      </c>
      <c r="W23" s="54" t="str">
        <f t="shared" si="3"/>
        <v>erreur</v>
      </c>
      <c r="X23" s="51">
        <f t="shared" si="3"/>
        <v>9.75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OK</v>
      </c>
      <c r="AB23" s="54" t="str">
        <f t="shared" si="4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197</v>
      </c>
      <c r="D24" s="56" t="s">
        <v>136</v>
      </c>
      <c r="E24" s="43" t="s">
        <v>21</v>
      </c>
      <c r="F24" s="160" t="s">
        <v>194</v>
      </c>
      <c r="G24" s="45"/>
      <c r="H24" s="45"/>
      <c r="I24" s="45"/>
      <c r="J24" s="46">
        <f>J25</f>
        <v>3</v>
      </c>
      <c r="K24" s="46">
        <f>K25</f>
        <v>3.5</v>
      </c>
      <c r="L24" s="46">
        <f>SUM(J24:K24)</f>
        <v>6.5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39</v>
      </c>
      <c r="O24" s="46">
        <f>IF($E24="Optionnel",SUBTOTAL(9,N25),SUBTOTAL(9,O25:O29))</f>
        <v>45.5</v>
      </c>
      <c r="P24" s="46">
        <f>IF($E24="Optionnel",SUBTOTAL(9,P25),SUBTOTAL(9,P25:P29))</f>
        <v>84.5</v>
      </c>
      <c r="Q24" s="48">
        <v>3</v>
      </c>
      <c r="R24" s="68"/>
      <c r="S24" s="68"/>
      <c r="U24" s="46">
        <f>IF(Q24="","",P24/Q24)</f>
        <v>28.166666666666668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13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OK</v>
      </c>
      <c r="AA24" s="49" t="str">
        <f t="shared" si="4"/>
        <v>OK</v>
      </c>
      <c r="AB24" s="49" t="str">
        <f t="shared" si="4"/>
        <v>OK</v>
      </c>
      <c r="AF24" s="181"/>
      <c r="AH24" s="177">
        <f>H!A22</f>
        <v>0</v>
      </c>
    </row>
    <row r="25" spans="1:34" x14ac:dyDescent="0.3">
      <c r="A25" s="166"/>
      <c r="B25" s="59" t="s">
        <v>1</v>
      </c>
      <c r="C25" s="60"/>
      <c r="D25" s="161" t="s">
        <v>198</v>
      </c>
      <c r="E25" s="60"/>
      <c r="F25" s="160" t="s">
        <v>154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3.5</v>
      </c>
      <c r="L25" s="51">
        <f>IF(OR(AND(D25&lt;&gt;"",SUM(J25:K25)=0),AND(D25="",SUM(J25:K25)&lt;&gt;0)),"erreur",SUM(J25:K25))</f>
        <v>6.5</v>
      </c>
      <c r="M25" s="52">
        <v>7</v>
      </c>
      <c r="N25" s="51">
        <f>M25*J25</f>
        <v>21</v>
      </c>
      <c r="O25" s="51">
        <f>M25*K25</f>
        <v>24.5</v>
      </c>
      <c r="P25" s="51">
        <f>L25*M25</f>
        <v>45.5</v>
      </c>
      <c r="Q25" s="53"/>
      <c r="R25" s="69">
        <f>IF(SUM(M$78)=0,"",M25/M$78)</f>
        <v>0.53846153846153844</v>
      </c>
      <c r="S25" s="96">
        <v>0.4</v>
      </c>
      <c r="U25" s="51">
        <f t="shared" ref="U25:Z29" si="5">U24</f>
        <v>28.166666666666668</v>
      </c>
      <c r="V25" s="54" t="str">
        <f t="shared" si="5"/>
        <v>OK</v>
      </c>
      <c r="W25" s="54" t="str">
        <f t="shared" si="5"/>
        <v>erreur</v>
      </c>
      <c r="X25" s="51">
        <f t="shared" si="5"/>
        <v>13</v>
      </c>
      <c r="Y25" s="54" t="str">
        <f t="shared" si="5"/>
        <v>erreur</v>
      </c>
      <c r="Z25" s="54" t="str">
        <f t="shared" si="5"/>
        <v>OK</v>
      </c>
      <c r="AA25" s="54" t="str">
        <f t="shared" si="4"/>
        <v>OK</v>
      </c>
      <c r="AB25" s="54" t="str">
        <f t="shared" si="4"/>
        <v>OK</v>
      </c>
      <c r="AD25" s="178" t="s">
        <v>220</v>
      </c>
      <c r="AE25" s="179" t="s">
        <v>232</v>
      </c>
      <c r="AF25" s="180">
        <f>(G25*3+H25*4+I25*4)*M25/16/IF(AE25="cours S &amp; L fusionnés",2,IF(AE25="cours S &amp; L identiques",4/3,1))</f>
        <v>3.609375</v>
      </c>
      <c r="AH25" s="177">
        <f>H!A23</f>
        <v>0</v>
      </c>
    </row>
    <row r="26" spans="1:34" x14ac:dyDescent="0.3">
      <c r="A26" s="166"/>
      <c r="B26" s="59" t="s">
        <v>2</v>
      </c>
      <c r="C26" s="60"/>
      <c r="D26" s="161" t="s">
        <v>140</v>
      </c>
      <c r="E26" s="60"/>
      <c r="F26" s="160" t="s">
        <v>195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3.5</v>
      </c>
      <c r="L26" s="51">
        <f>IF(OR(AND(D26&lt;&gt;"",SUM(J26:K26)=0),AND(D26="",SUM(J26:K26)&lt;&gt;0),AND(D26&lt;&gt;"",K26&lt;&gt;K25)),"erreur",SUM(J26:K26))</f>
        <v>6.5</v>
      </c>
      <c r="M26" s="52">
        <v>6</v>
      </c>
      <c r="N26" s="51">
        <f>M26*J26</f>
        <v>18</v>
      </c>
      <c r="O26" s="51">
        <f>M26*K26</f>
        <v>21</v>
      </c>
      <c r="P26" s="51">
        <f>L26*M26</f>
        <v>39</v>
      </c>
      <c r="Q26" s="53"/>
      <c r="R26" s="69">
        <f>IF(SUM(M$78)=0,"",M26/M$78)</f>
        <v>0.46153846153846156</v>
      </c>
      <c r="S26" s="96">
        <v>0.4</v>
      </c>
      <c r="U26" s="51">
        <f t="shared" si="5"/>
        <v>28.166666666666668</v>
      </c>
      <c r="V26" s="54" t="str">
        <f t="shared" si="5"/>
        <v>OK</v>
      </c>
      <c r="W26" s="54" t="str">
        <f t="shared" si="5"/>
        <v>erreur</v>
      </c>
      <c r="X26" s="51">
        <f t="shared" si="5"/>
        <v>13</v>
      </c>
      <c r="Y26" s="54" t="str">
        <f t="shared" si="5"/>
        <v>erreur</v>
      </c>
      <c r="Z26" s="54" t="str">
        <f t="shared" si="5"/>
        <v>OK</v>
      </c>
      <c r="AA26" s="54" t="str">
        <f t="shared" si="4"/>
        <v>OK</v>
      </c>
      <c r="AB26" s="54" t="str">
        <f t="shared" si="4"/>
        <v>OK</v>
      </c>
      <c r="AD26" s="178" t="s">
        <v>220</v>
      </c>
      <c r="AE26" s="179" t="s">
        <v>232</v>
      </c>
      <c r="AF26" s="180">
        <f>(G26*3+H26*4+I26*4)*M26/16/IF(AE26="cours S &amp; L fusionnés",2,IF(AE26="cours S &amp; L identiques",4/3,1))</f>
        <v>3.09375</v>
      </c>
      <c r="AH26" s="177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/>
      <c r="U27" s="51">
        <f t="shared" si="5"/>
        <v>28.166666666666668</v>
      </c>
      <c r="V27" s="54" t="str">
        <f t="shared" si="5"/>
        <v>OK</v>
      </c>
      <c r="W27" s="54" t="str">
        <f t="shared" si="5"/>
        <v>erreur</v>
      </c>
      <c r="X27" s="51">
        <f t="shared" si="5"/>
        <v>13</v>
      </c>
      <c r="Y27" s="54" t="str">
        <f t="shared" si="5"/>
        <v>erreur</v>
      </c>
      <c r="Z27" s="54" t="str">
        <f t="shared" si="5"/>
        <v>OK</v>
      </c>
      <c r="AA27" s="54" t="str">
        <f t="shared" si="4"/>
        <v>OK</v>
      </c>
      <c r="AB27" s="54" t="str">
        <f t="shared" si="4"/>
        <v>OK</v>
      </c>
      <c r="AD27" s="178"/>
      <c r="AE27" s="179"/>
      <c r="AF27" s="180">
        <f>(G27*3+H27*4+I27*4)*M27/16/IF(AE27="cours S &amp; L fusionnés",2,IF(AE27="cours S &amp; L identiques",4/3,1))</f>
        <v>0</v>
      </c>
      <c r="AH27" s="177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/>
      <c r="U28" s="51">
        <f t="shared" si="5"/>
        <v>28.166666666666668</v>
      </c>
      <c r="V28" s="54" t="str">
        <f t="shared" si="5"/>
        <v>OK</v>
      </c>
      <c r="W28" s="54" t="str">
        <f t="shared" si="5"/>
        <v>erreur</v>
      </c>
      <c r="X28" s="51">
        <f t="shared" si="5"/>
        <v>13</v>
      </c>
      <c r="Y28" s="54" t="str">
        <f t="shared" si="5"/>
        <v>erreur</v>
      </c>
      <c r="Z28" s="54" t="str">
        <f t="shared" si="5"/>
        <v>OK</v>
      </c>
      <c r="AA28" s="54" t="str">
        <f t="shared" si="4"/>
        <v>OK</v>
      </c>
      <c r="AB28" s="54" t="str">
        <f t="shared" si="4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/>
      <c r="U29" s="51">
        <f t="shared" si="5"/>
        <v>28.166666666666668</v>
      </c>
      <c r="V29" s="54" t="str">
        <f t="shared" si="5"/>
        <v>OK</v>
      </c>
      <c r="W29" s="54" t="str">
        <f t="shared" si="5"/>
        <v>erreur</v>
      </c>
      <c r="X29" s="51">
        <f t="shared" si="5"/>
        <v>13</v>
      </c>
      <c r="Y29" s="54" t="str">
        <f t="shared" si="5"/>
        <v>erreur</v>
      </c>
      <c r="Z29" s="54" t="str">
        <f t="shared" si="5"/>
        <v>OK</v>
      </c>
      <c r="AA29" s="54" t="str">
        <f t="shared" si="4"/>
        <v>OK</v>
      </c>
      <c r="AB29" s="54" t="str">
        <f t="shared" si="4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199</v>
      </c>
      <c r="D30" s="56" t="s">
        <v>259</v>
      </c>
      <c r="E30" s="43" t="s">
        <v>21</v>
      </c>
      <c r="F30" s="160" t="s">
        <v>200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26</v>
      </c>
      <c r="O30" s="46">
        <f>IF($E30="Optionnel",SUBTOTAL(9,N31),SUBTOTAL(9,O31:O35))</f>
        <v>25</v>
      </c>
      <c r="P30" s="46">
        <f>IF($E30="Optionnel",SUBTOTAL(9,P31),SUBTOTAL(9,P31:P35))</f>
        <v>58.5</v>
      </c>
      <c r="Q30" s="48">
        <v>3</v>
      </c>
      <c r="R30" s="68"/>
      <c r="S30" s="68"/>
      <c r="U30" s="46">
        <f>IF(Q30="","",P30/Q30)</f>
        <v>19.5</v>
      </c>
      <c r="V30" s="49" t="str">
        <f>IF(AND(Q30&lt;&gt;"",P30&lt;&gt;0),IF(OR(P30/Q30&lt;24,P30/Q30&gt;36),"erreur","OK"),"")</f>
        <v>erreur</v>
      </c>
      <c r="W30" s="49" t="str">
        <f>IF(AND(Q30&lt;&gt;"",P30&lt;&gt;0),IF(OR(P30/Q30&lt;36,P30/Q30&gt;45),"erreur","OK"),"")</f>
        <v>erreur</v>
      </c>
      <c r="X30" s="46">
        <f>IF(U30="","",N30/Q30)</f>
        <v>8.6666666666666661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erreur</v>
      </c>
      <c r="AA30" s="49" t="str">
        <f t="shared" si="4"/>
        <v>OK</v>
      </c>
      <c r="AB30" s="49" t="str">
        <f t="shared" si="4"/>
        <v>OK</v>
      </c>
      <c r="AF30" s="181"/>
      <c r="AH30" s="177">
        <f>H!A28</f>
        <v>0</v>
      </c>
    </row>
    <row r="31" spans="1:34" x14ac:dyDescent="0.3">
      <c r="A31" s="166"/>
      <c r="B31" s="59" t="s">
        <v>1</v>
      </c>
      <c r="C31" s="60"/>
      <c r="D31" s="161" t="s">
        <v>134</v>
      </c>
      <c r="E31" s="60"/>
      <c r="F31" s="160"/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7</v>
      </c>
      <c r="N31" s="51">
        <f>M31*J31</f>
        <v>14</v>
      </c>
      <c r="O31" s="51">
        <f>M31*K31</f>
        <v>17.5</v>
      </c>
      <c r="P31" s="51">
        <f>L31*M31</f>
        <v>31.5</v>
      </c>
      <c r="Q31" s="53"/>
      <c r="R31" s="69">
        <f>IF(SUM(M$78)=0,"",M31/M$78)</f>
        <v>0.53846153846153844</v>
      </c>
      <c r="S31" s="96">
        <v>0.4</v>
      </c>
      <c r="U31" s="51">
        <f t="shared" ref="U31:Z35" si="6">U30</f>
        <v>19.5</v>
      </c>
      <c r="V31" s="54" t="str">
        <f t="shared" si="6"/>
        <v>erreur</v>
      </c>
      <c r="W31" s="54" t="str">
        <f t="shared" si="6"/>
        <v>erreur</v>
      </c>
      <c r="X31" s="51">
        <f t="shared" si="6"/>
        <v>8.6666666666666661</v>
      </c>
      <c r="Y31" s="54" t="str">
        <f t="shared" si="6"/>
        <v>erreur</v>
      </c>
      <c r="Z31" s="54" t="str">
        <f t="shared" si="6"/>
        <v>erreur</v>
      </c>
      <c r="AA31" s="54" t="str">
        <f t="shared" si="4"/>
        <v>OK</v>
      </c>
      <c r="AB31" s="54" t="str">
        <f t="shared" si="4"/>
        <v>OK</v>
      </c>
      <c r="AD31" s="178" t="s">
        <v>219</v>
      </c>
      <c r="AE31" s="179"/>
      <c r="AF31" s="180">
        <f>(G31*3+H31*4+I31*4)*M31/16/IF(AE31="cours S &amp; L fusionnés",2,IF(AE31="cours S &amp; L identiques",4/3,1))</f>
        <v>3.0625</v>
      </c>
      <c r="AH31" s="177">
        <f>H!A29</f>
        <v>0</v>
      </c>
    </row>
    <row r="32" spans="1:34" x14ac:dyDescent="0.3">
      <c r="A32" s="166"/>
      <c r="B32" s="59" t="s">
        <v>2</v>
      </c>
      <c r="C32" s="60"/>
      <c r="D32" s="161" t="s">
        <v>260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3</v>
      </c>
      <c r="N32" s="51">
        <f>M32*J32</f>
        <v>6</v>
      </c>
      <c r="O32" s="51">
        <f>M32*K32</f>
        <v>7.5</v>
      </c>
      <c r="P32" s="51">
        <f>L32*M32</f>
        <v>13.5</v>
      </c>
      <c r="Q32" s="53"/>
      <c r="R32" s="69">
        <f>IF(SUM(M$78)=0,"",M32/M$78)</f>
        <v>0.23076923076923078</v>
      </c>
      <c r="S32" s="96">
        <v>0.4</v>
      </c>
      <c r="U32" s="51">
        <f t="shared" si="6"/>
        <v>19.5</v>
      </c>
      <c r="V32" s="54" t="str">
        <f t="shared" si="6"/>
        <v>erreur</v>
      </c>
      <c r="W32" s="54" t="str">
        <f t="shared" si="6"/>
        <v>erreur</v>
      </c>
      <c r="X32" s="51">
        <f t="shared" si="6"/>
        <v>8.6666666666666661</v>
      </c>
      <c r="Y32" s="54" t="str">
        <f t="shared" si="6"/>
        <v>erreur</v>
      </c>
      <c r="Z32" s="54" t="str">
        <f t="shared" si="6"/>
        <v>erreur</v>
      </c>
      <c r="AA32" s="54" t="str">
        <f t="shared" si="4"/>
        <v>OK</v>
      </c>
      <c r="AB32" s="54" t="str">
        <f t="shared" si="4"/>
        <v>OK</v>
      </c>
      <c r="AD32" s="178" t="s">
        <v>219</v>
      </c>
      <c r="AE32" s="179"/>
      <c r="AF32" s="180">
        <f>(G32*3+H32*4+I32*4)*M32/16/IF(AE32="cours S &amp; L fusionnés",2,IF(AE32="cours S &amp; L identiques",4/3,1))</f>
        <v>1.3125</v>
      </c>
      <c r="AH32" s="177">
        <f>H!A30</f>
        <v>0</v>
      </c>
    </row>
    <row r="33" spans="1:34" x14ac:dyDescent="0.3">
      <c r="A33" s="166"/>
      <c r="B33" s="59" t="s">
        <v>3</v>
      </c>
      <c r="C33" s="60"/>
      <c r="D33" s="161" t="s">
        <v>271</v>
      </c>
      <c r="E33" s="60"/>
      <c r="F33" s="160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/>
      <c r="L33" s="51">
        <v>4.5</v>
      </c>
      <c r="M33" s="52">
        <v>3</v>
      </c>
      <c r="N33" s="51">
        <f>M33*J33</f>
        <v>6</v>
      </c>
      <c r="O33" s="51">
        <f>M33*K33</f>
        <v>0</v>
      </c>
      <c r="P33" s="51">
        <f>L33*M33</f>
        <v>13.5</v>
      </c>
      <c r="Q33" s="53"/>
      <c r="R33" s="69">
        <f>IF(SUM(M$78)=0,"",M33/M$78)</f>
        <v>0.23076923076923078</v>
      </c>
      <c r="S33" s="96">
        <v>0.4</v>
      </c>
      <c r="U33" s="51">
        <f t="shared" si="6"/>
        <v>19.5</v>
      </c>
      <c r="V33" s="54" t="str">
        <f t="shared" si="6"/>
        <v>erreur</v>
      </c>
      <c r="W33" s="54" t="str">
        <f t="shared" si="6"/>
        <v>erreur</v>
      </c>
      <c r="X33" s="51">
        <f t="shared" si="6"/>
        <v>8.6666666666666661</v>
      </c>
      <c r="Y33" s="54" t="str">
        <f t="shared" si="6"/>
        <v>erreur</v>
      </c>
      <c r="Z33" s="54" t="str">
        <f t="shared" si="6"/>
        <v>erreur</v>
      </c>
      <c r="AA33" s="54" t="str">
        <f t="shared" si="4"/>
        <v>OK</v>
      </c>
      <c r="AB33" s="54" t="str">
        <f t="shared" si="4"/>
        <v>OK</v>
      </c>
      <c r="AD33" s="178" t="s">
        <v>219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/>
      <c r="U34" s="51">
        <f t="shared" si="6"/>
        <v>19.5</v>
      </c>
      <c r="V34" s="54" t="str">
        <f t="shared" si="6"/>
        <v>erreur</v>
      </c>
      <c r="W34" s="54" t="str">
        <f t="shared" si="6"/>
        <v>erreur</v>
      </c>
      <c r="X34" s="51">
        <f t="shared" si="6"/>
        <v>8.6666666666666661</v>
      </c>
      <c r="Y34" s="54" t="str">
        <f t="shared" si="6"/>
        <v>erreur</v>
      </c>
      <c r="Z34" s="54" t="str">
        <f t="shared" si="6"/>
        <v>erreur</v>
      </c>
      <c r="AA34" s="54" t="str">
        <f t="shared" si="4"/>
        <v>OK</v>
      </c>
      <c r="AB34" s="54" t="str">
        <f t="shared" si="4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/>
      <c r="U35" s="51">
        <f t="shared" si="6"/>
        <v>19.5</v>
      </c>
      <c r="V35" s="54" t="str">
        <f t="shared" si="6"/>
        <v>erreur</v>
      </c>
      <c r="W35" s="54" t="str">
        <f t="shared" si="6"/>
        <v>erreur</v>
      </c>
      <c r="X35" s="51">
        <f t="shared" si="6"/>
        <v>8.6666666666666661</v>
      </c>
      <c r="Y35" s="54" t="str">
        <f t="shared" si="6"/>
        <v>erreur</v>
      </c>
      <c r="Z35" s="54" t="str">
        <f t="shared" si="6"/>
        <v>erreur</v>
      </c>
      <c r="AA35" s="54" t="str">
        <f t="shared" si="4"/>
        <v>OK</v>
      </c>
      <c r="AB35" s="54" t="str">
        <f t="shared" si="4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201</v>
      </c>
      <c r="D36" s="56" t="s">
        <v>202</v>
      </c>
      <c r="E36" s="43" t="s">
        <v>21</v>
      </c>
      <c r="F36" s="160" t="s">
        <v>203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19.5</v>
      </c>
      <c r="O36" s="46">
        <f>IF($E36="Optionnel",SUBTOTAL(9,N37),SUBTOTAL(9,O37:O41))</f>
        <v>19.5</v>
      </c>
      <c r="P36" s="46">
        <f>IF($E36="Optionnel",SUBTOTAL(9,P37),SUBTOTAL(9,P37:P41))</f>
        <v>39</v>
      </c>
      <c r="Q36" s="48">
        <v>3</v>
      </c>
      <c r="R36" s="68"/>
      <c r="S36" s="68"/>
      <c r="U36" s="46">
        <f>IF(Q36="","",P36/Q36)</f>
        <v>13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6.5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 t="str">
        <f t="shared" si="4"/>
        <v>OK</v>
      </c>
      <c r="AB36" s="49" t="str">
        <f t="shared" si="4"/>
        <v>OK</v>
      </c>
      <c r="AF36" s="181"/>
    </row>
    <row r="37" spans="1:34" x14ac:dyDescent="0.3">
      <c r="A37" s="166"/>
      <c r="B37" s="59" t="s">
        <v>1</v>
      </c>
      <c r="C37" s="60"/>
      <c r="D37" s="161" t="s">
        <v>204</v>
      </c>
      <c r="E37" s="60"/>
      <c r="F37" s="160"/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7</v>
      </c>
      <c r="N37" s="51">
        <f>M37*J37</f>
        <v>10.5</v>
      </c>
      <c r="O37" s="51">
        <f>M37*K37</f>
        <v>10.5</v>
      </c>
      <c r="P37" s="51">
        <f>L37*M37</f>
        <v>21</v>
      </c>
      <c r="Q37" s="53"/>
      <c r="R37" s="69">
        <f>IF(SUM(M$78)=0,"",M37/M$78)</f>
        <v>0.53846153846153844</v>
      </c>
      <c r="S37" s="96">
        <v>0.4</v>
      </c>
      <c r="U37" s="51">
        <f t="shared" ref="U37:Z41" si="7">U36</f>
        <v>13</v>
      </c>
      <c r="V37" s="54" t="str">
        <f t="shared" si="7"/>
        <v>erreur</v>
      </c>
      <c r="W37" s="54" t="str">
        <f t="shared" si="7"/>
        <v>erreur</v>
      </c>
      <c r="X37" s="51">
        <f t="shared" si="7"/>
        <v>6.5</v>
      </c>
      <c r="Y37" s="54" t="str">
        <f t="shared" si="7"/>
        <v>erreur</v>
      </c>
      <c r="Z37" s="54" t="str">
        <f t="shared" si="7"/>
        <v>erreur</v>
      </c>
      <c r="AA37" s="54" t="str">
        <f t="shared" si="4"/>
        <v>OK</v>
      </c>
      <c r="AB37" s="54" t="str">
        <f t="shared" si="4"/>
        <v>OK</v>
      </c>
      <c r="AD37" s="178" t="s">
        <v>243</v>
      </c>
      <c r="AE37" s="179"/>
      <c r="AF37" s="180">
        <f>(G37*3+H37*4+I37*4)*M37/16/IF(AE37="cours S &amp; L fusionnés",2,IF(AE37="cours S &amp; L identiques",4/3,1))</f>
        <v>2.40625</v>
      </c>
    </row>
    <row r="38" spans="1:34" x14ac:dyDescent="0.3">
      <c r="A38" s="166"/>
      <c r="B38" s="59" t="s">
        <v>2</v>
      </c>
      <c r="C38" s="60"/>
      <c r="D38" s="161" t="s">
        <v>205</v>
      </c>
      <c r="E38" s="60"/>
      <c r="F38" s="160"/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6</v>
      </c>
      <c r="N38" s="51">
        <f>M38*J38</f>
        <v>9</v>
      </c>
      <c r="O38" s="51">
        <f>M38*K38</f>
        <v>9</v>
      </c>
      <c r="P38" s="51">
        <f>L38*M38</f>
        <v>18</v>
      </c>
      <c r="Q38" s="53"/>
      <c r="R38" s="69">
        <f>IF(SUM(M$78)=0,"",M38/M$78)</f>
        <v>0.46153846153846156</v>
      </c>
      <c r="S38" s="96">
        <v>0.4</v>
      </c>
      <c r="U38" s="51">
        <f t="shared" si="7"/>
        <v>13</v>
      </c>
      <c r="V38" s="54" t="str">
        <f t="shared" si="7"/>
        <v>erreur</v>
      </c>
      <c r="W38" s="54" t="str">
        <f t="shared" si="7"/>
        <v>erreur</v>
      </c>
      <c r="X38" s="51">
        <f t="shared" si="7"/>
        <v>6.5</v>
      </c>
      <c r="Y38" s="54" t="str">
        <f t="shared" si="7"/>
        <v>erreur</v>
      </c>
      <c r="Z38" s="54" t="str">
        <f t="shared" si="7"/>
        <v>erreur</v>
      </c>
      <c r="AA38" s="54" t="str">
        <f t="shared" si="4"/>
        <v>OK</v>
      </c>
      <c r="AB38" s="54" t="str">
        <f t="shared" si="4"/>
        <v>OK</v>
      </c>
      <c r="AD38" s="178" t="s">
        <v>243</v>
      </c>
      <c r="AE38" s="179"/>
      <c r="AF38" s="180">
        <f>(G38*3+H38*4+I38*4)*M38/16/IF(AE38="cours S &amp; L fusionnés",2,IF(AE38="cours S &amp; L identiques",4/3,1))</f>
        <v>2.0625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IF(SUM(M$78)=0,"",M39/M$78)</f>
        <v>0</v>
      </c>
      <c r="S39" s="96"/>
      <c r="U39" s="51">
        <f t="shared" si="7"/>
        <v>13</v>
      </c>
      <c r="V39" s="54" t="str">
        <f t="shared" si="7"/>
        <v>erreur</v>
      </c>
      <c r="W39" s="54" t="str">
        <f t="shared" si="7"/>
        <v>erreur</v>
      </c>
      <c r="X39" s="51">
        <f t="shared" si="7"/>
        <v>6.5</v>
      </c>
      <c r="Y39" s="54" t="str">
        <f t="shared" si="7"/>
        <v>erreur</v>
      </c>
      <c r="Z39" s="54" t="str">
        <f t="shared" si="7"/>
        <v>erreur</v>
      </c>
      <c r="AA39" s="54" t="str">
        <f t="shared" ref="AA39:AB54" si="8">AA40</f>
        <v>OK</v>
      </c>
      <c r="AB39" s="54" t="str">
        <f t="shared" si="8"/>
        <v>OK</v>
      </c>
      <c r="AD39" s="178" t="s">
        <v>243</v>
      </c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/>
      <c r="U40" s="51">
        <f t="shared" si="7"/>
        <v>13</v>
      </c>
      <c r="V40" s="54" t="str">
        <f t="shared" si="7"/>
        <v>erreur</v>
      </c>
      <c r="W40" s="54" t="str">
        <f t="shared" si="7"/>
        <v>erreur</v>
      </c>
      <c r="X40" s="51">
        <f t="shared" si="7"/>
        <v>6.5</v>
      </c>
      <c r="Y40" s="54" t="str">
        <f t="shared" si="7"/>
        <v>erreur</v>
      </c>
      <c r="Z40" s="54" t="str">
        <f t="shared" si="7"/>
        <v>erreur</v>
      </c>
      <c r="AA40" s="54" t="str">
        <f t="shared" si="8"/>
        <v>OK</v>
      </c>
      <c r="AB40" s="54" t="str">
        <f t="shared" si="8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/>
      <c r="U41" s="51">
        <f t="shared" si="7"/>
        <v>13</v>
      </c>
      <c r="V41" s="54" t="str">
        <f t="shared" si="7"/>
        <v>erreur</v>
      </c>
      <c r="W41" s="54" t="str">
        <f t="shared" si="7"/>
        <v>erreur</v>
      </c>
      <c r="X41" s="51">
        <f t="shared" si="7"/>
        <v>6.5</v>
      </c>
      <c r="Y41" s="54" t="str">
        <f t="shared" si="7"/>
        <v>erreur</v>
      </c>
      <c r="Z41" s="54" t="str">
        <f t="shared" si="7"/>
        <v>erreur</v>
      </c>
      <c r="AA41" s="54" t="str">
        <f t="shared" si="8"/>
        <v>OK</v>
      </c>
      <c r="AB41" s="54" t="str">
        <f t="shared" si="8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206</v>
      </c>
      <c r="D42" s="56" t="s">
        <v>207</v>
      </c>
      <c r="E42" s="43" t="s">
        <v>21</v>
      </c>
      <c r="F42" s="160" t="s">
        <v>208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19.5</v>
      </c>
      <c r="O42" s="46">
        <f>IF($E42="Optionnel",SUBTOTAL(9,N43),SUBTOTAL(9,O43:O47))</f>
        <v>19.5</v>
      </c>
      <c r="P42" s="46">
        <f>IF($E42="Optionnel",SUBTOTAL(9,P43),SUBTOTAL(9,P43:P47))</f>
        <v>39</v>
      </c>
      <c r="Q42" s="48">
        <v>2</v>
      </c>
      <c r="R42" s="68"/>
      <c r="S42" s="68"/>
      <c r="U42" s="46">
        <f>IF(Q42="","",P42/Q42)</f>
        <v>19.5</v>
      </c>
      <c r="V42" s="49" t="str">
        <f>IF(AND(Q42&lt;&gt;"",P42&lt;&gt;0),IF(OR(P42/Q42&lt;24,P42/Q42&gt;36),"erreur","OK"),"")</f>
        <v>erreur</v>
      </c>
      <c r="W42" s="49" t="str">
        <f>IF(AND(Q42&lt;&gt;"",P42&lt;&gt;0),IF(OR(P42/Q42&lt;36,P42/Q42&gt;45),"erreur","OK"),"")</f>
        <v>erreur</v>
      </c>
      <c r="X42" s="46">
        <f>IF(U42="","",N42/Q42)</f>
        <v>9.75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OK</v>
      </c>
      <c r="AB42" s="49" t="str">
        <f t="shared" si="8"/>
        <v>OK</v>
      </c>
      <c r="AF42" s="181"/>
    </row>
    <row r="43" spans="1:34" x14ac:dyDescent="0.3">
      <c r="A43" s="166"/>
      <c r="B43" s="59" t="s">
        <v>1</v>
      </c>
      <c r="C43" s="60"/>
      <c r="D43" s="161" t="s">
        <v>209</v>
      </c>
      <c r="E43" s="60"/>
      <c r="F43" s="160"/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7</v>
      </c>
      <c r="N43" s="51">
        <f>M43*J43</f>
        <v>10.5</v>
      </c>
      <c r="O43" s="51">
        <f>M43*K43</f>
        <v>10.5</v>
      </c>
      <c r="P43" s="51">
        <f>L43*M43</f>
        <v>21</v>
      </c>
      <c r="Q43" s="53"/>
      <c r="R43" s="69">
        <f>IF(SUM(M$78)=0,"",M43/M$78)</f>
        <v>0.53846153846153844</v>
      </c>
      <c r="S43" s="96">
        <v>0.4</v>
      </c>
      <c r="U43" s="51">
        <f t="shared" ref="U43:Z47" si="9">U42</f>
        <v>19.5</v>
      </c>
      <c r="V43" s="54" t="str">
        <f t="shared" si="9"/>
        <v>erreur</v>
      </c>
      <c r="W43" s="54" t="str">
        <f t="shared" si="9"/>
        <v>erreur</v>
      </c>
      <c r="X43" s="51">
        <f t="shared" si="9"/>
        <v>9.75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OK</v>
      </c>
      <c r="AB43" s="54" t="str">
        <f t="shared" si="8"/>
        <v>OK</v>
      </c>
      <c r="AD43" s="178" t="s">
        <v>243</v>
      </c>
      <c r="AE43" s="179"/>
      <c r="AF43" s="180">
        <f>(G43*3+H43*4+I43*4)*M43/16/IF(AE43="cours S &amp; L fusionnés",2,IF(AE43="cours S &amp; L identiques",4/3,1))</f>
        <v>2.40625</v>
      </c>
    </row>
    <row r="44" spans="1:34" x14ac:dyDescent="0.3">
      <c r="A44" s="166"/>
      <c r="B44" s="59" t="s">
        <v>2</v>
      </c>
      <c r="C44" s="60"/>
      <c r="D44" s="161" t="s">
        <v>210</v>
      </c>
      <c r="E44" s="60"/>
      <c r="F44" s="160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6</v>
      </c>
      <c r="N44" s="51">
        <f>M44*J44</f>
        <v>9</v>
      </c>
      <c r="O44" s="51">
        <f>M44*K44</f>
        <v>9</v>
      </c>
      <c r="P44" s="51">
        <f>L44*M44</f>
        <v>18</v>
      </c>
      <c r="Q44" s="53"/>
      <c r="R44" s="69">
        <f>IF(SUM(M$78)=0,"",M44/M$78)</f>
        <v>0.46153846153846156</v>
      </c>
      <c r="S44" s="96">
        <v>0.4</v>
      </c>
      <c r="U44" s="51">
        <f t="shared" si="9"/>
        <v>19.5</v>
      </c>
      <c r="V44" s="54" t="str">
        <f t="shared" si="9"/>
        <v>erreur</v>
      </c>
      <c r="W44" s="54" t="str">
        <f t="shared" si="9"/>
        <v>erreur</v>
      </c>
      <c r="X44" s="51">
        <f t="shared" si="9"/>
        <v>9.75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OK</v>
      </c>
      <c r="AB44" s="54" t="str">
        <f t="shared" si="8"/>
        <v>OK</v>
      </c>
      <c r="AD44" s="178" t="s">
        <v>243</v>
      </c>
      <c r="AE44" s="179"/>
      <c r="AF44" s="180">
        <f>(G44*3+H44*4+I44*4)*M44/16/IF(AE44="cours S &amp; L fusionnés",2,IF(AE44="cours S &amp; L identiques",4/3,1))</f>
        <v>2.0625</v>
      </c>
    </row>
    <row r="45" spans="1:34" x14ac:dyDescent="0.3">
      <c r="A45" s="166"/>
      <c r="B45" s="59" t="s">
        <v>3</v>
      </c>
      <c r="C45" s="60"/>
      <c r="D45" s="161"/>
      <c r="E45" s="60"/>
      <c r="F45" s="160"/>
      <c r="G45" s="164"/>
      <c r="H45" s="164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>
        <f>IF(SUM(M$78)=0,"",M45/M$78)</f>
        <v>0</v>
      </c>
      <c r="S45" s="96"/>
      <c r="U45" s="51">
        <f t="shared" si="9"/>
        <v>19.5</v>
      </c>
      <c r="V45" s="54" t="str">
        <f t="shared" si="9"/>
        <v>erreur</v>
      </c>
      <c r="W45" s="54" t="str">
        <f t="shared" si="9"/>
        <v>erreur</v>
      </c>
      <c r="X45" s="51">
        <f t="shared" si="9"/>
        <v>9.75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OK</v>
      </c>
      <c r="AB45" s="54" t="str">
        <f t="shared" si="8"/>
        <v>OK</v>
      </c>
      <c r="AD45" s="178" t="s">
        <v>243</v>
      </c>
      <c r="AE45" s="179"/>
      <c r="AF45" s="180">
        <f>(G45*3+H45*4+I45*4)*M45/16/IF(AE45="cours S &amp; L fusionnés",2,IF(AE45="cours S &amp; L identiques",4/3,1))</f>
        <v>0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/>
      <c r="U46" s="51">
        <f t="shared" si="9"/>
        <v>19.5</v>
      </c>
      <c r="V46" s="54" t="str">
        <f t="shared" si="9"/>
        <v>erreur</v>
      </c>
      <c r="W46" s="54" t="str">
        <f t="shared" si="9"/>
        <v>erreur</v>
      </c>
      <c r="X46" s="51">
        <f t="shared" si="9"/>
        <v>9.75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OK</v>
      </c>
      <c r="AB46" s="54" t="str">
        <f t="shared" si="8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/>
      <c r="U47" s="51">
        <f t="shared" si="9"/>
        <v>19.5</v>
      </c>
      <c r="V47" s="54" t="str">
        <f t="shared" si="9"/>
        <v>erreur</v>
      </c>
      <c r="W47" s="54" t="str">
        <f t="shared" si="9"/>
        <v>erreur</v>
      </c>
      <c r="X47" s="51">
        <f t="shared" si="9"/>
        <v>9.75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OK</v>
      </c>
      <c r="AB47" s="54" t="str">
        <f t="shared" si="8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S1</v>
      </c>
      <c r="B48" s="44" t="s">
        <v>12</v>
      </c>
      <c r="C48" s="43" t="s">
        <v>211</v>
      </c>
      <c r="D48" s="56" t="s">
        <v>168</v>
      </c>
      <c r="E48" s="43" t="s">
        <v>21</v>
      </c>
      <c r="F48" s="160" t="s">
        <v>169</v>
      </c>
      <c r="G48" s="45"/>
      <c r="H48" s="45"/>
      <c r="I48" s="45"/>
      <c r="J48" s="46">
        <f>J49</f>
        <v>1.5</v>
      </c>
      <c r="K48" s="46">
        <v>1.5</v>
      </c>
      <c r="L48" s="46">
        <f>SUM(J48:K48)</f>
        <v>3</v>
      </c>
      <c r="M48" s="47">
        <f>IF(C48="","",IF(E48="Optionnel",M49,IF(SUM(M49:M53)&lt;&gt;M42,"erreur",SUM(M49:M53))))</f>
        <v>13</v>
      </c>
      <c r="N48" s="46">
        <f>IF($E48="Optionnel",SUBTOTAL(9,N49),SUBTOTAL(9,N49:N53))</f>
        <v>19.5</v>
      </c>
      <c r="O48" s="46">
        <f>IF($E48="Optionnel",SUBTOTAL(9,N49),SUBTOTAL(9,O49:O53))</f>
        <v>19.5</v>
      </c>
      <c r="P48" s="46">
        <f>IF($E48="Optionnel",SUBTOTAL(9,P49),SUBTOTAL(9,P49:P53))</f>
        <v>39</v>
      </c>
      <c r="Q48" s="48">
        <v>3</v>
      </c>
      <c r="R48" s="68"/>
      <c r="S48" s="68"/>
      <c r="U48" s="46">
        <f>IF(Q48="","",P48/Q48)</f>
        <v>13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6.5</v>
      </c>
      <c r="Y48" s="49" t="str">
        <f>IF(AND(Q48&lt;&gt;"",N48&lt;&gt;0),IF(OR(N48/Q48&lt;9,N48/Q48&gt;12),"erreur","OK"),"")</f>
        <v>erreur</v>
      </c>
      <c r="Z48" s="49" t="str">
        <f>IF(AND(Q48&lt;&gt;"",N48&lt;&gt;0),IF(OR(N48/Q48&lt;13,N48/Q48&gt;16),"erreur","OK"),"")</f>
        <v>erreur</v>
      </c>
      <c r="AA48" s="49" t="str">
        <f t="shared" si="8"/>
        <v>OK</v>
      </c>
      <c r="AB48" s="49" t="str">
        <f t="shared" si="8"/>
        <v>OK</v>
      </c>
      <c r="AF48" s="181"/>
    </row>
    <row r="49" spans="1:32" x14ac:dyDescent="0.3">
      <c r="A49" s="166"/>
      <c r="B49" s="59" t="s">
        <v>1</v>
      </c>
      <c r="C49" s="60"/>
      <c r="D49" s="161" t="s">
        <v>170</v>
      </c>
      <c r="E49" s="60"/>
      <c r="F49" s="160" t="s">
        <v>212</v>
      </c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7</v>
      </c>
      <c r="N49" s="51">
        <f>M49*J49</f>
        <v>10.5</v>
      </c>
      <c r="O49" s="51">
        <f>M49*K49</f>
        <v>10.5</v>
      </c>
      <c r="P49" s="51">
        <f>L49*M49</f>
        <v>21</v>
      </c>
      <c r="Q49" s="53"/>
      <c r="R49" s="69">
        <f>IF(SUM(M$78)=0,"",M49/M$78)</f>
        <v>0.53846153846153844</v>
      </c>
      <c r="S49" s="96">
        <v>0.4</v>
      </c>
      <c r="U49" s="51">
        <f t="shared" ref="U49:Z53" si="10">U48</f>
        <v>13</v>
      </c>
      <c r="V49" s="54" t="str">
        <f t="shared" si="10"/>
        <v>erreur</v>
      </c>
      <c r="W49" s="54" t="str">
        <f t="shared" si="10"/>
        <v>erreur</v>
      </c>
      <c r="X49" s="51">
        <f t="shared" si="10"/>
        <v>6.5</v>
      </c>
      <c r="Y49" s="54" t="str">
        <f t="shared" si="10"/>
        <v>erreur</v>
      </c>
      <c r="Z49" s="54" t="str">
        <f t="shared" si="10"/>
        <v>erreur</v>
      </c>
      <c r="AA49" s="54" t="str">
        <f t="shared" si="8"/>
        <v>OK</v>
      </c>
      <c r="AB49" s="54" t="str">
        <f t="shared" si="8"/>
        <v>OK</v>
      </c>
      <c r="AD49" s="178" t="s">
        <v>221</v>
      </c>
      <c r="AE49" s="179" t="s">
        <v>232</v>
      </c>
      <c r="AF49" s="180">
        <f>(G49*3+H49*4+I49*4)*M49/16/IF(AE49="cours S &amp; L fusionnés",2,IF(AE49="cours S &amp; L identiques",4/3,1))</f>
        <v>1.96875</v>
      </c>
    </row>
    <row r="50" spans="1:32" x14ac:dyDescent="0.3">
      <c r="A50" s="166"/>
      <c r="B50" s="59" t="s">
        <v>2</v>
      </c>
      <c r="C50" s="60"/>
      <c r="D50" s="161" t="s">
        <v>172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6</v>
      </c>
      <c r="N50" s="51">
        <f>M50*J50</f>
        <v>9</v>
      </c>
      <c r="O50" s="51">
        <f>M50*K50</f>
        <v>9</v>
      </c>
      <c r="P50" s="51">
        <f>L50*M50</f>
        <v>18</v>
      </c>
      <c r="Q50" s="53"/>
      <c r="R50" s="69">
        <f>IF(SUM(M$78)=0,"",M50/M$78)</f>
        <v>0.46153846153846156</v>
      </c>
      <c r="S50" s="96">
        <v>0.4</v>
      </c>
      <c r="U50" s="51">
        <f t="shared" si="10"/>
        <v>13</v>
      </c>
      <c r="V50" s="54" t="str">
        <f t="shared" si="10"/>
        <v>erreur</v>
      </c>
      <c r="W50" s="54" t="str">
        <f t="shared" si="10"/>
        <v>erreur</v>
      </c>
      <c r="X50" s="51">
        <f t="shared" si="10"/>
        <v>6.5</v>
      </c>
      <c r="Y50" s="54" t="str">
        <f t="shared" si="10"/>
        <v>erreur</v>
      </c>
      <c r="Z50" s="54" t="str">
        <f t="shared" si="10"/>
        <v>erreur</v>
      </c>
      <c r="AA50" s="54" t="str">
        <f t="shared" si="8"/>
        <v>OK</v>
      </c>
      <c r="AB50" s="54" t="str">
        <f t="shared" si="8"/>
        <v>OK</v>
      </c>
      <c r="AD50" s="178" t="s">
        <v>221</v>
      </c>
      <c r="AE50" s="179" t="s">
        <v>232</v>
      </c>
      <c r="AF50" s="180">
        <f>(G50*3+H50*4+I50*4)*M50/16/IF(AE50="cours S &amp; L fusionnés",2,IF(AE50="cours S &amp; L identiques",4/3,1))</f>
        <v>1.6875</v>
      </c>
    </row>
    <row r="51" spans="1:32" x14ac:dyDescent="0.3">
      <c r="A51" s="166"/>
      <c r="B51" s="59" t="s">
        <v>3</v>
      </c>
      <c r="C51" s="60"/>
      <c r="D51" s="161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>IF(SUM(M$78)=0,"",M51/M$78)</f>
        <v>0</v>
      </c>
      <c r="S51" s="96"/>
      <c r="U51" s="51">
        <f t="shared" si="10"/>
        <v>13</v>
      </c>
      <c r="V51" s="54" t="str">
        <f t="shared" si="10"/>
        <v>erreur</v>
      </c>
      <c r="W51" s="54" t="str">
        <f t="shared" si="10"/>
        <v>erreur</v>
      </c>
      <c r="X51" s="51">
        <f t="shared" si="10"/>
        <v>6.5</v>
      </c>
      <c r="Y51" s="54" t="str">
        <f t="shared" si="10"/>
        <v>erreur</v>
      </c>
      <c r="Z51" s="54" t="str">
        <f t="shared" si="10"/>
        <v>erreur</v>
      </c>
      <c r="AA51" s="54" t="str">
        <f t="shared" si="8"/>
        <v>OK</v>
      </c>
      <c r="AB51" s="54" t="str">
        <f t="shared" si="8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/>
      <c r="U52" s="51">
        <f t="shared" si="10"/>
        <v>13</v>
      </c>
      <c r="V52" s="54" t="str">
        <f t="shared" si="10"/>
        <v>erreur</v>
      </c>
      <c r="W52" s="54" t="str">
        <f t="shared" si="10"/>
        <v>erreur</v>
      </c>
      <c r="X52" s="51">
        <f t="shared" si="10"/>
        <v>6.5</v>
      </c>
      <c r="Y52" s="54" t="str">
        <f t="shared" si="10"/>
        <v>erreur</v>
      </c>
      <c r="Z52" s="54" t="str">
        <f t="shared" si="10"/>
        <v>erreur</v>
      </c>
      <c r="AA52" s="54" t="str">
        <f t="shared" si="8"/>
        <v>OK</v>
      </c>
      <c r="AB52" s="54" t="str">
        <f t="shared" si="8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/>
      <c r="U53" s="51">
        <f t="shared" si="10"/>
        <v>13</v>
      </c>
      <c r="V53" s="54" t="str">
        <f t="shared" si="10"/>
        <v>erreur</v>
      </c>
      <c r="W53" s="54" t="str">
        <f t="shared" si="10"/>
        <v>erreur</v>
      </c>
      <c r="X53" s="51">
        <f t="shared" si="10"/>
        <v>6.5</v>
      </c>
      <c r="Y53" s="54" t="str">
        <f t="shared" si="10"/>
        <v>erreur</v>
      </c>
      <c r="Z53" s="54" t="str">
        <f t="shared" si="10"/>
        <v>erreur</v>
      </c>
      <c r="AA53" s="54" t="str">
        <f t="shared" si="8"/>
        <v>OK</v>
      </c>
      <c r="AB53" s="54" t="str">
        <f t="shared" si="8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S1</v>
      </c>
      <c r="B54" s="44" t="s">
        <v>213</v>
      </c>
      <c r="C54" s="61" t="s">
        <v>476</v>
      </c>
      <c r="D54" s="162" t="s">
        <v>238</v>
      </c>
      <c r="E54" s="43" t="s">
        <v>21</v>
      </c>
      <c r="F54" s="160" t="s">
        <v>115</v>
      </c>
      <c r="G54" s="45"/>
      <c r="H54" s="45"/>
      <c r="I54" s="45"/>
      <c r="J54" s="46">
        <f>J55</f>
        <v>2</v>
      </c>
      <c r="K54" s="46">
        <f>K55</f>
        <v>1.5</v>
      </c>
      <c r="L54" s="46">
        <f>SUM(J54:K54)</f>
        <v>3.5</v>
      </c>
      <c r="M54" s="47">
        <f>IF(C54="","",IF(E54="Optionnel",M58,IF(SUM(M55:M59)&lt;&gt;M48,"erreur",SUM(M55:M59))))</f>
        <v>13</v>
      </c>
      <c r="N54" s="46">
        <f>IF($E54="Obligatoire",SUBTOTAL(9,N55),SUBTOTAL(9,N55:N59))</f>
        <v>26</v>
      </c>
      <c r="O54" s="46">
        <f>IF($E54="Optionnel",SUBTOTAL(9,N55),SUBTOTAL(9,O55:O59))</f>
        <v>19.5</v>
      </c>
      <c r="P54" s="46">
        <f>IF($E54="Optionnel",SUBTOTAL(9,P55),SUBTOTAL(9,P55:P59))</f>
        <v>45.5</v>
      </c>
      <c r="Q54" s="48">
        <v>2</v>
      </c>
      <c r="R54" s="68"/>
      <c r="S54" s="68"/>
      <c r="U54" s="46">
        <f>IF(Q54="","",P54/Q54)</f>
        <v>22.75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erreur</v>
      </c>
      <c r="X54" s="46">
        <f>IF(U54="","",N54/Q54)</f>
        <v>13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OK</v>
      </c>
      <c r="AA54" s="49" t="str">
        <f t="shared" si="8"/>
        <v>OK</v>
      </c>
      <c r="AB54" s="49" t="str">
        <f t="shared" si="8"/>
        <v>OK</v>
      </c>
      <c r="AF54" s="181"/>
    </row>
    <row r="55" spans="1:32" x14ac:dyDescent="0.3">
      <c r="A55" s="166"/>
      <c r="B55" s="59" t="s">
        <v>1</v>
      </c>
      <c r="C55" s="60"/>
      <c r="D55" s="163" t="s">
        <v>475</v>
      </c>
      <c r="E55" s="60"/>
      <c r="F55" s="160"/>
      <c r="G55" s="164"/>
      <c r="H55" s="164">
        <v>2</v>
      </c>
      <c r="I55" s="164"/>
      <c r="J55" s="51">
        <f>SUM(G55:I55)</f>
        <v>2</v>
      </c>
      <c r="K55" s="50">
        <v>1.5</v>
      </c>
      <c r="L55" s="51">
        <f>IF(OR(AND(D55&lt;&gt;"",SUM(J55:K55)=0),AND(D55="",SUM(J55:K55)&lt;&gt;0)),"erreur",SUM(J55:K55))</f>
        <v>3.5</v>
      </c>
      <c r="M55" s="52">
        <v>13</v>
      </c>
      <c r="N55" s="51">
        <f>M55*J55</f>
        <v>26</v>
      </c>
      <c r="O55" s="51">
        <f>M55*K55</f>
        <v>19.5</v>
      </c>
      <c r="P55" s="51">
        <f>L55*M55</f>
        <v>45.5</v>
      </c>
      <c r="Q55" s="53"/>
      <c r="R55" s="69">
        <v>1</v>
      </c>
      <c r="S55" s="96">
        <v>0.4</v>
      </c>
      <c r="U55" s="51">
        <f t="shared" ref="U55:Z59" si="11">U54</f>
        <v>22.75</v>
      </c>
      <c r="V55" s="54" t="str">
        <f t="shared" si="11"/>
        <v>erreur</v>
      </c>
      <c r="W55" s="54" t="str">
        <f t="shared" si="11"/>
        <v>erreur</v>
      </c>
      <c r="X55" s="51">
        <f t="shared" si="11"/>
        <v>13</v>
      </c>
      <c r="Y55" s="54" t="str">
        <f t="shared" si="11"/>
        <v>erreur</v>
      </c>
      <c r="Z55" s="54" t="str">
        <f t="shared" si="11"/>
        <v>OK</v>
      </c>
      <c r="AA55" s="54" t="str">
        <f t="shared" ref="AA55:AB77" si="12">AA56</f>
        <v>OK</v>
      </c>
      <c r="AB55" s="54" t="str">
        <f t="shared" si="12"/>
        <v>OK</v>
      </c>
      <c r="AD55" s="178" t="s">
        <v>239</v>
      </c>
      <c r="AE55" s="179" t="s">
        <v>236</v>
      </c>
      <c r="AF55" s="180">
        <f>(G55*3+H55*4+I55*4)*M55/16/IF(AE55="cours S &amp; L fusionnés",2,IF(AE55="cours S &amp; L identiques",4/3,1))</f>
        <v>3.25</v>
      </c>
    </row>
    <row r="56" spans="1:32" x14ac:dyDescent="0.3">
      <c r="A56" s="166"/>
      <c r="B56" s="59" t="s">
        <v>2</v>
      </c>
      <c r="C56" s="60"/>
      <c r="D56" s="163"/>
      <c r="E56" s="60"/>
      <c r="F56" s="160"/>
      <c r="G56" s="164"/>
      <c r="H56" s="164"/>
      <c r="I56" s="164"/>
      <c r="J56" s="51">
        <f>IF(AND(D56&lt;&gt;"",SUM(G56:I56)&lt;&gt;J55),"erreur",SUM(G56:I56))</f>
        <v>0</v>
      </c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/>
      <c r="S56" s="96"/>
      <c r="U56" s="51">
        <f t="shared" si="11"/>
        <v>22.75</v>
      </c>
      <c r="V56" s="54" t="str">
        <f t="shared" si="11"/>
        <v>erreur</v>
      </c>
      <c r="W56" s="54" t="str">
        <f t="shared" si="11"/>
        <v>erreur</v>
      </c>
      <c r="X56" s="51">
        <f t="shared" si="11"/>
        <v>13</v>
      </c>
      <c r="Y56" s="54" t="str">
        <f t="shared" si="11"/>
        <v>erreur</v>
      </c>
      <c r="Z56" s="54" t="str">
        <f t="shared" si="11"/>
        <v>OK</v>
      </c>
      <c r="AA56" s="54" t="str">
        <f t="shared" si="12"/>
        <v>OK</v>
      </c>
      <c r="AB56" s="54" t="str">
        <f t="shared" si="12"/>
        <v>OK</v>
      </c>
      <c r="AD56" s="178" t="s">
        <v>222</v>
      </c>
      <c r="AE56" s="179" t="s">
        <v>236</v>
      </c>
      <c r="AF56" s="180">
        <f>(G56*3+H56*4+I56*4)*M56/16/IF(AE56="cours S &amp; L fusionnés",2,IF(AE56="cours S &amp; L identiques",4/3,1))</f>
        <v>0</v>
      </c>
    </row>
    <row r="57" spans="1:32" x14ac:dyDescent="0.3">
      <c r="A57" s="166"/>
      <c r="B57" s="59" t="s">
        <v>3</v>
      </c>
      <c r="C57" s="60"/>
      <c r="D57" s="163"/>
      <c r="E57" s="60"/>
      <c r="F57" s="160"/>
      <c r="G57" s="164"/>
      <c r="H57" s="164"/>
      <c r="I57" s="164"/>
      <c r="J57" s="51">
        <f>IF(AND(D57&lt;&gt;"",SUM(G57:I57)&lt;&gt;J56),"erreur",SUM(G57:I57))</f>
        <v>0</v>
      </c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/>
      <c r="S57" s="96"/>
      <c r="U57" s="51">
        <f t="shared" si="11"/>
        <v>22.75</v>
      </c>
      <c r="V57" s="54" t="str">
        <f t="shared" si="11"/>
        <v>erreur</v>
      </c>
      <c r="W57" s="54" t="str">
        <f t="shared" si="11"/>
        <v>erreur</v>
      </c>
      <c r="X57" s="51">
        <f t="shared" si="11"/>
        <v>13</v>
      </c>
      <c r="Y57" s="54" t="str">
        <f t="shared" si="11"/>
        <v>erreur</v>
      </c>
      <c r="Z57" s="54" t="str">
        <f t="shared" si="11"/>
        <v>OK</v>
      </c>
      <c r="AA57" s="54" t="str">
        <f t="shared" si="12"/>
        <v>OK</v>
      </c>
      <c r="AB57" s="54" t="str">
        <f t="shared" si="12"/>
        <v>OK</v>
      </c>
      <c r="AD57" s="178" t="s">
        <v>243</v>
      </c>
      <c r="AE57" s="179" t="s">
        <v>236</v>
      </c>
      <c r="AF57" s="180">
        <f>(G57*3+H57*4+I57*4)*M57/16/IF(AE57="cours S &amp; L fusionnés",2,IF(AE57="cours S &amp; L identiques",4/3,1))</f>
        <v>0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/>
      <c r="S58" s="96"/>
      <c r="U58" s="51">
        <f t="shared" si="11"/>
        <v>22.75</v>
      </c>
      <c r="V58" s="54" t="str">
        <f t="shared" si="11"/>
        <v>erreur</v>
      </c>
      <c r="W58" s="54" t="str">
        <f t="shared" si="11"/>
        <v>erreur</v>
      </c>
      <c r="X58" s="51">
        <f t="shared" si="11"/>
        <v>13</v>
      </c>
      <c r="Y58" s="54" t="str">
        <f t="shared" si="11"/>
        <v>erreur</v>
      </c>
      <c r="Z58" s="54" t="str">
        <f t="shared" si="11"/>
        <v>OK</v>
      </c>
      <c r="AA58" s="54" t="str">
        <f t="shared" si="12"/>
        <v>OK</v>
      </c>
      <c r="AB58" s="54" t="str">
        <f t="shared" si="12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7"/>
      <c r="E59" s="168"/>
      <c r="F59" s="169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>
        <f t="shared" si="11"/>
        <v>22.75</v>
      </c>
      <c r="V59" s="54" t="str">
        <f t="shared" si="11"/>
        <v>erreur</v>
      </c>
      <c r="W59" s="54" t="str">
        <f t="shared" si="11"/>
        <v>erreur</v>
      </c>
      <c r="X59" s="51">
        <f t="shared" si="11"/>
        <v>13</v>
      </c>
      <c r="Y59" s="54" t="str">
        <f t="shared" si="11"/>
        <v>erreur</v>
      </c>
      <c r="Z59" s="54" t="str">
        <f t="shared" si="11"/>
        <v>OK</v>
      </c>
      <c r="AA59" s="54" t="str">
        <f t="shared" si="12"/>
        <v>OK</v>
      </c>
      <c r="AB59" s="54" t="str">
        <f t="shared" si="12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S1</v>
      </c>
      <c r="B60" s="44" t="s">
        <v>39</v>
      </c>
      <c r="C60" s="61"/>
      <c r="D60" s="162"/>
      <c r="E60" s="43"/>
      <c r="F60" s="160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12"/>
        <v>OK</v>
      </c>
      <c r="AB60" s="49" t="str">
        <f t="shared" si="12"/>
        <v>OK</v>
      </c>
      <c r="AF60" s="181"/>
    </row>
    <row r="61" spans="1:32" x14ac:dyDescent="0.3">
      <c r="A61" s="166"/>
      <c r="B61" s="59" t="s">
        <v>1</v>
      </c>
      <c r="C61" s="60"/>
      <c r="D61" s="163"/>
      <c r="E61" s="168"/>
      <c r="F61" s="169"/>
      <c r="G61" s="50"/>
      <c r="H61" s="50"/>
      <c r="I61" s="50"/>
      <c r="J61" s="51">
        <f>SUM(G61:I61)</f>
        <v>0</v>
      </c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/>
      <c r="S61" s="96"/>
      <c r="U61" s="51" t="str">
        <f t="shared" ref="U61:Z65" si="13">U60</f>
        <v/>
      </c>
      <c r="V61" s="54" t="str">
        <f t="shared" si="13"/>
        <v/>
      </c>
      <c r="W61" s="54" t="str">
        <f t="shared" si="13"/>
        <v/>
      </c>
      <c r="X61" s="51" t="str">
        <f t="shared" si="13"/>
        <v/>
      </c>
      <c r="Y61" s="54" t="str">
        <f t="shared" si="13"/>
        <v/>
      </c>
      <c r="Z61" s="54" t="str">
        <f t="shared" si="13"/>
        <v/>
      </c>
      <c r="AA61" s="54" t="str">
        <f t="shared" si="12"/>
        <v>OK</v>
      </c>
      <c r="AB61" s="54" t="str">
        <f t="shared" si="12"/>
        <v>OK</v>
      </c>
      <c r="AD61" s="178" t="s">
        <v>222</v>
      </c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6"/>
      <c r="B62" s="59" t="s">
        <v>2</v>
      </c>
      <c r="C62" s="60"/>
      <c r="D62" s="163"/>
      <c r="E62" s="168"/>
      <c r="F62" s="169"/>
      <c r="G62" s="50"/>
      <c r="H62" s="50"/>
      <c r="I62" s="50"/>
      <c r="J62" s="51">
        <f>IF(AND(D62&lt;&gt;"",SUM(G62:I62)&lt;&gt;J61),"erreur",SUM(G62:I62))</f>
        <v>0</v>
      </c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/>
      <c r="S62" s="96"/>
      <c r="U62" s="51" t="str">
        <f t="shared" si="13"/>
        <v/>
      </c>
      <c r="V62" s="54" t="str">
        <f t="shared" si="13"/>
        <v/>
      </c>
      <c r="W62" s="54" t="str">
        <f t="shared" si="13"/>
        <v/>
      </c>
      <c r="X62" s="51" t="str">
        <f t="shared" si="13"/>
        <v/>
      </c>
      <c r="Y62" s="54" t="str">
        <f t="shared" si="13"/>
        <v/>
      </c>
      <c r="Z62" s="54" t="str">
        <f t="shared" si="13"/>
        <v/>
      </c>
      <c r="AA62" s="54" t="str">
        <f t="shared" si="12"/>
        <v>OK</v>
      </c>
      <c r="AB62" s="54" t="str">
        <f t="shared" si="12"/>
        <v>OK</v>
      </c>
      <c r="AD62" s="178" t="s">
        <v>243</v>
      </c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6"/>
      <c r="B63" s="59" t="s">
        <v>3</v>
      </c>
      <c r="C63" s="60"/>
      <c r="D63" s="163"/>
      <c r="E63" s="168"/>
      <c r="F63" s="169"/>
      <c r="G63" s="50"/>
      <c r="H63" s="50"/>
      <c r="I63" s="50"/>
      <c r="J63" s="51">
        <f>IF(AND(D63&lt;&gt;"",SUM(G63:I63)&lt;&gt;J62),"erreur",SUM(G63:I63))</f>
        <v>0</v>
      </c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/>
      <c r="S63" s="96"/>
      <c r="U63" s="51" t="str">
        <f t="shared" si="13"/>
        <v/>
      </c>
      <c r="V63" s="54" t="str">
        <f t="shared" si="13"/>
        <v/>
      </c>
      <c r="W63" s="54" t="str">
        <f t="shared" si="13"/>
        <v/>
      </c>
      <c r="X63" s="51" t="str">
        <f t="shared" si="13"/>
        <v/>
      </c>
      <c r="Y63" s="54" t="str">
        <f t="shared" si="13"/>
        <v/>
      </c>
      <c r="Z63" s="54" t="str">
        <f t="shared" si="13"/>
        <v/>
      </c>
      <c r="AA63" s="54" t="str">
        <f t="shared" si="12"/>
        <v>OK</v>
      </c>
      <c r="AB63" s="54" t="str">
        <f t="shared" si="12"/>
        <v>OK</v>
      </c>
      <c r="AD63" s="178" t="s">
        <v>243</v>
      </c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6"/>
      <c r="B64" s="59" t="s">
        <v>5</v>
      </c>
      <c r="C64" s="60"/>
      <c r="D64" s="167"/>
      <c r="E64" s="168"/>
      <c r="F64" s="169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/>
      <c r="U64" s="51" t="str">
        <f t="shared" si="13"/>
        <v/>
      </c>
      <c r="V64" s="54" t="str">
        <f t="shared" si="13"/>
        <v/>
      </c>
      <c r="W64" s="54" t="str">
        <f t="shared" si="13"/>
        <v/>
      </c>
      <c r="X64" s="51" t="str">
        <f t="shared" si="13"/>
        <v/>
      </c>
      <c r="Y64" s="54" t="str">
        <f t="shared" si="13"/>
        <v/>
      </c>
      <c r="Z64" s="54" t="str">
        <f t="shared" si="13"/>
        <v/>
      </c>
      <c r="AA64" s="54" t="str">
        <f t="shared" si="12"/>
        <v>OK</v>
      </c>
      <c r="AB64" s="54" t="str">
        <f t="shared" si="12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7"/>
      <c r="E65" s="168"/>
      <c r="F65" s="169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/>
      <c r="U65" s="51" t="str">
        <f t="shared" si="13"/>
        <v/>
      </c>
      <c r="V65" s="54" t="str">
        <f t="shared" si="13"/>
        <v/>
      </c>
      <c r="W65" s="54" t="str">
        <f t="shared" si="13"/>
        <v/>
      </c>
      <c r="X65" s="51" t="str">
        <f t="shared" si="13"/>
        <v/>
      </c>
      <c r="Y65" s="54" t="str">
        <f t="shared" si="13"/>
        <v/>
      </c>
      <c r="Z65" s="54" t="str">
        <f t="shared" si="13"/>
        <v/>
      </c>
      <c r="AA65" s="54" t="str">
        <f t="shared" si="12"/>
        <v>OK</v>
      </c>
      <c r="AB65" s="54" t="str">
        <f t="shared" si="12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2">
      <c r="A66" s="55" t="str">
        <f>A60</f>
        <v>S1</v>
      </c>
      <c r="B66" s="44" t="s">
        <v>40</v>
      </c>
      <c r="C66" s="61"/>
      <c r="D66" s="170"/>
      <c r="E66" s="43"/>
      <c r="F66" s="169"/>
      <c r="G66" s="45"/>
      <c r="H66" s="45"/>
      <c r="I66" s="45"/>
      <c r="J66" s="46"/>
      <c r="K66" s="46"/>
      <c r="L66" s="46"/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OK</v>
      </c>
      <c r="AB66" s="49" t="str">
        <f t="shared" si="12"/>
        <v>OK</v>
      </c>
      <c r="AF66" s="181"/>
    </row>
    <row r="67" spans="1:32" x14ac:dyDescent="0.3">
      <c r="A67" s="166"/>
      <c r="B67" s="59" t="s">
        <v>1</v>
      </c>
      <c r="C67" s="60"/>
      <c r="D67" s="171"/>
      <c r="E67" s="168"/>
      <c r="F67" s="169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/>
      <c r="U67" s="51" t="str">
        <f t="shared" ref="U67:Z71" si="14">U66</f>
        <v/>
      </c>
      <c r="V67" s="54" t="str">
        <f t="shared" si="14"/>
        <v/>
      </c>
      <c r="W67" s="54" t="str">
        <f t="shared" si="14"/>
        <v/>
      </c>
      <c r="X67" s="51" t="str">
        <f t="shared" si="14"/>
        <v/>
      </c>
      <c r="Y67" s="54" t="str">
        <f t="shared" si="14"/>
        <v/>
      </c>
      <c r="Z67" s="54" t="str">
        <f t="shared" si="14"/>
        <v/>
      </c>
      <c r="AA67" s="54" t="str">
        <f t="shared" si="12"/>
        <v>OK</v>
      </c>
      <c r="AB67" s="54" t="str">
        <f t="shared" si="12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71"/>
      <c r="E68" s="168"/>
      <c r="F68" s="169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 t="str">
        <f t="shared" si="14"/>
        <v/>
      </c>
      <c r="V68" s="54" t="str">
        <f t="shared" si="14"/>
        <v/>
      </c>
      <c r="W68" s="54" t="str">
        <f t="shared" si="14"/>
        <v/>
      </c>
      <c r="X68" s="51" t="str">
        <f t="shared" si="14"/>
        <v/>
      </c>
      <c r="Y68" s="54" t="str">
        <f t="shared" si="14"/>
        <v/>
      </c>
      <c r="Z68" s="54" t="str">
        <f t="shared" si="14"/>
        <v/>
      </c>
      <c r="AA68" s="54" t="str">
        <f t="shared" si="12"/>
        <v>OK</v>
      </c>
      <c r="AB68" s="54" t="str">
        <f t="shared" si="12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71"/>
      <c r="E69" s="168"/>
      <c r="F69" s="169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 t="str">
        <f t="shared" si="14"/>
        <v/>
      </c>
      <c r="V69" s="54" t="str">
        <f t="shared" si="14"/>
        <v/>
      </c>
      <c r="W69" s="54" t="str">
        <f t="shared" si="14"/>
        <v/>
      </c>
      <c r="X69" s="51" t="str">
        <f t="shared" si="14"/>
        <v/>
      </c>
      <c r="Y69" s="54" t="str">
        <f t="shared" si="14"/>
        <v/>
      </c>
      <c r="Z69" s="54" t="str">
        <f t="shared" si="14"/>
        <v/>
      </c>
      <c r="AA69" s="54" t="str">
        <f t="shared" si="12"/>
        <v>OK</v>
      </c>
      <c r="AB69" s="54" t="str">
        <f t="shared" si="12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7"/>
      <c r="E70" s="168"/>
      <c r="F70" s="169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 t="str">
        <f t="shared" si="14"/>
        <v/>
      </c>
      <c r="V70" s="54" t="str">
        <f t="shared" si="14"/>
        <v/>
      </c>
      <c r="W70" s="54" t="str">
        <f t="shared" si="14"/>
        <v/>
      </c>
      <c r="X70" s="51" t="str">
        <f t="shared" si="14"/>
        <v/>
      </c>
      <c r="Y70" s="54" t="str">
        <f t="shared" si="14"/>
        <v/>
      </c>
      <c r="Z70" s="54" t="str">
        <f t="shared" si="14"/>
        <v/>
      </c>
      <c r="AA70" s="54" t="str">
        <f t="shared" si="12"/>
        <v>OK</v>
      </c>
      <c r="AB70" s="54" t="str">
        <f t="shared" si="12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 t="str">
        <f t="shared" si="14"/>
        <v/>
      </c>
      <c r="V71" s="54" t="str">
        <f t="shared" si="14"/>
        <v/>
      </c>
      <c r="W71" s="54" t="str">
        <f t="shared" si="14"/>
        <v/>
      </c>
      <c r="X71" s="51" t="str">
        <f t="shared" si="14"/>
        <v/>
      </c>
      <c r="Y71" s="54" t="str">
        <f t="shared" si="14"/>
        <v/>
      </c>
      <c r="Z71" s="54" t="str">
        <f t="shared" si="14"/>
        <v/>
      </c>
      <c r="AA71" s="54" t="str">
        <f t="shared" si="12"/>
        <v>OK</v>
      </c>
      <c r="AB71" s="54" t="str">
        <f t="shared" si="12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S1</v>
      </c>
      <c r="B72" s="44" t="s">
        <v>41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OK</v>
      </c>
      <c r="AB72" s="49" t="str">
        <f t="shared" si="12"/>
        <v>OK</v>
      </c>
      <c r="AF72" s="181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/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OK</v>
      </c>
      <c r="AB73" s="54" t="str">
        <f t="shared" si="12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OK</v>
      </c>
      <c r="AB74" s="54" t="str">
        <f t="shared" si="12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OK</v>
      </c>
      <c r="AB75" s="54" t="str">
        <f t="shared" si="12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OK</v>
      </c>
      <c r="AB76" s="54" t="str">
        <f t="shared" si="12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OK</v>
      </c>
      <c r="AB77" s="54" t="str">
        <f t="shared" si="12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13</v>
      </c>
      <c r="N78" s="46">
        <f>SUBTOTAL(9,N6:N77)</f>
        <v>273</v>
      </c>
      <c r="O78" s="46">
        <f>SUBTOTAL(9,O6:O77)</f>
        <v>291.5</v>
      </c>
      <c r="P78" s="46">
        <f>SUBTOTAL(9,P6:P77)</f>
        <v>572</v>
      </c>
      <c r="Q78" s="58">
        <f>SUBTOTAL(9,Q6:Q77)</f>
        <v>30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42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30 erreurs</v>
      </c>
      <c r="Z78" s="49" t="str">
        <f t="shared" si="16"/>
        <v>42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selectLockedCells="1"/>
  <dataValidations count="6">
    <dataValidation type="list" allowBlank="1" showInputMessage="1" showErrorMessage="1" sqref="N1" xr:uid="{00000000-0002-0000-0000-000000000000}">
      <formula1>"2020,2021,2022,2023"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37:AD41 AD13:AD17 AD19:AD23 AD31:AD35 AD7:AD11 AD43:AD47 AD55:AD59 AD61:AD65 AD67:AD71 AD49:AD53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3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A1:AH78"/>
  <sheetViews>
    <sheetView showGridLines="0" showZeros="0" zoomScale="60" zoomScaleNormal="6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41" sqref="D41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65</v>
      </c>
      <c r="M1" s="64" t="s">
        <v>130</v>
      </c>
      <c r="N1" s="62" t="s">
        <v>268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216</v>
      </c>
      <c r="AE5" s="41" t="s">
        <v>217</v>
      </c>
      <c r="AF5" s="41" t="s">
        <v>218</v>
      </c>
    </row>
    <row r="6" spans="1:34" s="38" customFormat="1" ht="31.2" x14ac:dyDescent="0.3">
      <c r="A6" s="43" t="s">
        <v>130</v>
      </c>
      <c r="B6" s="44" t="s">
        <v>40</v>
      </c>
      <c r="C6" s="56" t="s">
        <v>131</v>
      </c>
      <c r="D6" s="56" t="s">
        <v>132</v>
      </c>
      <c r="E6" s="43" t="s">
        <v>21</v>
      </c>
      <c r="F6" s="160" t="s">
        <v>133</v>
      </c>
      <c r="G6" s="45"/>
      <c r="H6" s="45"/>
      <c r="I6" s="45"/>
      <c r="J6" s="46">
        <f>J7</f>
        <v>3</v>
      </c>
      <c r="K6" s="46">
        <f>K7</f>
        <v>4</v>
      </c>
      <c r="L6" s="46">
        <f>SUM(J6:K6)</f>
        <v>7</v>
      </c>
      <c r="M6" s="47">
        <f>SUM(M7:M11)</f>
        <v>13</v>
      </c>
      <c r="N6" s="46">
        <f>SUBTOTAL(9,N7:N11)</f>
        <v>39</v>
      </c>
      <c r="O6" s="46">
        <f>SUBTOTAL(9,O7:O11)</f>
        <v>52</v>
      </c>
      <c r="P6" s="46">
        <f>SUBTOTAL(9,P7:P11)</f>
        <v>91</v>
      </c>
      <c r="Q6" s="48">
        <v>5</v>
      </c>
      <c r="R6" s="68"/>
      <c r="S6" s="68"/>
      <c r="U6" s="46">
        <f>IF(Q6="","",P6/Q6)</f>
        <v>18.2</v>
      </c>
      <c r="V6" s="49" t="str">
        <f>IF(AND(Q6&lt;&gt;"",P6&lt;&gt;0),IF(OR(P6/Q6&lt;24,P6/Q6&gt;36),"erreur","OK"),"")</f>
        <v>erreur</v>
      </c>
      <c r="W6" s="49" t="str">
        <f>IF(AND(Q6&lt;&gt;"",P6&lt;&gt;0),IF(OR(P6/Q6&lt;36,P6/Q6&gt;45),"erreur","OK"),"")</f>
        <v>erreur</v>
      </c>
      <c r="X6" s="46">
        <f>IF(U6="","",N6/Q6)</f>
        <v>7.8</v>
      </c>
      <c r="Y6" s="49" t="str">
        <f>IF(AND(Q6&lt;&gt;"",N6&lt;&gt;0),IF(OR(N6/Q6&lt;9,N6/Q6&gt;12),"erreur","OK"),"")</f>
        <v>erreur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240</v>
      </c>
    </row>
    <row r="7" spans="1:34" x14ac:dyDescent="0.3">
      <c r="A7" s="165"/>
      <c r="B7" s="59" t="s">
        <v>1</v>
      </c>
      <c r="C7" s="60"/>
      <c r="D7" s="161" t="s">
        <v>134</v>
      </c>
      <c r="E7" s="60"/>
      <c r="F7" s="160"/>
      <c r="G7" s="164">
        <v>1</v>
      </c>
      <c r="H7" s="164">
        <v>2</v>
      </c>
      <c r="I7" s="164"/>
      <c r="J7" s="51">
        <f>SUM(G7:I7)</f>
        <v>3</v>
      </c>
      <c r="K7" s="50">
        <v>4</v>
      </c>
      <c r="L7" s="51">
        <f>IF(OR(AND(D7&lt;&gt;"",SUM(J7:K7)=0),AND(D7="",SUM(J7:K7)&lt;&gt;0)),"erreur",SUM(J7:K7))</f>
        <v>7</v>
      </c>
      <c r="M7" s="52">
        <v>6</v>
      </c>
      <c r="N7" s="51">
        <f>M7*J7</f>
        <v>18</v>
      </c>
      <c r="O7" s="51">
        <f>M7*K7</f>
        <v>24</v>
      </c>
      <c r="P7" s="51">
        <f>L7*M7</f>
        <v>42</v>
      </c>
      <c r="Q7" s="53"/>
      <c r="R7" s="69">
        <f>IF(OR(SUM(M$78)=0,M7=""),"",M7/M$78)</f>
        <v>0.46153846153846156</v>
      </c>
      <c r="S7" s="96">
        <v>0.4</v>
      </c>
      <c r="U7" s="51">
        <f t="shared" ref="U7:Z7" si="0">U6</f>
        <v>18.2</v>
      </c>
      <c r="V7" s="54" t="str">
        <f t="shared" si="0"/>
        <v>erreur</v>
      </c>
      <c r="W7" s="54" t="str">
        <f t="shared" si="0"/>
        <v>erreur</v>
      </c>
      <c r="X7" s="51">
        <f t="shared" si="0"/>
        <v>7.8</v>
      </c>
      <c r="Y7" s="54" t="str">
        <f t="shared" si="0"/>
        <v>erreur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219</v>
      </c>
      <c r="AE7" s="179" t="s">
        <v>232</v>
      </c>
      <c r="AF7" s="180">
        <f>(G7*3+H7*4+I7*4)*M7/16/IF(AE7="cours S &amp; L fusionnés",2,IF(AE7="cours S &amp; L identiques",4/3,1))</f>
        <v>3.09375</v>
      </c>
      <c r="AH7" s="177" t="str">
        <f>H!A5</f>
        <v>URS</v>
      </c>
    </row>
    <row r="8" spans="1:34" x14ac:dyDescent="0.3">
      <c r="A8" s="165"/>
      <c r="B8" s="59" t="s">
        <v>2</v>
      </c>
      <c r="C8" s="60"/>
      <c r="D8" s="161" t="s">
        <v>273</v>
      </c>
      <c r="E8" s="60"/>
      <c r="F8" s="160"/>
      <c r="G8" s="164">
        <v>1</v>
      </c>
      <c r="H8" s="164">
        <v>2</v>
      </c>
      <c r="I8" s="164"/>
      <c r="J8" s="51">
        <f>IF(AND(D8&lt;&gt;"",SUM(G8:I8)&lt;&gt;J7),"erreur",SUM(G8:I8))</f>
        <v>3</v>
      </c>
      <c r="K8" s="50">
        <v>4</v>
      </c>
      <c r="L8" s="51">
        <f>IF(OR(AND(D8&lt;&gt;"",SUM(J8:K8)=0),AND(D8="",SUM(J8:K8)&lt;&gt;0),AND(D8&lt;&gt;"",K8&lt;&gt;K7)),"erreur",SUM(J8:K8))</f>
        <v>7</v>
      </c>
      <c r="M8" s="52">
        <v>3</v>
      </c>
      <c r="N8" s="51">
        <f>M8*J8</f>
        <v>9</v>
      </c>
      <c r="O8" s="51">
        <f>M8*K8</f>
        <v>12</v>
      </c>
      <c r="P8" s="51">
        <f>L8*M8</f>
        <v>21</v>
      </c>
      <c r="Q8" s="53"/>
      <c r="R8" s="69">
        <f>IF(OR(SUM(M$78)=0,M8=""),"",M8/M$78)</f>
        <v>0.23076923076923078</v>
      </c>
      <c r="S8" s="96">
        <v>0.4</v>
      </c>
      <c r="U8" s="51">
        <f t="shared" ref="U8:Z11" si="2">U7</f>
        <v>18.2</v>
      </c>
      <c r="V8" s="54" t="str">
        <f t="shared" si="2"/>
        <v>erreur</v>
      </c>
      <c r="W8" s="54" t="str">
        <f t="shared" si="2"/>
        <v>erreur</v>
      </c>
      <c r="X8" s="51">
        <f t="shared" si="2"/>
        <v>7.8</v>
      </c>
      <c r="Y8" s="54" t="str">
        <f t="shared" si="2"/>
        <v>erreur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8" t="s">
        <v>219</v>
      </c>
      <c r="AE8" s="179" t="s">
        <v>232</v>
      </c>
      <c r="AF8" s="180">
        <f>(G8*3+H8*4+I8*4)*M8/16/IF(AE8="cours S &amp; L fusionnés",2,IF(AE8="cours S &amp; L identiques",4/3,1))</f>
        <v>1.546875</v>
      </c>
      <c r="AH8" s="177" t="str">
        <f>H!A6</f>
        <v>NIV</v>
      </c>
    </row>
    <row r="9" spans="1:34" x14ac:dyDescent="0.3">
      <c r="A9" s="165"/>
      <c r="B9" s="59" t="s">
        <v>3</v>
      </c>
      <c r="C9" s="60"/>
      <c r="D9" s="161" t="s">
        <v>271</v>
      </c>
      <c r="E9" s="60"/>
      <c r="F9" s="160"/>
      <c r="G9" s="164">
        <v>1</v>
      </c>
      <c r="H9" s="164">
        <v>2</v>
      </c>
      <c r="I9" s="164"/>
      <c r="J9" s="51">
        <f>IF(AND(D9&lt;&gt;"",SUM(G9:I9)&lt;&gt;J8),"erreur",SUM(G9:I9))</f>
        <v>3</v>
      </c>
      <c r="K9" s="50">
        <v>4</v>
      </c>
      <c r="L9" s="51">
        <f>IF(OR(AND(D9&lt;&gt;"",SUM(J9:K9)=0),AND(D9="",SUM(J9:K9)&lt;&gt;0),AND(D9&lt;&gt;"",K9&lt;&gt;K8)),"erreur",SUM(J9:K9))</f>
        <v>7</v>
      </c>
      <c r="M9" s="52">
        <v>4</v>
      </c>
      <c r="N9" s="51">
        <f>M9*J9</f>
        <v>12</v>
      </c>
      <c r="O9" s="51">
        <f>M9*K9</f>
        <v>16</v>
      </c>
      <c r="P9" s="51">
        <f>L9*M9</f>
        <v>28</v>
      </c>
      <c r="Q9" s="53"/>
      <c r="R9" s="69">
        <f>IF(OR(SUM(M$78)=0,M9=""),"",M9/M$78)</f>
        <v>0.30769230769230771</v>
      </c>
      <c r="S9" s="96">
        <v>0.4</v>
      </c>
      <c r="U9" s="51">
        <f t="shared" si="2"/>
        <v>18.2</v>
      </c>
      <c r="V9" s="54" t="str">
        <f t="shared" si="2"/>
        <v>erreur</v>
      </c>
      <c r="W9" s="54" t="str">
        <f t="shared" si="2"/>
        <v>erreur</v>
      </c>
      <c r="X9" s="51">
        <f t="shared" si="2"/>
        <v>7.8</v>
      </c>
      <c r="Y9" s="54" t="str">
        <f t="shared" si="2"/>
        <v>erreur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8"/>
      <c r="AE9" s="179"/>
      <c r="AF9" s="180">
        <f>(G9*3+H9*4+I9*4)*M9/16/IF(AE9="cours S &amp; L fusionnés",2,IF(AE9="cours S &amp; L identiques",4/3,1))</f>
        <v>2.75</v>
      </c>
      <c r="AH9" s="177" t="s">
        <v>239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/>
      <c r="U10" s="51">
        <f t="shared" si="2"/>
        <v>18.2</v>
      </c>
      <c r="V10" s="54" t="str">
        <f t="shared" si="2"/>
        <v>erreur</v>
      </c>
      <c r="W10" s="54" t="str">
        <f t="shared" si="2"/>
        <v>erreur</v>
      </c>
      <c r="X10" s="51">
        <f t="shared" si="2"/>
        <v>7.8</v>
      </c>
      <c r="Y10" s="54" t="str">
        <f t="shared" si="2"/>
        <v>erreur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8"/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/>
      <c r="U11" s="51">
        <f t="shared" si="2"/>
        <v>18.2</v>
      </c>
      <c r="V11" s="54" t="str">
        <f t="shared" si="2"/>
        <v>erreur</v>
      </c>
      <c r="W11" s="54" t="str">
        <f t="shared" si="2"/>
        <v>erreur</v>
      </c>
      <c r="X11" s="51">
        <f t="shared" si="2"/>
        <v>7.8</v>
      </c>
      <c r="Y11" s="54" t="str">
        <f t="shared" si="2"/>
        <v>erreur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41</v>
      </c>
      <c r="C12" s="43" t="s">
        <v>135</v>
      </c>
      <c r="D12" s="56" t="s">
        <v>136</v>
      </c>
      <c r="E12" s="43" t="s">
        <v>21</v>
      </c>
      <c r="F12" s="160" t="s">
        <v>137</v>
      </c>
      <c r="G12" s="45"/>
      <c r="H12" s="45"/>
      <c r="I12" s="45"/>
      <c r="J12" s="46">
        <f>J13</f>
        <v>3.5</v>
      </c>
      <c r="K12" s="46">
        <f>K13</f>
        <v>4</v>
      </c>
      <c r="L12" s="46">
        <f>SUM(J12:K12)</f>
        <v>7.5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45.5</v>
      </c>
      <c r="O12" s="46">
        <f>IF($E12="Optionnel",SUBTOTAL(9,N13),SUBTOTAL(9,O13:O17))</f>
        <v>52</v>
      </c>
      <c r="P12" s="46">
        <f>IF($E12="Optionnel",SUBTOTAL(9,P13),SUBTOTAL(9,P13:P17))</f>
        <v>97.5</v>
      </c>
      <c r="Q12" s="48">
        <v>5</v>
      </c>
      <c r="R12" s="68"/>
      <c r="S12" s="68"/>
      <c r="U12" s="46">
        <f>IF(Q12="","",P12/Q12)</f>
        <v>19.5</v>
      </c>
      <c r="V12" s="49" t="str">
        <f>IF(AND(Q12&lt;&gt;"",P12&lt;&gt;0),IF(OR(P12/Q12&lt;24,P12/Q12&gt;36),"erreur","OK"),"")</f>
        <v>erreur</v>
      </c>
      <c r="W12" s="49" t="str">
        <f>IF(AND(Q12&lt;&gt;"",P12&lt;&gt;0),IF(OR(P12/Q12&lt;36,P12/Q12&gt;45),"erreur","OK"),"")</f>
        <v>erreur</v>
      </c>
      <c r="X12" s="46">
        <f>IF(U12="","",N12/Q12)</f>
        <v>9.1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241</v>
      </c>
    </row>
    <row r="13" spans="1:34" x14ac:dyDescent="0.3">
      <c r="A13" s="165"/>
      <c r="B13" s="59" t="s">
        <v>1</v>
      </c>
      <c r="C13" s="60"/>
      <c r="D13" s="161" t="s">
        <v>138</v>
      </c>
      <c r="E13" s="60"/>
      <c r="F13" s="160" t="s">
        <v>139</v>
      </c>
      <c r="G13" s="164">
        <v>1</v>
      </c>
      <c r="H13" s="164">
        <v>1.5</v>
      </c>
      <c r="I13" s="164">
        <v>1</v>
      </c>
      <c r="J13" s="51">
        <f>SUM(G13:I13)</f>
        <v>3.5</v>
      </c>
      <c r="K13" s="50">
        <v>4</v>
      </c>
      <c r="L13" s="51">
        <f>IF(OR(AND(D13&lt;&gt;"",SUM(J13:K13)=0),AND(D13="",SUM(J13:K13)&lt;&gt;0)),"erreur",SUM(J13:K13))</f>
        <v>7.5</v>
      </c>
      <c r="M13" s="52">
        <v>7</v>
      </c>
      <c r="N13" s="51">
        <f>M13*J13</f>
        <v>24.5</v>
      </c>
      <c r="O13" s="51">
        <f>M13*K13</f>
        <v>28</v>
      </c>
      <c r="P13" s="51">
        <f>L13*M13</f>
        <v>52.5</v>
      </c>
      <c r="Q13" s="53"/>
      <c r="R13" s="69">
        <f>IF(OR(SUM(M$78)=0,M13=""),"",M13/M$78)</f>
        <v>0.53846153846153844</v>
      </c>
      <c r="S13" s="96">
        <v>0.4</v>
      </c>
      <c r="U13" s="51">
        <f t="shared" ref="U13:Z13" si="3">U12</f>
        <v>19.5</v>
      </c>
      <c r="V13" s="54" t="str">
        <f t="shared" si="3"/>
        <v>erreur</v>
      </c>
      <c r="W13" s="54" t="str">
        <f t="shared" si="3"/>
        <v>erreur</v>
      </c>
      <c r="X13" s="51">
        <f t="shared" si="3"/>
        <v>9.1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8" t="s">
        <v>220</v>
      </c>
      <c r="AE13" s="179" t="s">
        <v>232</v>
      </c>
      <c r="AF13" s="180">
        <f>(G13*3+H13*4+I13*4)*M13/16/IF(AE13="cours S &amp; L fusionnés",2,IF(AE13="cours S &amp; L identiques",4/3,1))</f>
        <v>4.265625</v>
      </c>
      <c r="AH13" s="177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140</v>
      </c>
      <c r="E14" s="60"/>
      <c r="F14" s="160" t="s">
        <v>141</v>
      </c>
      <c r="G14" s="164">
        <v>1</v>
      </c>
      <c r="H14" s="164">
        <v>1.5</v>
      </c>
      <c r="I14" s="164">
        <v>1</v>
      </c>
      <c r="J14" s="51">
        <f>IF(AND(D14&lt;&gt;"",SUM(G14:I14)&lt;&gt;J13),"erreur",SUM(G14:I14))</f>
        <v>3.5</v>
      </c>
      <c r="K14" s="50">
        <v>4</v>
      </c>
      <c r="L14" s="51">
        <f>IF(OR(AND(D14&lt;&gt;"",SUM(J14:K14)=0),AND(D14="",SUM(J14:K14)&lt;&gt;0),AND(D14&lt;&gt;"",K14&lt;&gt;K13)),"erreur",SUM(J14:K14))</f>
        <v>7.5</v>
      </c>
      <c r="M14" s="52">
        <v>6</v>
      </c>
      <c r="N14" s="51">
        <f>M14*J14</f>
        <v>21</v>
      </c>
      <c r="O14" s="51">
        <f>M14*K14</f>
        <v>24</v>
      </c>
      <c r="P14" s="51">
        <f>L14*M14</f>
        <v>45</v>
      </c>
      <c r="Q14" s="53"/>
      <c r="R14" s="69">
        <f>IF(OR(SUM(M$78)=0,M14=""),"",M14/M$78)</f>
        <v>0.46153846153846156</v>
      </c>
      <c r="S14" s="96">
        <v>0.4</v>
      </c>
      <c r="U14" s="51">
        <f t="shared" ref="U14:Z17" si="4">U13</f>
        <v>19.5</v>
      </c>
      <c r="V14" s="54" t="str">
        <f t="shared" si="4"/>
        <v>erreur</v>
      </c>
      <c r="W14" s="54" t="str">
        <f t="shared" si="4"/>
        <v>erreur</v>
      </c>
      <c r="X14" s="51">
        <f t="shared" si="4"/>
        <v>9.1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8" t="s">
        <v>220</v>
      </c>
      <c r="AE14" s="179" t="s">
        <v>232</v>
      </c>
      <c r="AF14" s="180">
        <f>(G14*3+H14*4+I14*4)*M14/16/IF(AE14="cours S &amp; L fusionnés",2,IF(AE14="cours S &amp; L identiques",4/3,1))</f>
        <v>3.65625</v>
      </c>
      <c r="AH14" s="177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1"/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/>
      <c r="U15" s="51">
        <f t="shared" si="4"/>
        <v>19.5</v>
      </c>
      <c r="V15" s="54" t="str">
        <f t="shared" si="4"/>
        <v>erreur</v>
      </c>
      <c r="W15" s="54" t="str">
        <f t="shared" si="4"/>
        <v>erreur</v>
      </c>
      <c r="X15" s="51">
        <f t="shared" si="4"/>
        <v>9.1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8"/>
      <c r="AE15" s="179"/>
      <c r="AF15" s="180">
        <f>(G15*3+H15*4+I15*4)*M15/16/IF(AE15="cours S &amp; L fusionnés",2,IF(AE15="cours S &amp; L identiques",4/3,1))</f>
        <v>0</v>
      </c>
      <c r="AH15" s="177" t="s">
        <v>242</v>
      </c>
    </row>
    <row r="16" spans="1:34" x14ac:dyDescent="0.3">
      <c r="A16" s="165"/>
      <c r="B16" s="59" t="s">
        <v>5</v>
      </c>
      <c r="C16" s="60"/>
      <c r="D16" s="161"/>
      <c r="E16" s="60"/>
      <c r="F16" s="161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/>
      <c r="U16" s="51">
        <f t="shared" si="4"/>
        <v>19.5</v>
      </c>
      <c r="V16" s="54" t="str">
        <f t="shared" si="4"/>
        <v>erreur</v>
      </c>
      <c r="W16" s="54" t="str">
        <f t="shared" si="4"/>
        <v>erreur</v>
      </c>
      <c r="X16" s="51">
        <f t="shared" si="4"/>
        <v>9.1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243</v>
      </c>
    </row>
    <row r="17" spans="1:34" x14ac:dyDescent="0.3">
      <c r="A17" s="165"/>
      <c r="B17" s="59" t="s">
        <v>20</v>
      </c>
      <c r="C17" s="60"/>
      <c r="D17" s="161"/>
      <c r="E17" s="60"/>
      <c r="F17" s="161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/>
      <c r="U17" s="51">
        <f t="shared" si="4"/>
        <v>19.5</v>
      </c>
      <c r="V17" s="54" t="str">
        <f t="shared" si="4"/>
        <v>erreur</v>
      </c>
      <c r="W17" s="54" t="str">
        <f t="shared" si="4"/>
        <v>erreur</v>
      </c>
      <c r="X17" s="51">
        <f t="shared" si="4"/>
        <v>9.1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261</v>
      </c>
      <c r="C18" s="43" t="s">
        <v>142</v>
      </c>
      <c r="D18" s="56" t="s">
        <v>143</v>
      </c>
      <c r="E18" s="43" t="s">
        <v>21</v>
      </c>
      <c r="F18" s="160" t="s">
        <v>144</v>
      </c>
      <c r="G18" s="45"/>
      <c r="H18" s="45"/>
      <c r="I18" s="45"/>
      <c r="J18" s="46">
        <f>J19</f>
        <v>3</v>
      </c>
      <c r="K18" s="46">
        <f>K19</f>
        <v>5</v>
      </c>
      <c r="L18" s="46">
        <f>SUM(J18:K18)</f>
        <v>8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39</v>
      </c>
      <c r="O18" s="46">
        <f>IF($E18="Optionnel",SUBTOTAL(9,N19),SUBTOTAL(9,O19:O23))</f>
        <v>65</v>
      </c>
      <c r="P18" s="46">
        <f>IF($E18="Optionnel",SUBTOTAL(9,P19),SUBTOTAL(9,P19:P23))</f>
        <v>104</v>
      </c>
      <c r="Q18" s="48">
        <v>5</v>
      </c>
      <c r="R18" s="68"/>
      <c r="S18" s="68"/>
      <c r="U18" s="46">
        <f>IF(Q18="","",P18/Q18)</f>
        <v>20.8</v>
      </c>
      <c r="V18" s="49" t="str">
        <f>IF(AND(Q18&lt;&gt;"",P18&lt;&gt;0),IF(OR(P18/Q18&lt;24,P18/Q18&gt;36),"erreur","OK"),"")</f>
        <v>erreur</v>
      </c>
      <c r="W18" s="49" t="str">
        <f>IF(AND(Q18&lt;&gt;"",P18&lt;&gt;0),IF(OR(P18/Q18&lt;36,P18/Q18&gt;45),"erreur","OK"),"")</f>
        <v>erreur</v>
      </c>
      <c r="X18" s="46">
        <f>IF(U18="","",N18/Q18)</f>
        <v>7.8</v>
      </c>
      <c r="Y18" s="49" t="str">
        <f>IF(AND(Q18&lt;&gt;"",N18&lt;&gt;0),IF(OR(N18/Q18&lt;9,N18/Q18&gt;12),"erreur","OK"),"")</f>
        <v>erreur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5"/>
      <c r="B19" s="59" t="s">
        <v>1</v>
      </c>
      <c r="C19" s="60"/>
      <c r="D19" s="161" t="s">
        <v>145</v>
      </c>
      <c r="E19" s="60"/>
      <c r="F19" s="160" t="s">
        <v>146</v>
      </c>
      <c r="G19" s="164">
        <v>1</v>
      </c>
      <c r="H19" s="164">
        <v>2</v>
      </c>
      <c r="I19" s="164"/>
      <c r="J19" s="51">
        <f>SUM(G19:I19)</f>
        <v>3</v>
      </c>
      <c r="K19" s="50">
        <v>5</v>
      </c>
      <c r="L19" s="51">
        <f>IF(OR(AND(D19&lt;&gt;"",SUM(J19:K19)=0),AND(D19="",SUM(J19:K19)&lt;&gt;0)),"erreur",SUM(J19:K19))</f>
        <v>8</v>
      </c>
      <c r="M19" s="52">
        <v>7</v>
      </c>
      <c r="N19" s="51">
        <f>M19*J19</f>
        <v>21</v>
      </c>
      <c r="O19" s="51">
        <f>M19*K19</f>
        <v>35</v>
      </c>
      <c r="P19" s="51">
        <f>L19*M19</f>
        <v>56</v>
      </c>
      <c r="Q19" s="53"/>
      <c r="R19" s="69">
        <f>IF(OR(SUM(M$78)=0,M19=""),"",M19/M$78)</f>
        <v>0.53846153846153844</v>
      </c>
      <c r="S19" s="96">
        <v>0.4</v>
      </c>
      <c r="U19" s="51">
        <f t="shared" ref="U19:Z19" si="5">U18</f>
        <v>20.8</v>
      </c>
      <c r="V19" s="54" t="str">
        <f t="shared" si="5"/>
        <v>erreur</v>
      </c>
      <c r="W19" s="54" t="str">
        <f t="shared" si="5"/>
        <v>erreur</v>
      </c>
      <c r="X19" s="51">
        <f t="shared" si="5"/>
        <v>7.8</v>
      </c>
      <c r="Y19" s="54" t="str">
        <f t="shared" si="5"/>
        <v>erreur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8" t="s">
        <v>239</v>
      </c>
      <c r="AE19" s="179"/>
      <c r="AF19" s="180">
        <f>(G19*3+H19*4+I19*4)*M19/16/IF(AE19="cours S &amp; L fusionnés",2,IF(AE19="cours S &amp; L identiques",4/3,1))</f>
        <v>4.8125</v>
      </c>
      <c r="AH19" s="177">
        <f>H!A17</f>
        <v>0</v>
      </c>
    </row>
    <row r="20" spans="1:34" x14ac:dyDescent="0.3">
      <c r="A20" s="165"/>
      <c r="B20" s="59" t="s">
        <v>2</v>
      </c>
      <c r="C20" s="60"/>
      <c r="D20" s="161" t="s">
        <v>237</v>
      </c>
      <c r="E20" s="60"/>
      <c r="F20" s="160" t="s">
        <v>147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5</v>
      </c>
      <c r="L20" s="51">
        <f>IF(OR(AND(D20&lt;&gt;"",SUM(J20:K20)=0),AND(D20="",SUM(J20:K20)&lt;&gt;0),AND(D20&lt;&gt;"",K20&lt;&gt;K19)),"erreur",SUM(J20:K20))</f>
        <v>8</v>
      </c>
      <c r="M20" s="52">
        <v>6</v>
      </c>
      <c r="N20" s="51">
        <f>M20*J20</f>
        <v>18</v>
      </c>
      <c r="O20" s="51">
        <f>M20*K20</f>
        <v>30</v>
      </c>
      <c r="P20" s="51">
        <f>L20*M20</f>
        <v>48</v>
      </c>
      <c r="Q20" s="53"/>
      <c r="R20" s="69">
        <f>IF(OR(SUM(M$78)=0,M20=""),"",M20/M$78)</f>
        <v>0.46153846153846156</v>
      </c>
      <c r="S20" s="96">
        <v>0.4</v>
      </c>
      <c r="U20" s="51">
        <f t="shared" ref="U20:Z23" si="6">U19</f>
        <v>20.8</v>
      </c>
      <c r="V20" s="54" t="str">
        <f t="shared" si="6"/>
        <v>erreur</v>
      </c>
      <c r="W20" s="54" t="str">
        <f t="shared" si="6"/>
        <v>erreur</v>
      </c>
      <c r="X20" s="51">
        <f t="shared" si="6"/>
        <v>7.8</v>
      </c>
      <c r="Y20" s="54" t="str">
        <f t="shared" si="6"/>
        <v>erreur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8" t="s">
        <v>239</v>
      </c>
      <c r="AE20" s="179"/>
      <c r="AF20" s="180">
        <f>(G20*3+H20*4+I20*4)*M20/16/IF(AE20="cours S &amp; L fusionnés",2,IF(AE20="cours S &amp; L identiques",4/3,1))</f>
        <v>4.125</v>
      </c>
      <c r="AH20" s="177">
        <f>H!A18</f>
        <v>0</v>
      </c>
    </row>
    <row r="21" spans="1:34" x14ac:dyDescent="0.3">
      <c r="A21" s="165"/>
      <c r="B21" s="59" t="s">
        <v>3</v>
      </c>
      <c r="C21" s="60"/>
      <c r="D21" s="161"/>
      <c r="E21" s="60"/>
      <c r="F21" s="160" t="s">
        <v>148</v>
      </c>
      <c r="G21" s="164"/>
      <c r="H21" s="164"/>
      <c r="I21" s="164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 t="str">
        <f>IF(OR(SUM(M$78)=0,M21=""),"",M21/M$78)</f>
        <v/>
      </c>
      <c r="S21" s="96"/>
      <c r="U21" s="51">
        <f t="shared" si="6"/>
        <v>20.8</v>
      </c>
      <c r="V21" s="54" t="str">
        <f t="shared" si="6"/>
        <v>erreur</v>
      </c>
      <c r="W21" s="54" t="str">
        <f t="shared" si="6"/>
        <v>erreur</v>
      </c>
      <c r="X21" s="51">
        <f t="shared" si="6"/>
        <v>7.8</v>
      </c>
      <c r="Y21" s="54" t="str">
        <f t="shared" si="6"/>
        <v>erreur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8"/>
      <c r="AE21" s="179"/>
      <c r="AF21" s="180">
        <f>(G21*3+H21*4+I21*4)*M21/16/IF(AE21="cours S &amp; L fusionnés",2,IF(AE21="cours S &amp; L identiques",4/3,1))</f>
        <v>0</v>
      </c>
      <c r="AH21" s="177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 t="s">
        <v>149</v>
      </c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/>
      <c r="U22" s="51">
        <f t="shared" si="6"/>
        <v>20.8</v>
      </c>
      <c r="V22" s="54" t="str">
        <f t="shared" si="6"/>
        <v>erreur</v>
      </c>
      <c r="W22" s="54" t="str">
        <f t="shared" si="6"/>
        <v>erreur</v>
      </c>
      <c r="X22" s="51">
        <f t="shared" si="6"/>
        <v>7.8</v>
      </c>
      <c r="Y22" s="54" t="str">
        <f t="shared" si="6"/>
        <v>erreur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/>
      <c r="U23" s="51">
        <f t="shared" si="6"/>
        <v>20.8</v>
      </c>
      <c r="V23" s="54" t="str">
        <f t="shared" si="6"/>
        <v>erreur</v>
      </c>
      <c r="W23" s="54" t="str">
        <f t="shared" si="6"/>
        <v>erreur</v>
      </c>
      <c r="X23" s="51">
        <f t="shared" si="6"/>
        <v>7.8</v>
      </c>
      <c r="Y23" s="54" t="str">
        <f t="shared" si="6"/>
        <v>erreur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262</v>
      </c>
      <c r="C24" s="43" t="s">
        <v>150</v>
      </c>
      <c r="D24" s="56" t="s">
        <v>151</v>
      </c>
      <c r="E24" s="43" t="s">
        <v>21</v>
      </c>
      <c r="F24" s="160" t="s">
        <v>152</v>
      </c>
      <c r="G24" s="45"/>
      <c r="H24" s="45"/>
      <c r="I24" s="45"/>
      <c r="J24" s="46">
        <f>J25</f>
        <v>3</v>
      </c>
      <c r="K24" s="46">
        <f>K25</f>
        <v>5</v>
      </c>
      <c r="L24" s="46">
        <f>SUM(J24:K24)</f>
        <v>8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39</v>
      </c>
      <c r="O24" s="46">
        <f>IF($E24="Optionnel",SUBTOTAL(9,N25),SUBTOTAL(9,O25:O29))</f>
        <v>65</v>
      </c>
      <c r="P24" s="46">
        <f>IF($E24="Optionnel",SUBTOTAL(9,P25),SUBTOTAL(9,P25:P29))</f>
        <v>104</v>
      </c>
      <c r="Q24" s="48">
        <v>5</v>
      </c>
      <c r="R24" s="68"/>
      <c r="S24" s="68"/>
      <c r="U24" s="46">
        <f>IF(Q24="","",P24/Q24)</f>
        <v>20.8</v>
      </c>
      <c r="V24" s="49" t="str">
        <f>IF(AND(Q24&lt;&gt;"",P24&lt;&gt;0),IF(OR(P24/Q24&lt;24,P24/Q24&gt;36),"erreur","OK"),"")</f>
        <v>erreur</v>
      </c>
      <c r="W24" s="49" t="str">
        <f>IF(AND(Q24&lt;&gt;"",P24&lt;&gt;0),IF(OR(P24/Q24&lt;36,P24/Q24&gt;45),"erreur","OK"),"")</f>
        <v>erreur</v>
      </c>
      <c r="X24" s="46">
        <f>IF(U24="","",N24/Q24)</f>
        <v>7.8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81"/>
      <c r="AH24" s="177">
        <f>H!A22</f>
        <v>0</v>
      </c>
    </row>
    <row r="25" spans="1:34" x14ac:dyDescent="0.3">
      <c r="A25" s="165"/>
      <c r="B25" s="59" t="s">
        <v>1</v>
      </c>
      <c r="C25" s="60"/>
      <c r="D25" s="161" t="s">
        <v>155</v>
      </c>
      <c r="E25" s="60"/>
      <c r="F25" s="160" t="s">
        <v>154</v>
      </c>
      <c r="G25" s="164">
        <v>1</v>
      </c>
      <c r="H25" s="164">
        <v>2</v>
      </c>
      <c r="I25" s="164"/>
      <c r="J25" s="51">
        <f>SUM(G25:I25)</f>
        <v>3</v>
      </c>
      <c r="K25" s="50">
        <v>5</v>
      </c>
      <c r="L25" s="51">
        <f>IF(OR(AND(D25&lt;&gt;"",SUM(J25:K25)=0),AND(D25="",SUM(J25:K25)&lt;&gt;0)),"erreur",SUM(J25:K25))</f>
        <v>8</v>
      </c>
      <c r="M25" s="52">
        <v>4</v>
      </c>
      <c r="N25" s="51">
        <f>M25*J25</f>
        <v>12</v>
      </c>
      <c r="O25" s="51">
        <f>M25*K25</f>
        <v>20</v>
      </c>
      <c r="P25" s="51">
        <f>L25*M25</f>
        <v>32</v>
      </c>
      <c r="Q25" s="53"/>
      <c r="R25" s="69">
        <f>IF(OR(SUM(M$78)=0,M25=""),"",M25/M$78)</f>
        <v>0.30769230769230771</v>
      </c>
      <c r="S25" s="96">
        <v>0.4</v>
      </c>
      <c r="U25" s="51">
        <f t="shared" ref="U25:Z25" si="8">U24</f>
        <v>20.8</v>
      </c>
      <c r="V25" s="54" t="str">
        <f t="shared" si="8"/>
        <v>erreur</v>
      </c>
      <c r="W25" s="54" t="str">
        <f t="shared" si="8"/>
        <v>erreur</v>
      </c>
      <c r="X25" s="51">
        <f t="shared" si="8"/>
        <v>7.8</v>
      </c>
      <c r="Y25" s="54" t="str">
        <f t="shared" si="8"/>
        <v>erreur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8" t="s">
        <v>221</v>
      </c>
      <c r="AE25" s="179" t="s">
        <v>232</v>
      </c>
      <c r="AF25" s="180">
        <f>(G25*3+H25*4+I25*4)*M25/16/IF(AE25="cours S &amp; L fusionnés",2,IF(AE25="cours S &amp; L identiques",4/3,1))</f>
        <v>2.0625</v>
      </c>
      <c r="AH25" s="177">
        <f>H!A23</f>
        <v>0</v>
      </c>
    </row>
    <row r="26" spans="1:34" x14ac:dyDescent="0.3">
      <c r="A26" s="165"/>
      <c r="B26" s="59" t="s">
        <v>2</v>
      </c>
      <c r="C26" s="60"/>
      <c r="D26" s="161" t="s">
        <v>267</v>
      </c>
      <c r="E26" s="60"/>
      <c r="F26" s="160" t="s">
        <v>156</v>
      </c>
      <c r="G26" s="164">
        <v>1</v>
      </c>
      <c r="H26" s="164">
        <v>2</v>
      </c>
      <c r="I26" s="164"/>
      <c r="J26" s="51">
        <f>IF(AND(D26&lt;&gt;"",SUM(G26:I26)&lt;&gt;J25),"erreur",SUM(G26:I26))</f>
        <v>3</v>
      </c>
      <c r="K26" s="50">
        <v>5</v>
      </c>
      <c r="L26" s="51">
        <f>IF(OR(AND(D26&lt;&gt;"",SUM(J26:K26)=0),AND(D26="",SUM(J26:K26)&lt;&gt;0),AND(D26&lt;&gt;"",K26&lt;&gt;K25)),"erreur",SUM(J26:K26))</f>
        <v>8</v>
      </c>
      <c r="M26" s="52">
        <v>5</v>
      </c>
      <c r="N26" s="51">
        <f>M26*J26</f>
        <v>15</v>
      </c>
      <c r="O26" s="51">
        <f>M26*K26</f>
        <v>25</v>
      </c>
      <c r="P26" s="51">
        <f>L26*M26</f>
        <v>40</v>
      </c>
      <c r="Q26" s="53"/>
      <c r="R26" s="69">
        <f>IF(OR(SUM(M$78)=0,M26=""),"",M26/M$78)</f>
        <v>0.38461538461538464</v>
      </c>
      <c r="S26" s="96">
        <v>0.4</v>
      </c>
      <c r="U26" s="51">
        <f t="shared" ref="U26:Z29" si="9">U25</f>
        <v>20.8</v>
      </c>
      <c r="V26" s="54" t="str">
        <f t="shared" si="9"/>
        <v>erreur</v>
      </c>
      <c r="W26" s="54" t="str">
        <f t="shared" si="9"/>
        <v>erreur</v>
      </c>
      <c r="X26" s="51">
        <f t="shared" si="9"/>
        <v>7.8</v>
      </c>
      <c r="Y26" s="54" t="str">
        <f t="shared" si="9"/>
        <v>erreur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8" t="s">
        <v>221</v>
      </c>
      <c r="AE26" s="179" t="s">
        <v>232</v>
      </c>
      <c r="AF26" s="180">
        <f>(G26*3+H26*4+I26*4)*M26/16/IF(AE26="cours S &amp; L fusionnés",2,IF(AE26="cours S &amp; L identiques",4/3,1))</f>
        <v>2.578125</v>
      </c>
      <c r="AH26" s="177">
        <f>H!A24</f>
        <v>0</v>
      </c>
    </row>
    <row r="27" spans="1:34" x14ac:dyDescent="0.3">
      <c r="A27" s="165"/>
      <c r="B27" s="59" t="s">
        <v>3</v>
      </c>
      <c r="C27" s="60"/>
      <c r="D27" s="161" t="s">
        <v>129</v>
      </c>
      <c r="E27" s="60"/>
      <c r="F27" s="160" t="s">
        <v>157</v>
      </c>
      <c r="G27" s="164">
        <v>1</v>
      </c>
      <c r="H27" s="164">
        <v>2</v>
      </c>
      <c r="I27" s="164"/>
      <c r="J27" s="51">
        <f>IF(AND(D27&lt;&gt;"",SUM(G27:I27)&lt;&gt;J26),"erreur",SUM(G27:I27))</f>
        <v>3</v>
      </c>
      <c r="K27" s="50">
        <v>5</v>
      </c>
      <c r="L27" s="51">
        <f>IF(OR(AND(D27&lt;&gt;"",SUM(J27:K27)=0),AND(D27="",SUM(J27:K27)&lt;&gt;0),AND(D27&lt;&gt;"",K27&lt;&gt;K26)),"erreur",SUM(J27:K27))</f>
        <v>8</v>
      </c>
      <c r="M27" s="52">
        <v>4</v>
      </c>
      <c r="N27" s="51">
        <f>M27*J27</f>
        <v>12</v>
      </c>
      <c r="O27" s="51">
        <f>M27*K27</f>
        <v>20</v>
      </c>
      <c r="P27" s="51">
        <f>L27*M27</f>
        <v>32</v>
      </c>
      <c r="Q27" s="53"/>
      <c r="R27" s="69">
        <f>IF(OR(SUM(M$78)=0,M27=""),"",M27/M$78)</f>
        <v>0.30769230769230771</v>
      </c>
      <c r="S27" s="96">
        <v>0.4</v>
      </c>
      <c r="U27" s="51">
        <f t="shared" si="9"/>
        <v>20.8</v>
      </c>
      <c r="V27" s="54" t="str">
        <f t="shared" si="9"/>
        <v>erreur</v>
      </c>
      <c r="W27" s="54" t="str">
        <f t="shared" si="9"/>
        <v>erreur</v>
      </c>
      <c r="X27" s="51">
        <f t="shared" si="9"/>
        <v>7.8</v>
      </c>
      <c r="Y27" s="54" t="str">
        <f t="shared" si="9"/>
        <v>erreur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8" t="s">
        <v>221</v>
      </c>
      <c r="AE27" s="179" t="s">
        <v>232</v>
      </c>
      <c r="AF27" s="180">
        <f>(G27*3+H27*4+I27*4)*M27/16/IF(AE27="cours S &amp; L fusionnés",2,IF(AE27="cours S &amp; L identiques",4/3,1))</f>
        <v>2.0625</v>
      </c>
      <c r="AH27" s="177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 t="s">
        <v>158</v>
      </c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/>
      <c r="U28" s="51">
        <f t="shared" si="9"/>
        <v>20.8</v>
      </c>
      <c r="V28" s="54" t="str">
        <f t="shared" si="9"/>
        <v>erreur</v>
      </c>
      <c r="W28" s="54" t="str">
        <f t="shared" si="9"/>
        <v>erreur</v>
      </c>
      <c r="X28" s="51">
        <f t="shared" si="9"/>
        <v>7.8</v>
      </c>
      <c r="Y28" s="54" t="str">
        <f t="shared" si="9"/>
        <v>erreur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/>
      <c r="U29" s="51">
        <f t="shared" si="9"/>
        <v>20.8</v>
      </c>
      <c r="V29" s="54" t="str">
        <f t="shared" si="9"/>
        <v>erreur</v>
      </c>
      <c r="W29" s="54" t="str">
        <f t="shared" si="9"/>
        <v>erreur</v>
      </c>
      <c r="X29" s="51">
        <f t="shared" si="9"/>
        <v>7.8</v>
      </c>
      <c r="Y29" s="54" t="str">
        <f t="shared" si="9"/>
        <v>erreur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263</v>
      </c>
      <c r="C30" s="43" t="s">
        <v>159</v>
      </c>
      <c r="D30" s="56" t="s">
        <v>160</v>
      </c>
      <c r="E30" s="43" t="s">
        <v>21</v>
      </c>
      <c r="F30" s="160" t="s">
        <v>161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26</v>
      </c>
      <c r="O30" s="46">
        <f>IF($E30="Optionnel",SUBTOTAL(9,N31),SUBTOTAL(9,O31:O35))</f>
        <v>32.5</v>
      </c>
      <c r="P30" s="46">
        <f>IF($E30="Optionnel",SUBTOTAL(9,P31),SUBTOTAL(9,P31:P35))</f>
        <v>58.5</v>
      </c>
      <c r="Q30" s="48">
        <v>3</v>
      </c>
      <c r="R30" s="68"/>
      <c r="S30" s="68"/>
      <c r="U30" s="46">
        <f>IF(Q30="","",P30/Q30)</f>
        <v>19.5</v>
      </c>
      <c r="V30" s="49" t="str">
        <f>IF(AND(Q30&lt;&gt;"",P30&lt;&gt;0),IF(OR(P30/Q30&lt;24,P30/Q30&gt;36),"erreur","OK"),"")</f>
        <v>erreur</v>
      </c>
      <c r="W30" s="49" t="str">
        <f>IF(AND(Q30&lt;&gt;"",P30&lt;&gt;0),IF(OR(P30/Q30&lt;36,P30/Q30&gt;45),"erreur","OK"),"")</f>
        <v>erreur</v>
      </c>
      <c r="X30" s="46">
        <f>IF(U30="","",N30/Q30)</f>
        <v>8.6666666666666661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81"/>
      <c r="AH30" s="177">
        <f>H!A28</f>
        <v>0</v>
      </c>
    </row>
    <row r="31" spans="1:34" x14ac:dyDescent="0.3">
      <c r="A31" s="165"/>
      <c r="B31" s="59" t="s">
        <v>1</v>
      </c>
      <c r="C31" s="60"/>
      <c r="D31" s="161" t="s">
        <v>162</v>
      </c>
      <c r="E31" s="60"/>
      <c r="F31" s="160" t="s">
        <v>163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4</v>
      </c>
      <c r="N31" s="51">
        <f>M31*J31</f>
        <v>8</v>
      </c>
      <c r="O31" s="51">
        <f>M31*K31</f>
        <v>10</v>
      </c>
      <c r="P31" s="51">
        <f>L31*M31</f>
        <v>18</v>
      </c>
      <c r="Q31" s="53"/>
      <c r="R31" s="69">
        <f>IF(OR(SUM(M$78)=0,M31=""),"",M31/M$78)</f>
        <v>0.30769230769230771</v>
      </c>
      <c r="S31" s="96">
        <v>0.4</v>
      </c>
      <c r="U31" s="51">
        <f t="shared" ref="U31:Z31" si="10">U30</f>
        <v>19.5</v>
      </c>
      <c r="V31" s="54" t="str">
        <f t="shared" si="10"/>
        <v>erreur</v>
      </c>
      <c r="W31" s="54" t="str">
        <f t="shared" si="10"/>
        <v>erreur</v>
      </c>
      <c r="X31" s="51">
        <f t="shared" si="10"/>
        <v>8.6666666666666661</v>
      </c>
      <c r="Y31" s="54" t="str">
        <f t="shared" si="10"/>
        <v>erreur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8" t="s">
        <v>240</v>
      </c>
      <c r="AE31" s="179"/>
      <c r="AF31" s="180">
        <f>(G31*3+H31*4+I31*4)*M31/16/IF(AE31="cours S &amp; L fusionnés",2,IF(AE31="cours S &amp; L identiques",4/3,1))</f>
        <v>1.75</v>
      </c>
      <c r="AH31" s="177">
        <f>H!A29</f>
        <v>0</v>
      </c>
    </row>
    <row r="32" spans="1:34" x14ac:dyDescent="0.3">
      <c r="A32" s="165"/>
      <c r="B32" s="59" t="s">
        <v>2</v>
      </c>
      <c r="C32" s="60"/>
      <c r="D32" s="161" t="s">
        <v>164</v>
      </c>
      <c r="E32" s="60"/>
      <c r="F32" s="160" t="s">
        <v>165</v>
      </c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6</v>
      </c>
      <c r="N32" s="51">
        <f>M32*J32</f>
        <v>12</v>
      </c>
      <c r="O32" s="51">
        <f>M32*K32</f>
        <v>15</v>
      </c>
      <c r="P32" s="51">
        <f>L32*M32</f>
        <v>27</v>
      </c>
      <c r="Q32" s="53"/>
      <c r="R32" s="69">
        <f>IF(OR(SUM(M$78)=0,M32=""),"",M32/M$78)</f>
        <v>0.46153846153846156</v>
      </c>
      <c r="S32" s="96">
        <v>0.4</v>
      </c>
      <c r="U32" s="51">
        <f t="shared" ref="U32:Z35" si="11">U31</f>
        <v>19.5</v>
      </c>
      <c r="V32" s="54" t="str">
        <f t="shared" si="11"/>
        <v>erreur</v>
      </c>
      <c r="W32" s="54" t="str">
        <f t="shared" si="11"/>
        <v>erreur</v>
      </c>
      <c r="X32" s="51">
        <f t="shared" si="11"/>
        <v>8.6666666666666661</v>
      </c>
      <c r="Y32" s="54" t="str">
        <f t="shared" si="11"/>
        <v>erreur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8" t="s">
        <v>240</v>
      </c>
      <c r="AE32" s="179"/>
      <c r="AF32" s="180">
        <f>(G32*3+H32*4+I32*4)*M32/16/IF(AE32="cours S &amp; L fusionnés",2,IF(AE32="cours S &amp; L identiques",4/3,1))</f>
        <v>2.625</v>
      </c>
      <c r="AH32" s="177">
        <f>H!A30</f>
        <v>0</v>
      </c>
    </row>
    <row r="33" spans="1:34" x14ac:dyDescent="0.3">
      <c r="A33" s="165"/>
      <c r="B33" s="59" t="s">
        <v>3</v>
      </c>
      <c r="C33" s="60"/>
      <c r="D33" s="161" t="s">
        <v>166</v>
      </c>
      <c r="E33" s="60"/>
      <c r="F33" s="161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3</v>
      </c>
      <c r="N33" s="51">
        <f>M33*J33</f>
        <v>6</v>
      </c>
      <c r="O33" s="51">
        <f>M33*K33</f>
        <v>7.5</v>
      </c>
      <c r="P33" s="51">
        <f>L33*M33</f>
        <v>13.5</v>
      </c>
      <c r="Q33" s="53"/>
      <c r="R33" s="69">
        <f>IF(OR(SUM(M$78)=0,M33=""),"",M33/M$78)</f>
        <v>0.23076923076923078</v>
      </c>
      <c r="S33" s="96">
        <v>0.4</v>
      </c>
      <c r="U33" s="51">
        <f t="shared" si="11"/>
        <v>19.5</v>
      </c>
      <c r="V33" s="54" t="str">
        <f t="shared" si="11"/>
        <v>erreur</v>
      </c>
      <c r="W33" s="54" t="str">
        <f t="shared" si="11"/>
        <v>erreur</v>
      </c>
      <c r="X33" s="51">
        <f t="shared" si="11"/>
        <v>8.6666666666666661</v>
      </c>
      <c r="Y33" s="54" t="str">
        <f t="shared" si="11"/>
        <v>erreur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8" t="s">
        <v>240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/>
      <c r="U34" s="51">
        <f t="shared" si="11"/>
        <v>19.5</v>
      </c>
      <c r="V34" s="54" t="str">
        <f t="shared" si="11"/>
        <v>erreur</v>
      </c>
      <c r="W34" s="54" t="str">
        <f t="shared" si="11"/>
        <v>erreur</v>
      </c>
      <c r="X34" s="51">
        <f t="shared" si="11"/>
        <v>8.6666666666666661</v>
      </c>
      <c r="Y34" s="54" t="str">
        <f t="shared" si="11"/>
        <v>erreur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/>
      <c r="U35" s="51">
        <f t="shared" si="11"/>
        <v>19.5</v>
      </c>
      <c r="V35" s="54" t="str">
        <f t="shared" si="11"/>
        <v>erreur</v>
      </c>
      <c r="W35" s="54" t="str">
        <f t="shared" si="11"/>
        <v>erreur</v>
      </c>
      <c r="X35" s="51">
        <f t="shared" si="11"/>
        <v>8.6666666666666661</v>
      </c>
      <c r="Y35" s="54" t="str">
        <f t="shared" si="11"/>
        <v>erreur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12</v>
      </c>
      <c r="C36" s="43" t="s">
        <v>167</v>
      </c>
      <c r="D36" s="56" t="s">
        <v>168</v>
      </c>
      <c r="E36" s="43" t="s">
        <v>21</v>
      </c>
      <c r="F36" s="160" t="s">
        <v>169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26</v>
      </c>
      <c r="O36" s="46">
        <f>IF($E36="Optionnel",SUBTOTAL(9,N37),SUBTOTAL(9,O37:O41))</f>
        <v>32.5</v>
      </c>
      <c r="P36" s="46">
        <f>IF($E36="Optionnel",SUBTOTAL(9,P37),SUBTOTAL(9,P37:P41))</f>
        <v>58.5</v>
      </c>
      <c r="Q36" s="48">
        <v>3</v>
      </c>
      <c r="R36" s="68"/>
      <c r="S36" s="68"/>
      <c r="U36" s="46">
        <f>IF(Q36="","",P36/Q36)</f>
        <v>19.5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8.6666666666666661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81"/>
    </row>
    <row r="37" spans="1:34" x14ac:dyDescent="0.3">
      <c r="A37" s="165"/>
      <c r="B37" s="59" t="s">
        <v>1</v>
      </c>
      <c r="C37" s="60"/>
      <c r="D37" s="161" t="s">
        <v>170</v>
      </c>
      <c r="E37" s="60"/>
      <c r="F37" s="160" t="s">
        <v>171</v>
      </c>
      <c r="G37" s="164"/>
      <c r="H37" s="164">
        <v>2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7</v>
      </c>
      <c r="N37" s="51">
        <f>M37*J37</f>
        <v>14</v>
      </c>
      <c r="O37" s="51">
        <f>M37*K37</f>
        <v>17.5</v>
      </c>
      <c r="P37" s="51">
        <f>L37*M37</f>
        <v>31.5</v>
      </c>
      <c r="Q37" s="53"/>
      <c r="R37" s="69">
        <f>IF(OR(SUM(M$78)=0,M37=""),"",M37/M$78)</f>
        <v>0.53846153846153844</v>
      </c>
      <c r="S37" s="96">
        <v>0.4</v>
      </c>
      <c r="U37" s="51">
        <f t="shared" ref="U37:Z37" si="12">U36</f>
        <v>19.5</v>
      </c>
      <c r="V37" s="54" t="str">
        <f t="shared" si="12"/>
        <v>erreur</v>
      </c>
      <c r="W37" s="54" t="str">
        <f t="shared" si="12"/>
        <v>erreur</v>
      </c>
      <c r="X37" s="51">
        <f t="shared" si="12"/>
        <v>8.6666666666666661</v>
      </c>
      <c r="Y37" s="54" t="str">
        <f t="shared" si="12"/>
        <v>erreur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8" t="s">
        <v>221</v>
      </c>
      <c r="AE37" s="179" t="s">
        <v>232</v>
      </c>
      <c r="AF37" s="180">
        <f>(G37*3+H37*4+I37*4)*M37/16/IF(AE37="cours S &amp; L fusionnés",2,IF(AE37="cours S &amp; L identiques",4/3,1))</f>
        <v>2.625</v>
      </c>
    </row>
    <row r="38" spans="1:34" x14ac:dyDescent="0.3">
      <c r="A38" s="165"/>
      <c r="B38" s="59" t="s">
        <v>2</v>
      </c>
      <c r="C38" s="60"/>
      <c r="D38" s="161" t="s">
        <v>172</v>
      </c>
      <c r="E38" s="60"/>
      <c r="F38" s="161"/>
      <c r="G38" s="164"/>
      <c r="H38" s="164">
        <v>2</v>
      </c>
      <c r="I38" s="164"/>
      <c r="J38" s="51">
        <f>IF(AND(D38&lt;&gt;"",SUM(G38:I38)&lt;&gt;J37),"erreur",SUM(G38:I38))</f>
        <v>2</v>
      </c>
      <c r="K38" s="50">
        <v>2.5</v>
      </c>
      <c r="L38" s="51">
        <f>IF(OR(AND(D38&lt;&gt;"",SUM(J38:K38)=0),AND(D38="",SUM(J38:K38)&lt;&gt;0),AND(D38&lt;&gt;"",K38&lt;&gt;K37)),"erreur",SUM(J38:K38))</f>
        <v>4.5</v>
      </c>
      <c r="M38" s="52">
        <v>6</v>
      </c>
      <c r="N38" s="51">
        <f>M38*J38</f>
        <v>12</v>
      </c>
      <c r="O38" s="51">
        <f>M38*K38</f>
        <v>15</v>
      </c>
      <c r="P38" s="51">
        <f>L38*M38</f>
        <v>27</v>
      </c>
      <c r="Q38" s="53"/>
      <c r="R38" s="69">
        <f>IF(OR(SUM(M$78)=0,M38=""),"",M38/M$78)</f>
        <v>0.46153846153846156</v>
      </c>
      <c r="S38" s="96">
        <v>0.4</v>
      </c>
      <c r="U38" s="51">
        <f t="shared" ref="U38:Z41" si="13">U37</f>
        <v>19.5</v>
      </c>
      <c r="V38" s="54" t="str">
        <f t="shared" si="13"/>
        <v>erreur</v>
      </c>
      <c r="W38" s="54" t="str">
        <f t="shared" si="13"/>
        <v>erreur</v>
      </c>
      <c r="X38" s="51">
        <f t="shared" si="13"/>
        <v>8.6666666666666661</v>
      </c>
      <c r="Y38" s="54" t="str">
        <f t="shared" si="13"/>
        <v>erreur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8" t="s">
        <v>221</v>
      </c>
      <c r="AE38" s="179" t="s">
        <v>232</v>
      </c>
      <c r="AF38" s="180">
        <f>(G38*3+H38*4+I38*4)*M38/16/IF(AE38="cours S &amp; L fusionnés",2,IF(AE38="cours S &amp; L identiques",4/3,1))</f>
        <v>2.25</v>
      </c>
    </row>
    <row r="39" spans="1:34" x14ac:dyDescent="0.3">
      <c r="A39" s="165"/>
      <c r="B39" s="59" t="s">
        <v>3</v>
      </c>
      <c r="C39" s="60"/>
      <c r="D39" s="161"/>
      <c r="E39" s="60"/>
      <c r="F39" s="161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si="13"/>
        <v>19.5</v>
      </c>
      <c r="V39" s="54" t="str">
        <f t="shared" si="13"/>
        <v>erreur</v>
      </c>
      <c r="W39" s="54" t="str">
        <f t="shared" si="13"/>
        <v>erreur</v>
      </c>
      <c r="X39" s="51">
        <f t="shared" si="13"/>
        <v>8.6666666666666661</v>
      </c>
      <c r="Y39" s="54" t="str">
        <f t="shared" si="13"/>
        <v>erreur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8"/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19.5</v>
      </c>
      <c r="V40" s="54" t="str">
        <f t="shared" si="13"/>
        <v>erreur</v>
      </c>
      <c r="W40" s="54" t="str">
        <f t="shared" si="13"/>
        <v>erreur</v>
      </c>
      <c r="X40" s="51">
        <f t="shared" si="13"/>
        <v>8.6666666666666661</v>
      </c>
      <c r="Y40" s="54" t="str">
        <f t="shared" si="13"/>
        <v>erreur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>
        <f t="shared" si="13"/>
        <v>19.5</v>
      </c>
      <c r="V41" s="54" t="str">
        <f t="shared" si="13"/>
        <v>erreur</v>
      </c>
      <c r="W41" s="54" t="str">
        <f t="shared" si="13"/>
        <v>erreur</v>
      </c>
      <c r="X41" s="51">
        <f t="shared" si="13"/>
        <v>8.6666666666666661</v>
      </c>
      <c r="Y41" s="54" t="str">
        <f t="shared" si="13"/>
        <v>erreur</v>
      </c>
      <c r="Z41" s="54" t="str">
        <f t="shared" si="13"/>
        <v>erreur</v>
      </c>
      <c r="AA41" s="54" t="str">
        <f t="shared" si="14"/>
        <v>OK</v>
      </c>
      <c r="AB41" s="54" t="str">
        <f t="shared" si="14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264</v>
      </c>
      <c r="C42" s="43" t="s">
        <v>266</v>
      </c>
      <c r="D42" s="56" t="s">
        <v>254</v>
      </c>
      <c r="E42" s="43" t="s">
        <v>21</v>
      </c>
      <c r="F42" s="160"/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19.5</v>
      </c>
      <c r="O42" s="46">
        <f>IF($E42="Optionnel",SUBTOTAL(9,N43),SUBTOTAL(9,O43:O47))</f>
        <v>19.5</v>
      </c>
      <c r="P42" s="46">
        <f>IF($E42="Optionnel",SUBTOTAL(9,P43),SUBTOTAL(9,P43:P47))</f>
        <v>39</v>
      </c>
      <c r="Q42" s="48"/>
      <c r="R42" s="68"/>
      <c r="S42" s="68"/>
      <c r="U42" s="46" t="str">
        <f>IF(Q42="","",P42/Q42)</f>
        <v/>
      </c>
      <c r="V42" s="49" t="str">
        <f>IF(AND(Q42&lt;&gt;"",P42&lt;&gt;0),IF(OR(P42/Q42&lt;24,P42/Q42&gt;36),"erreur","OK"),"")</f>
        <v/>
      </c>
      <c r="W42" s="49" t="str">
        <f>IF(AND(Q42&lt;&gt;"",P42&lt;&gt;0),IF(OR(P42/Q42&lt;36,P42/Q42&gt;45),"erreur","OK"),"")</f>
        <v/>
      </c>
      <c r="X42" s="46" t="str">
        <f>IF(U42="","",N42/Q42)</f>
        <v/>
      </c>
      <c r="Y42" s="49" t="str">
        <f>IF(AND(Q42&lt;&gt;"",N42&lt;&gt;0),IF(OR(N42/Q42&lt;9,N42/Q42&gt;12),"erreur","OK"),"")</f>
        <v/>
      </c>
      <c r="Z42" s="49" t="str">
        <f>IF(AND(Q42&lt;&gt;"",N42&lt;&gt;0),IF(OR(N42/Q42&lt;13,N42/Q42&gt;16),"erreur","OK"),"")</f>
        <v/>
      </c>
      <c r="AA42" s="49" t="str">
        <f t="shared" si="14"/>
        <v>OK</v>
      </c>
      <c r="AB42" s="49" t="str">
        <f t="shared" si="14"/>
        <v>OK</v>
      </c>
      <c r="AF42" s="181"/>
    </row>
    <row r="43" spans="1:34" x14ac:dyDescent="0.3">
      <c r="A43" s="165"/>
      <c r="B43" s="59" t="s">
        <v>1</v>
      </c>
      <c r="C43" s="60"/>
      <c r="D43" s="161" t="s">
        <v>255</v>
      </c>
      <c r="E43" s="60"/>
      <c r="F43" s="160"/>
      <c r="G43" s="164"/>
      <c r="H43" s="164">
        <v>1.5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4</v>
      </c>
      <c r="N43" s="51">
        <f>M43*J43</f>
        <v>6</v>
      </c>
      <c r="O43" s="51">
        <f>M43*K43</f>
        <v>6</v>
      </c>
      <c r="P43" s="51">
        <f>L43*M43</f>
        <v>12</v>
      </c>
      <c r="Q43" s="53"/>
      <c r="R43" s="69"/>
      <c r="S43" s="96"/>
      <c r="U43" s="51" t="str">
        <f t="shared" ref="U43:Z43" si="15">U42</f>
        <v/>
      </c>
      <c r="V43" s="54" t="str">
        <f t="shared" si="15"/>
        <v/>
      </c>
      <c r="W43" s="54" t="str">
        <f t="shared" si="15"/>
        <v/>
      </c>
      <c r="X43" s="51" t="str">
        <f t="shared" si="15"/>
        <v/>
      </c>
      <c r="Y43" s="54" t="str">
        <f t="shared" si="15"/>
        <v/>
      </c>
      <c r="Z43" s="54" t="str">
        <f t="shared" si="15"/>
        <v/>
      </c>
      <c r="AA43" s="54" t="str">
        <f t="shared" si="14"/>
        <v>OK</v>
      </c>
      <c r="AB43" s="54" t="str">
        <f t="shared" si="14"/>
        <v>OK</v>
      </c>
      <c r="AD43" s="178" t="s">
        <v>239</v>
      </c>
      <c r="AE43" s="179" t="s">
        <v>236</v>
      </c>
      <c r="AF43" s="180">
        <f>(G43*3+H43*4+I43*4)*M43/16/IF(AE43="cours S &amp; L fusionnés",2,IF(AE43="cours S &amp; L identiques",4/3,1))</f>
        <v>0.75</v>
      </c>
    </row>
    <row r="44" spans="1:34" x14ac:dyDescent="0.3">
      <c r="A44" s="165"/>
      <c r="B44" s="59" t="s">
        <v>2</v>
      </c>
      <c r="C44" s="60"/>
      <c r="D44" s="161" t="s">
        <v>258</v>
      </c>
      <c r="E44" s="60"/>
      <c r="F44" s="161"/>
      <c r="G44" s="164"/>
      <c r="H44" s="164">
        <v>1.5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/>
      <c r="S44" s="96"/>
      <c r="U44" s="51" t="str">
        <f t="shared" ref="U44:Z47" si="16">U43</f>
        <v/>
      </c>
      <c r="V44" s="54" t="str">
        <f t="shared" si="16"/>
        <v/>
      </c>
      <c r="W44" s="54" t="str">
        <f t="shared" si="16"/>
        <v/>
      </c>
      <c r="X44" s="51" t="str">
        <f t="shared" si="16"/>
        <v/>
      </c>
      <c r="Y44" s="54" t="str">
        <f t="shared" si="16"/>
        <v/>
      </c>
      <c r="Z44" s="54" t="str">
        <f t="shared" si="16"/>
        <v/>
      </c>
      <c r="AA44" s="54" t="str">
        <f t="shared" si="14"/>
        <v>OK</v>
      </c>
      <c r="AB44" s="54" t="str">
        <f t="shared" si="14"/>
        <v>OK</v>
      </c>
      <c r="AD44" s="178" t="s">
        <v>222</v>
      </c>
      <c r="AE44" s="179" t="s">
        <v>236</v>
      </c>
      <c r="AF44" s="180">
        <f>(G44*3+H44*4+I44*4)*M44/16/IF(AE44="cours S &amp; L fusionnés",2,IF(AE44="cours S &amp; L identiques",4/3,1))</f>
        <v>0.5625</v>
      </c>
    </row>
    <row r="45" spans="1:34" x14ac:dyDescent="0.3">
      <c r="A45" s="165"/>
      <c r="B45" s="59" t="s">
        <v>3</v>
      </c>
      <c r="C45" s="60"/>
      <c r="D45" s="161" t="s">
        <v>256</v>
      </c>
      <c r="E45" s="60"/>
      <c r="F45" s="161"/>
      <c r="G45" s="164"/>
      <c r="H45" s="164">
        <v>1.5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3</v>
      </c>
      <c r="N45" s="51">
        <f>M45*J45</f>
        <v>4.5</v>
      </c>
      <c r="O45" s="51">
        <f>M45*K45</f>
        <v>4.5</v>
      </c>
      <c r="P45" s="51">
        <f>L45*M45</f>
        <v>9</v>
      </c>
      <c r="Q45" s="53"/>
      <c r="R45" s="69"/>
      <c r="S45" s="96"/>
      <c r="U45" s="51" t="str">
        <f t="shared" si="16"/>
        <v/>
      </c>
      <c r="V45" s="54" t="str">
        <f t="shared" si="16"/>
        <v/>
      </c>
      <c r="W45" s="54" t="str">
        <f t="shared" si="16"/>
        <v/>
      </c>
      <c r="X45" s="51" t="str">
        <f t="shared" si="16"/>
        <v/>
      </c>
      <c r="Y45" s="54" t="str">
        <f t="shared" si="16"/>
        <v/>
      </c>
      <c r="Z45" s="54" t="str">
        <f t="shared" si="16"/>
        <v/>
      </c>
      <c r="AA45" s="54" t="str">
        <f t="shared" si="14"/>
        <v>OK</v>
      </c>
      <c r="AB45" s="54" t="str">
        <f t="shared" si="14"/>
        <v>OK</v>
      </c>
      <c r="AD45" s="178" t="s">
        <v>243</v>
      </c>
      <c r="AE45" s="179" t="s">
        <v>236</v>
      </c>
      <c r="AF45" s="180">
        <f>(G45*3+H45*4+I45*4)*M45/16/IF(AE45="cours S &amp; L fusionnés",2,IF(AE45="cours S &amp; L identiques",4/3,1))</f>
        <v>0.5625</v>
      </c>
    </row>
    <row r="46" spans="1:34" x14ac:dyDescent="0.3">
      <c r="A46" s="165"/>
      <c r="B46" s="59" t="s">
        <v>5</v>
      </c>
      <c r="C46" s="60"/>
      <c r="D46" s="161" t="s">
        <v>257</v>
      </c>
      <c r="E46" s="60"/>
      <c r="F46" s="161"/>
      <c r="G46" s="164"/>
      <c r="H46" s="164">
        <v>1.5</v>
      </c>
      <c r="I46" s="164"/>
      <c r="J46" s="51">
        <f>IF(AND(D46&lt;&gt;"",SUM(G46:I46)&lt;&gt;J44),"erreur",SUM(G46:I46))</f>
        <v>1.5</v>
      </c>
      <c r="K46" s="50">
        <v>1.5</v>
      </c>
      <c r="L46" s="51">
        <f>IF(OR(AND(D46&lt;&gt;"",SUM(J46:K46)=0),AND(D46="",SUM(J46:K46)&lt;&gt;0),AND(D46&lt;&gt;"",K46&lt;&gt;K44)),"erreur",SUM(J46:K46))</f>
        <v>3</v>
      </c>
      <c r="M46" s="52">
        <v>3</v>
      </c>
      <c r="N46" s="51">
        <f>M46*J46</f>
        <v>4.5</v>
      </c>
      <c r="O46" s="51">
        <f>M46*K46</f>
        <v>4.5</v>
      </c>
      <c r="P46" s="51">
        <f>L46*M46</f>
        <v>9</v>
      </c>
      <c r="Q46" s="53"/>
      <c r="R46" s="69"/>
      <c r="S46" s="96"/>
      <c r="U46" s="51" t="str">
        <f t="shared" si="16"/>
        <v/>
      </c>
      <c r="V46" s="54" t="str">
        <f t="shared" si="16"/>
        <v/>
      </c>
      <c r="W46" s="54" t="str">
        <f t="shared" si="16"/>
        <v/>
      </c>
      <c r="X46" s="51" t="str">
        <f t="shared" si="16"/>
        <v/>
      </c>
      <c r="Y46" s="54" t="str">
        <f t="shared" si="16"/>
        <v/>
      </c>
      <c r="Z46" s="54" t="str">
        <f t="shared" si="16"/>
        <v/>
      </c>
      <c r="AA46" s="54" t="str">
        <f t="shared" si="14"/>
        <v>OK</v>
      </c>
      <c r="AB46" s="54" t="str">
        <f t="shared" si="14"/>
        <v>OK</v>
      </c>
      <c r="AD46" s="178"/>
      <c r="AE46" s="179"/>
      <c r="AF46" s="180">
        <f>(G46*3+H46*4+I46*4)*M46/16/IF(AE46="cours S &amp; L fusionnés",2,IF(AE46="cours S &amp; L identiques",4/3,1))</f>
        <v>1.125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/>
      <c r="U47" s="51" t="str">
        <f t="shared" si="16"/>
        <v/>
      </c>
      <c r="V47" s="54" t="str">
        <f t="shared" si="16"/>
        <v/>
      </c>
      <c r="W47" s="54" t="str">
        <f t="shared" si="16"/>
        <v/>
      </c>
      <c r="X47" s="51" t="str">
        <f t="shared" si="16"/>
        <v/>
      </c>
      <c r="Y47" s="54" t="str">
        <f t="shared" si="16"/>
        <v/>
      </c>
      <c r="Z47" s="54" t="str">
        <f t="shared" si="16"/>
        <v/>
      </c>
      <c r="AA47" s="54" t="str">
        <f t="shared" si="14"/>
        <v>OK</v>
      </c>
      <c r="AB47" s="54" t="str">
        <f t="shared" si="14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S1</v>
      </c>
      <c r="B48" s="44" t="s">
        <v>265</v>
      </c>
      <c r="C48" s="43" t="s">
        <v>173</v>
      </c>
      <c r="D48" s="56" t="s">
        <v>174</v>
      </c>
      <c r="E48" s="43" t="s">
        <v>21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13</v>
      </c>
      <c r="N48" s="46">
        <f>IF($E48="Optionnel",SUBTOTAL(9,N49),SUBTOTAL(9,N49:N53))</f>
        <v>19.5</v>
      </c>
      <c r="O48" s="46">
        <f>IF($E48="Optionnel",SUBTOTAL(9,N49),SUBTOTAL(9,O49:O53))</f>
        <v>19.5</v>
      </c>
      <c r="P48" s="46">
        <f>IF($E48="Optionnel",SUBTOTAL(9,P49),SUBTOTAL(9,P49:P53))</f>
        <v>39</v>
      </c>
      <c r="Q48" s="48">
        <v>2</v>
      </c>
      <c r="R48" s="68"/>
      <c r="S48" s="68"/>
      <c r="U48" s="46">
        <f>IF(Q48="","",P48/Q48)</f>
        <v>19.5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9.75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81"/>
    </row>
    <row r="49" spans="1:32" x14ac:dyDescent="0.3">
      <c r="A49" s="165"/>
      <c r="B49" s="59" t="s">
        <v>1</v>
      </c>
      <c r="C49" s="60"/>
      <c r="D49" s="161" t="s">
        <v>175</v>
      </c>
      <c r="E49" s="60"/>
      <c r="F49" s="160"/>
      <c r="G49" s="164">
        <v>1</v>
      </c>
      <c r="H49" s="164"/>
      <c r="I49" s="164">
        <v>0.5</v>
      </c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7</v>
      </c>
      <c r="N49" s="51">
        <f>M49*J49</f>
        <v>10.5</v>
      </c>
      <c r="O49" s="51">
        <f>M49*K49</f>
        <v>10.5</v>
      </c>
      <c r="P49" s="51">
        <f>L49*M49</f>
        <v>21</v>
      </c>
      <c r="Q49" s="53"/>
      <c r="R49" s="69">
        <v>1</v>
      </c>
      <c r="S49" s="96">
        <v>0.4</v>
      </c>
      <c r="U49" s="51">
        <f t="shared" ref="U49:Z49" si="17">U48</f>
        <v>19.5</v>
      </c>
      <c r="V49" s="54" t="str">
        <f t="shared" si="17"/>
        <v>erreur</v>
      </c>
      <c r="W49" s="54" t="str">
        <f t="shared" si="17"/>
        <v>erreur</v>
      </c>
      <c r="X49" s="51">
        <f t="shared" si="17"/>
        <v>9.75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8" t="s">
        <v>239</v>
      </c>
      <c r="AE49" s="179"/>
      <c r="AF49" s="180">
        <f>(G49*3+H49*4+I49*4)*M49/16/IF(AE49="cours S &amp; L fusionnés",2,IF(AE49="cours S &amp; L identiques",4/3,1))</f>
        <v>2.1875</v>
      </c>
    </row>
    <row r="50" spans="1:32" x14ac:dyDescent="0.3">
      <c r="A50" s="165"/>
      <c r="B50" s="59" t="s">
        <v>2</v>
      </c>
      <c r="C50" s="60"/>
      <c r="D50" s="161" t="s">
        <v>176</v>
      </c>
      <c r="E50" s="60"/>
      <c r="F50" s="161"/>
      <c r="G50" s="164">
        <v>1</v>
      </c>
      <c r="H50" s="164"/>
      <c r="I50" s="164">
        <v>0.5</v>
      </c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6</v>
      </c>
      <c r="N50" s="51">
        <f>M50*J50</f>
        <v>9</v>
      </c>
      <c r="O50" s="51">
        <f>M50*K50</f>
        <v>9</v>
      </c>
      <c r="P50" s="51">
        <f>L50*M50</f>
        <v>18</v>
      </c>
      <c r="Q50" s="53"/>
      <c r="R50" s="69">
        <v>0</v>
      </c>
      <c r="S50" s="96"/>
      <c r="U50" s="51">
        <f t="shared" ref="U50:Z53" si="18">U49</f>
        <v>19.5</v>
      </c>
      <c r="V50" s="54" t="str">
        <f t="shared" si="18"/>
        <v>erreur</v>
      </c>
      <c r="W50" s="54" t="str">
        <f t="shared" si="18"/>
        <v>erreur</v>
      </c>
      <c r="X50" s="51">
        <f t="shared" si="18"/>
        <v>9.75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8" t="s">
        <v>239</v>
      </c>
      <c r="AE50" s="179"/>
      <c r="AF50" s="180">
        <f>(G50*3+H50*4+I50*4)*M50/16/IF(AE50="cours S &amp; L fusionnés",2,IF(AE50="cours S &amp; L identiques",4/3,1))</f>
        <v>1.875</v>
      </c>
    </row>
    <row r="51" spans="1:32" x14ac:dyDescent="0.3">
      <c r="A51" s="165"/>
      <c r="B51" s="59" t="s">
        <v>3</v>
      </c>
      <c r="C51" s="60"/>
      <c r="D51" s="161"/>
      <c r="E51" s="60"/>
      <c r="F51" s="161"/>
      <c r="G51" s="164"/>
      <c r="H51" s="164"/>
      <c r="I51" s="164"/>
      <c r="J51" s="51">
        <f t="shared" ref="J51:J53" si="19"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/>
      <c r="U51" s="51">
        <f t="shared" si="18"/>
        <v>19.5</v>
      </c>
      <c r="V51" s="54" t="str">
        <f t="shared" si="18"/>
        <v>erreur</v>
      </c>
      <c r="W51" s="54" t="str">
        <f t="shared" si="18"/>
        <v>erreur</v>
      </c>
      <c r="X51" s="51">
        <f t="shared" si="18"/>
        <v>9.75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 t="shared" si="19"/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/>
      <c r="U52" s="51">
        <f t="shared" si="18"/>
        <v>19.5</v>
      </c>
      <c r="V52" s="54" t="str">
        <f t="shared" si="18"/>
        <v>erreur</v>
      </c>
      <c r="W52" s="54" t="str">
        <f t="shared" si="18"/>
        <v>erreur</v>
      </c>
      <c r="X52" s="51">
        <f t="shared" si="18"/>
        <v>9.75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 t="shared" si="19"/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/>
      <c r="U53" s="51">
        <f t="shared" si="18"/>
        <v>19.5</v>
      </c>
      <c r="V53" s="54" t="str">
        <f t="shared" si="18"/>
        <v>erreur</v>
      </c>
      <c r="W53" s="54" t="str">
        <f t="shared" si="18"/>
        <v>erreur</v>
      </c>
      <c r="X53" s="51">
        <f t="shared" si="18"/>
        <v>9.75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ht="31.2" x14ac:dyDescent="0.3">
      <c r="A54" s="55" t="str">
        <f>A48</f>
        <v>S1</v>
      </c>
      <c r="B54" s="44" t="s">
        <v>213</v>
      </c>
      <c r="C54" s="61" t="s">
        <v>274</v>
      </c>
      <c r="D54" s="162" t="s">
        <v>238</v>
      </c>
      <c r="E54" s="43" t="s">
        <v>21</v>
      </c>
      <c r="F54" s="56"/>
      <c r="G54" s="45"/>
      <c r="H54" s="45"/>
      <c r="I54" s="45"/>
      <c r="J54" s="46">
        <f>J55</f>
        <v>2</v>
      </c>
      <c r="K54" s="46">
        <f>K55</f>
        <v>4.5</v>
      </c>
      <c r="L54" s="46">
        <f>SUM(J54:K54)</f>
        <v>6.5</v>
      </c>
      <c r="M54" s="47">
        <f>IF(C54="","",IF(E54="Optionnel",M55,IF(SUM(M55:M59)&lt;&gt;M48,"erreur",SUM(M55:M59))))</f>
        <v>13</v>
      </c>
      <c r="N54" s="46">
        <f>IF($E54="Optionnel",SUBTOTAL(9,N55),SUBTOTAL(9,N55:N59))</f>
        <v>26</v>
      </c>
      <c r="O54" s="46">
        <f>IF($E54="Optionnel",SUBTOTAL(9,N55),SUBTOTAL(9,O55:O59))</f>
        <v>58.5</v>
      </c>
      <c r="P54" s="46">
        <f>IF($E54="Optionnel",SUBTOTAL(9,P55),SUBTOTAL(9,P55:P59))</f>
        <v>84.5</v>
      </c>
      <c r="Q54" s="48">
        <v>2</v>
      </c>
      <c r="R54" s="68"/>
      <c r="S54" s="68"/>
      <c r="U54" s="46">
        <f>IF(Q54="","",P54/Q54)</f>
        <v>42.25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OK</v>
      </c>
      <c r="X54" s="46">
        <f>IF(U54="","",N54/Q54)</f>
        <v>13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OK</v>
      </c>
      <c r="AA54" s="49" t="str">
        <f t="shared" si="14"/>
        <v>OK</v>
      </c>
      <c r="AB54" s="49" t="str">
        <f t="shared" si="14"/>
        <v>OK</v>
      </c>
      <c r="AF54" s="181"/>
    </row>
    <row r="55" spans="1:32" x14ac:dyDescent="0.3">
      <c r="A55" s="165"/>
      <c r="B55" s="59" t="s">
        <v>1</v>
      </c>
      <c r="C55" s="60"/>
      <c r="D55" s="163" t="s">
        <v>272</v>
      </c>
      <c r="E55" s="60"/>
      <c r="F55" s="161"/>
      <c r="G55" s="50"/>
      <c r="H55" s="50">
        <v>2</v>
      </c>
      <c r="I55" s="50"/>
      <c r="J55" s="51">
        <f>SUM(H55:I55)</f>
        <v>2</v>
      </c>
      <c r="K55" s="50">
        <v>4.5</v>
      </c>
      <c r="L55" s="51">
        <f>IF(OR(AND(D55&lt;&gt;"",SUM(J55:K55)=0),AND(D55="",SUM(J55:K55)&lt;&gt;0)),"erreur",SUM(J55:K55))</f>
        <v>6.5</v>
      </c>
      <c r="M55" s="52">
        <v>13</v>
      </c>
      <c r="N55" s="51">
        <f>M55*J55</f>
        <v>26</v>
      </c>
      <c r="O55" s="51">
        <f>M55*K55</f>
        <v>58.5</v>
      </c>
      <c r="P55" s="51">
        <f>L55*M55</f>
        <v>84.5</v>
      </c>
      <c r="Q55" s="53"/>
      <c r="R55" s="69">
        <f>IF(OR(SUM(M$78)=0,M55=""),"",M55/M$78)</f>
        <v>1</v>
      </c>
      <c r="S55" s="96">
        <v>0.4</v>
      </c>
      <c r="U55" s="51">
        <f t="shared" ref="U55:Z55" si="20">U54</f>
        <v>42.25</v>
      </c>
      <c r="V55" s="54" t="str">
        <f t="shared" si="20"/>
        <v>erreur</v>
      </c>
      <c r="W55" s="54" t="str">
        <f t="shared" si="20"/>
        <v>OK</v>
      </c>
      <c r="X55" s="51">
        <f t="shared" si="20"/>
        <v>13</v>
      </c>
      <c r="Y55" s="54" t="str">
        <f t="shared" si="20"/>
        <v>erreur</v>
      </c>
      <c r="Z55" s="54" t="str">
        <f t="shared" si="20"/>
        <v>OK</v>
      </c>
      <c r="AA55" s="54" t="str">
        <f t="shared" ref="AA55:AB77" si="21">AA56</f>
        <v>OK</v>
      </c>
      <c r="AB55" s="54" t="str">
        <f t="shared" si="21"/>
        <v>OK</v>
      </c>
      <c r="AD55" s="178"/>
      <c r="AE55" s="179"/>
      <c r="AF55" s="180">
        <f>(G55*3+H55*4+I55*4)*M55/16/IF(AE55="cours S &amp; L fusionnés",2,IF(AE55="cours S &amp; L identiques",4/3,1))</f>
        <v>6.5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/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/>
      <c r="U56" s="51">
        <f t="shared" ref="U56:Z56" si="22">U55</f>
        <v>42.25</v>
      </c>
      <c r="V56" s="54" t="str">
        <f t="shared" si="22"/>
        <v>erreur</v>
      </c>
      <c r="W56" s="54" t="str">
        <f t="shared" si="22"/>
        <v>OK</v>
      </c>
      <c r="X56" s="51">
        <f t="shared" si="22"/>
        <v>13</v>
      </c>
      <c r="Y56" s="54" t="str">
        <f t="shared" si="22"/>
        <v>erreur</v>
      </c>
      <c r="Z56" s="54" t="str">
        <f t="shared" si="22"/>
        <v>OK</v>
      </c>
      <c r="AA56" s="54" t="str">
        <f t="shared" si="21"/>
        <v>OK</v>
      </c>
      <c r="AB56" s="54" t="str">
        <f t="shared" si="21"/>
        <v>OK</v>
      </c>
      <c r="AD56" s="178"/>
      <c r="AE56" s="179"/>
      <c r="AF56" s="180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/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/>
      <c r="U57" s="51">
        <f t="shared" ref="U57:Z57" si="23">U56</f>
        <v>42.25</v>
      </c>
      <c r="V57" s="54" t="str">
        <f t="shared" si="23"/>
        <v>erreur</v>
      </c>
      <c r="W57" s="54" t="str">
        <f t="shared" si="23"/>
        <v>OK</v>
      </c>
      <c r="X57" s="51">
        <f t="shared" si="23"/>
        <v>13</v>
      </c>
      <c r="Y57" s="54" t="str">
        <f t="shared" si="23"/>
        <v>erreur</v>
      </c>
      <c r="Z57" s="54" t="str">
        <f t="shared" si="23"/>
        <v>OK</v>
      </c>
      <c r="AA57" s="54" t="str">
        <f t="shared" si="21"/>
        <v>OK</v>
      </c>
      <c r="AB57" s="54" t="str">
        <f t="shared" si="21"/>
        <v>OK</v>
      </c>
      <c r="AD57" s="178"/>
      <c r="AE57" s="179"/>
      <c r="AF57" s="180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/>
      <c r="U58" s="51">
        <f t="shared" ref="U58:Z58" si="24">U57</f>
        <v>42.25</v>
      </c>
      <c r="V58" s="54" t="str">
        <f t="shared" si="24"/>
        <v>erreur</v>
      </c>
      <c r="W58" s="54" t="str">
        <f t="shared" si="24"/>
        <v>OK</v>
      </c>
      <c r="X58" s="51">
        <f t="shared" si="24"/>
        <v>13</v>
      </c>
      <c r="Y58" s="54" t="str">
        <f t="shared" si="24"/>
        <v>erreur</v>
      </c>
      <c r="Z58" s="54" t="str">
        <f t="shared" si="24"/>
        <v>OK</v>
      </c>
      <c r="AA58" s="54" t="str">
        <f t="shared" si="21"/>
        <v>OK</v>
      </c>
      <c r="AB58" s="54" t="str">
        <f t="shared" si="21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/>
      <c r="U59" s="51">
        <f t="shared" ref="U59:Z59" si="25">U58</f>
        <v>42.25</v>
      </c>
      <c r="V59" s="54" t="str">
        <f t="shared" si="25"/>
        <v>erreur</v>
      </c>
      <c r="W59" s="54" t="str">
        <f t="shared" si="25"/>
        <v>OK</v>
      </c>
      <c r="X59" s="51">
        <f t="shared" si="25"/>
        <v>13</v>
      </c>
      <c r="Y59" s="54" t="str">
        <f t="shared" si="25"/>
        <v>erreur</v>
      </c>
      <c r="Z59" s="54" t="str">
        <f t="shared" si="25"/>
        <v>OK</v>
      </c>
      <c r="AA59" s="54" t="str">
        <f t="shared" si="21"/>
        <v>OK</v>
      </c>
      <c r="AB59" s="54" t="str">
        <f t="shared" si="21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S1</v>
      </c>
      <c r="B60" s="44" t="s">
        <v>39</v>
      </c>
      <c r="C60" s="61"/>
      <c r="D60" s="162"/>
      <c r="E60" s="43"/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1"/>
        <v>OK</v>
      </c>
      <c r="AB60" s="49" t="str">
        <f t="shared" si="21"/>
        <v>OK</v>
      </c>
      <c r="AF60" s="181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/>
      <c r="U61" s="51" t="str">
        <f t="shared" ref="U61:Z61" si="26">U60</f>
        <v/>
      </c>
      <c r="V61" s="54" t="str">
        <f t="shared" si="26"/>
        <v/>
      </c>
      <c r="W61" s="54" t="str">
        <f t="shared" si="26"/>
        <v/>
      </c>
      <c r="X61" s="51" t="str">
        <f t="shared" si="26"/>
        <v/>
      </c>
      <c r="Y61" s="54" t="str">
        <f t="shared" si="26"/>
        <v/>
      </c>
      <c r="Z61" s="54" t="str">
        <f t="shared" si="26"/>
        <v/>
      </c>
      <c r="AA61" s="54" t="str">
        <f t="shared" si="21"/>
        <v>OK</v>
      </c>
      <c r="AB61" s="54" t="str">
        <f t="shared" si="21"/>
        <v>OK</v>
      </c>
      <c r="AD61" s="178"/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/>
      <c r="U62" s="51" t="str">
        <f t="shared" ref="U62:Z62" si="27">U61</f>
        <v/>
      </c>
      <c r="V62" s="54" t="str">
        <f t="shared" si="27"/>
        <v/>
      </c>
      <c r="W62" s="54" t="str">
        <f t="shared" si="27"/>
        <v/>
      </c>
      <c r="X62" s="51" t="str">
        <f t="shared" si="27"/>
        <v/>
      </c>
      <c r="Y62" s="54" t="str">
        <f t="shared" si="27"/>
        <v/>
      </c>
      <c r="Z62" s="54" t="str">
        <f t="shared" si="27"/>
        <v/>
      </c>
      <c r="AA62" s="54" t="str">
        <f t="shared" si="21"/>
        <v>OK</v>
      </c>
      <c r="AB62" s="54" t="str">
        <f t="shared" si="21"/>
        <v>OK</v>
      </c>
      <c r="AD62" s="178"/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/>
      <c r="U63" s="51" t="str">
        <f t="shared" ref="U63:Z63" si="28">U62</f>
        <v/>
      </c>
      <c r="V63" s="54" t="str">
        <f t="shared" si="28"/>
        <v/>
      </c>
      <c r="W63" s="54" t="str">
        <f t="shared" si="28"/>
        <v/>
      </c>
      <c r="X63" s="51" t="str">
        <f t="shared" si="28"/>
        <v/>
      </c>
      <c r="Y63" s="54" t="str">
        <f t="shared" si="28"/>
        <v/>
      </c>
      <c r="Z63" s="54" t="str">
        <f t="shared" si="28"/>
        <v/>
      </c>
      <c r="AA63" s="54" t="str">
        <f t="shared" si="21"/>
        <v>OK</v>
      </c>
      <c r="AB63" s="54" t="str">
        <f t="shared" si="21"/>
        <v>OK</v>
      </c>
      <c r="AD63" s="178"/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/>
      <c r="U64" s="51" t="str">
        <f t="shared" ref="U64:Z64" si="29">U63</f>
        <v/>
      </c>
      <c r="V64" s="54" t="str">
        <f t="shared" si="29"/>
        <v/>
      </c>
      <c r="W64" s="54" t="str">
        <f t="shared" si="29"/>
        <v/>
      </c>
      <c r="X64" s="51" t="str">
        <f t="shared" si="29"/>
        <v/>
      </c>
      <c r="Y64" s="54" t="str">
        <f t="shared" si="29"/>
        <v/>
      </c>
      <c r="Z64" s="54" t="str">
        <f t="shared" si="29"/>
        <v/>
      </c>
      <c r="AA64" s="54" t="str">
        <f t="shared" si="21"/>
        <v>OK</v>
      </c>
      <c r="AB64" s="54" t="str">
        <f t="shared" si="21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/>
      <c r="U65" s="51" t="str">
        <f t="shared" ref="U65:Z65" si="30">U64</f>
        <v/>
      </c>
      <c r="V65" s="54" t="str">
        <f t="shared" si="30"/>
        <v/>
      </c>
      <c r="W65" s="54" t="str">
        <f t="shared" si="30"/>
        <v/>
      </c>
      <c r="X65" s="51" t="str">
        <f t="shared" si="30"/>
        <v/>
      </c>
      <c r="Y65" s="54" t="str">
        <f t="shared" si="30"/>
        <v/>
      </c>
      <c r="Z65" s="54" t="str">
        <f t="shared" si="30"/>
        <v/>
      </c>
      <c r="AA65" s="54" t="str">
        <f t="shared" si="21"/>
        <v>OK</v>
      </c>
      <c r="AB65" s="54" t="str">
        <f t="shared" si="21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S1</v>
      </c>
      <c r="B66" s="44" t="s">
        <v>40</v>
      </c>
      <c r="C66" s="61"/>
      <c r="D66" s="162"/>
      <c r="E66" s="43"/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1"/>
        <v>OK</v>
      </c>
      <c r="AB66" s="49" t="str">
        <f t="shared" si="21"/>
        <v>OK</v>
      </c>
      <c r="AF66" s="181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/>
      <c r="U67" s="51" t="str">
        <f t="shared" ref="U67:Z67" si="31">U66</f>
        <v/>
      </c>
      <c r="V67" s="54" t="str">
        <f t="shared" si="31"/>
        <v/>
      </c>
      <c r="W67" s="54" t="str">
        <f t="shared" si="31"/>
        <v/>
      </c>
      <c r="X67" s="51" t="str">
        <f t="shared" si="31"/>
        <v/>
      </c>
      <c r="Y67" s="54" t="str">
        <f t="shared" si="31"/>
        <v/>
      </c>
      <c r="Z67" s="54" t="str">
        <f t="shared" si="31"/>
        <v/>
      </c>
      <c r="AA67" s="54" t="str">
        <f t="shared" si="21"/>
        <v>OK</v>
      </c>
      <c r="AB67" s="54" t="str">
        <f t="shared" si="21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 t="str">
        <f t="shared" ref="U68:Z68" si="32">U67</f>
        <v/>
      </c>
      <c r="V68" s="54" t="str">
        <f t="shared" si="32"/>
        <v/>
      </c>
      <c r="W68" s="54" t="str">
        <f t="shared" si="32"/>
        <v/>
      </c>
      <c r="X68" s="51" t="str">
        <f t="shared" si="32"/>
        <v/>
      </c>
      <c r="Y68" s="54" t="str">
        <f t="shared" si="32"/>
        <v/>
      </c>
      <c r="Z68" s="54" t="str">
        <f t="shared" si="32"/>
        <v/>
      </c>
      <c r="AA68" s="54" t="str">
        <f t="shared" si="21"/>
        <v>OK</v>
      </c>
      <c r="AB68" s="54" t="str">
        <f t="shared" si="21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 t="str">
        <f t="shared" ref="U69:Z69" si="33">U68</f>
        <v/>
      </c>
      <c r="V69" s="54" t="str">
        <f t="shared" si="33"/>
        <v/>
      </c>
      <c r="W69" s="54" t="str">
        <f t="shared" si="33"/>
        <v/>
      </c>
      <c r="X69" s="51" t="str">
        <f t="shared" si="33"/>
        <v/>
      </c>
      <c r="Y69" s="54" t="str">
        <f t="shared" si="33"/>
        <v/>
      </c>
      <c r="Z69" s="54" t="str">
        <f t="shared" si="33"/>
        <v/>
      </c>
      <c r="AA69" s="54" t="str">
        <f t="shared" si="21"/>
        <v>OK</v>
      </c>
      <c r="AB69" s="54" t="str">
        <f t="shared" si="21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 t="str">
        <f t="shared" ref="U70:Z70" si="34">U69</f>
        <v/>
      </c>
      <c r="V70" s="54" t="str">
        <f t="shared" si="34"/>
        <v/>
      </c>
      <c r="W70" s="54" t="str">
        <f t="shared" si="34"/>
        <v/>
      </c>
      <c r="X70" s="51" t="str">
        <f t="shared" si="34"/>
        <v/>
      </c>
      <c r="Y70" s="54" t="str">
        <f t="shared" si="34"/>
        <v/>
      </c>
      <c r="Z70" s="54" t="str">
        <f t="shared" si="34"/>
        <v/>
      </c>
      <c r="AA70" s="54" t="str">
        <f t="shared" si="21"/>
        <v>OK</v>
      </c>
      <c r="AB70" s="54" t="str">
        <f t="shared" si="21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 t="str">
        <f t="shared" ref="U71:Z71" si="35">U70</f>
        <v/>
      </c>
      <c r="V71" s="54" t="str">
        <f t="shared" si="35"/>
        <v/>
      </c>
      <c r="W71" s="54" t="str">
        <f t="shared" si="35"/>
        <v/>
      </c>
      <c r="X71" s="51" t="str">
        <f t="shared" si="35"/>
        <v/>
      </c>
      <c r="Y71" s="54" t="str">
        <f t="shared" si="35"/>
        <v/>
      </c>
      <c r="Z71" s="54" t="str">
        <f t="shared" si="35"/>
        <v/>
      </c>
      <c r="AA71" s="54" t="str">
        <f t="shared" si="21"/>
        <v>OK</v>
      </c>
      <c r="AB71" s="54" t="str">
        <f t="shared" si="21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S1</v>
      </c>
      <c r="B72" s="44" t="s">
        <v>41</v>
      </c>
      <c r="C72" s="61"/>
      <c r="D72" s="162"/>
      <c r="E72" s="43"/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1"/>
        <v>OK</v>
      </c>
      <c r="AB72" s="49" t="str">
        <f t="shared" si="21"/>
        <v>OK</v>
      </c>
      <c r="AF72" s="181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/>
      <c r="U73" s="51" t="str">
        <f t="shared" ref="U73:Z73" si="36">U72</f>
        <v/>
      </c>
      <c r="V73" s="54" t="str">
        <f t="shared" si="36"/>
        <v/>
      </c>
      <c r="W73" s="54" t="str">
        <f t="shared" si="36"/>
        <v/>
      </c>
      <c r="X73" s="51" t="str">
        <f t="shared" si="36"/>
        <v/>
      </c>
      <c r="Y73" s="54" t="str">
        <f t="shared" si="36"/>
        <v/>
      </c>
      <c r="Z73" s="54" t="str">
        <f t="shared" si="36"/>
        <v/>
      </c>
      <c r="AA73" s="54" t="str">
        <f t="shared" si="21"/>
        <v>OK</v>
      </c>
      <c r="AB73" s="54" t="str">
        <f t="shared" si="21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ref="U74:Z74" si="37">U73</f>
        <v/>
      </c>
      <c r="V74" s="54" t="str">
        <f t="shared" si="37"/>
        <v/>
      </c>
      <c r="W74" s="54" t="str">
        <f t="shared" si="37"/>
        <v/>
      </c>
      <c r="X74" s="51" t="str">
        <f t="shared" si="37"/>
        <v/>
      </c>
      <c r="Y74" s="54" t="str">
        <f t="shared" si="37"/>
        <v/>
      </c>
      <c r="Z74" s="54" t="str">
        <f t="shared" si="37"/>
        <v/>
      </c>
      <c r="AA74" s="54" t="str">
        <f t="shared" si="21"/>
        <v>OK</v>
      </c>
      <c r="AB74" s="54" t="str">
        <f t="shared" si="21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ref="U75:Z75" si="38">U74</f>
        <v/>
      </c>
      <c r="V75" s="54" t="str">
        <f t="shared" si="38"/>
        <v/>
      </c>
      <c r="W75" s="54" t="str">
        <f t="shared" si="38"/>
        <v/>
      </c>
      <c r="X75" s="51" t="str">
        <f t="shared" si="38"/>
        <v/>
      </c>
      <c r="Y75" s="54" t="str">
        <f t="shared" si="38"/>
        <v/>
      </c>
      <c r="Z75" s="54" t="str">
        <f t="shared" si="38"/>
        <v/>
      </c>
      <c r="AA75" s="54" t="str">
        <f t="shared" si="21"/>
        <v>OK</v>
      </c>
      <c r="AB75" s="54" t="str">
        <f t="shared" si="21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ref="U76:Z76" si="39">U75</f>
        <v/>
      </c>
      <c r="V76" s="54" t="str">
        <f t="shared" si="39"/>
        <v/>
      </c>
      <c r="W76" s="54" t="str">
        <f t="shared" si="39"/>
        <v/>
      </c>
      <c r="X76" s="51" t="str">
        <f t="shared" si="39"/>
        <v/>
      </c>
      <c r="Y76" s="54" t="str">
        <f t="shared" si="39"/>
        <v/>
      </c>
      <c r="Z76" s="54" t="str">
        <f t="shared" si="39"/>
        <v/>
      </c>
      <c r="AA76" s="54" t="str">
        <f t="shared" si="21"/>
        <v>OK</v>
      </c>
      <c r="AB76" s="54" t="str">
        <f t="shared" si="21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ref="U77:Z77" si="40">U76</f>
        <v/>
      </c>
      <c r="V77" s="54" t="str">
        <f t="shared" si="40"/>
        <v/>
      </c>
      <c r="W77" s="54" t="str">
        <f t="shared" si="40"/>
        <v/>
      </c>
      <c r="X77" s="51" t="str">
        <f t="shared" si="40"/>
        <v/>
      </c>
      <c r="Y77" s="54" t="str">
        <f t="shared" si="40"/>
        <v/>
      </c>
      <c r="Z77" s="54" t="str">
        <f t="shared" si="40"/>
        <v/>
      </c>
      <c r="AA77" s="54" t="str">
        <f t="shared" si="21"/>
        <v>OK</v>
      </c>
      <c r="AB77" s="54" t="str">
        <f t="shared" si="21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13</v>
      </c>
      <c r="N78" s="46">
        <f>SUBTOTAL(9,N6:N77)</f>
        <v>279.5</v>
      </c>
      <c r="O78" s="46">
        <f>SUBTOTAL(9,O6:O77)</f>
        <v>396.5</v>
      </c>
      <c r="P78" s="46">
        <f>SUBTOTAL(9,P6:P77)</f>
        <v>676</v>
      </c>
      <c r="Q78" s="58">
        <f>SUBTOTAL(9,Q6:Q77)</f>
        <v>30</v>
      </c>
      <c r="R78" s="68"/>
      <c r="S78" s="68"/>
      <c r="U78" s="46" t="str">
        <f t="shared" ref="U78:Z78" si="41">COUNTIF(U6:U53,"erreur")&amp;" erreurs"</f>
        <v>0 erreurs</v>
      </c>
      <c r="V78" s="49" t="str">
        <f t="shared" si="41"/>
        <v>42 erreurs</v>
      </c>
      <c r="W78" s="49" t="str">
        <f t="shared" si="41"/>
        <v>42 erreurs</v>
      </c>
      <c r="X78" s="46" t="str">
        <f t="shared" si="41"/>
        <v>0 erreurs</v>
      </c>
      <c r="Y78" s="49" t="str">
        <f t="shared" si="41"/>
        <v>30 erreurs</v>
      </c>
      <c r="Z78" s="49" t="str">
        <f t="shared" si="41"/>
        <v>42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phoneticPr fontId="9" type="noConversion"/>
  <dataValidations count="6">
    <dataValidation type="list" allowBlank="1" showInputMessage="1" showErrorMessage="1" sqref="E42 E30 E12 E18 E24 E36 E48 E6 E54 E60 E66 E72" xr:uid="{00000000-0002-0000-0100-000000000000}">
      <formula1>"Obligatoire,Optionnel"</formula1>
    </dataValidation>
    <dataValidation type="list" allowBlank="1" showInputMessage="1" showErrorMessage="1" sqref="L1" xr:uid="{00000000-0002-0000-0100-000001000000}">
      <formula1>"APL,APS"</formula1>
    </dataValidation>
    <dataValidation type="list" allowBlank="1" showInputMessage="1" showErrorMessage="1" sqref="M1" xr:uid="{00000000-0002-0000-0100-000002000000}">
      <formula1>"S1,S2"</formula1>
    </dataValidation>
    <dataValidation type="list" allowBlank="1" showInputMessage="1" showErrorMessage="1" sqref="N1" xr:uid="{00000000-0002-0000-01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100-000004000000}">
      <formula1>"cours S &amp; L identiques,cours S &amp; L fusionnés"</formula1>
    </dataValidation>
    <dataValidation type="list" allowBlank="1" showInputMessage="1" showErrorMessage="1" sqref="AD73:AD77 AD7:AD11 AD13:AD17 AD19:AD23 AD25:AD29 AD31:AD35 AD43:AD47 AD49:AD53 AD55:AD59 AD61:AD65 AD67:AD71 AD37:AD41" xr:uid="{00000000-0002-0000-01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PF83"/>
  <sheetViews>
    <sheetView showGridLines="0" tabSelected="1" zoomScale="90" zoomScaleNormal="90" zoomScalePageLayoutView="90" workbookViewId="0">
      <pane xSplit="2" ySplit="5" topLeftCell="C38" activePane="bottomRight" state="frozen"/>
      <selection activeCell="D61" sqref="D61"/>
      <selection pane="topRight" activeCell="D61" sqref="D61"/>
      <selection pane="bottomLeft" activeCell="D61" sqref="D61"/>
      <selection pane="bottomRight" activeCell="B53" sqref="B53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Activités numériques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Chimie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S'informer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Informer et raconter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Français, langue de l'enseignement sup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Physiologie humaine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Génétique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Informatique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Communiquer dans la vie quotidienne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>
        <f>'Maquette S'!$D$60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214</v>
      </c>
      <c r="F3" s="98" t="s">
        <v>79</v>
      </c>
      <c r="H3" s="67" t="str">
        <f>'Maquette S'!$D$7</f>
        <v>Fonctions numériques</v>
      </c>
      <c r="I3" s="67"/>
      <c r="J3" s="99" t="s">
        <v>80</v>
      </c>
      <c r="K3" s="98" t="s">
        <v>79</v>
      </c>
      <c r="M3" s="67" t="str">
        <f>'Maquette S'!$D$8</f>
        <v>Suites</v>
      </c>
      <c r="N3" s="67"/>
      <c r="O3" s="99" t="s">
        <v>80</v>
      </c>
      <c r="P3" s="98" t="s">
        <v>79</v>
      </c>
      <c r="R3" s="67" t="str">
        <f>'Maquette S'!$D$9</f>
        <v>Statistiques</v>
      </c>
      <c r="S3" s="67"/>
      <c r="T3" s="99" t="s">
        <v>80</v>
      </c>
      <c r="U3" s="98" t="s">
        <v>79</v>
      </c>
      <c r="W3" s="67">
        <f>'Maquette S'!$D$10</f>
        <v>0</v>
      </c>
      <c r="X3" s="67"/>
      <c r="Y3" s="99" t="s">
        <v>80</v>
      </c>
      <c r="Z3" s="98" t="s">
        <v>79</v>
      </c>
      <c r="AB3" s="67">
        <f>'Maquette S'!$D$11</f>
        <v>0</v>
      </c>
      <c r="AC3" s="67"/>
      <c r="AD3" s="99" t="s">
        <v>80</v>
      </c>
      <c r="AE3" s="124">
        <f>IF(ISERROR(AVERAGE(AG6:AG83)),"",AVERAGE(AG6:AG83))</f>
        <v>8.5780448717948676</v>
      </c>
      <c r="AF3" s="125">
        <f>IF(ISERROR(STDEV(AI6:AI83)),"",STDEV(AI6:AI83))</f>
        <v>2.727177504506932</v>
      </c>
      <c r="AG3" s="126"/>
      <c r="AH3" s="126"/>
      <c r="AI3" s="145" t="str">
        <f>G2</f>
        <v>Activités numériques</v>
      </c>
      <c r="AJ3" s="146" t="s">
        <v>93</v>
      </c>
      <c r="AK3" s="130"/>
      <c r="AL3" s="98" t="s">
        <v>79</v>
      </c>
      <c r="AN3" s="67" t="str">
        <f>'Maquette S'!$D$13</f>
        <v>Chimie organique</v>
      </c>
      <c r="AO3" s="67"/>
      <c r="AP3" s="99" t="s">
        <v>80</v>
      </c>
      <c r="AQ3" s="98" t="s">
        <v>79</v>
      </c>
      <c r="AS3" s="67" t="str">
        <f>'Maquette S'!$D$14</f>
        <v>Chimie minérale</v>
      </c>
      <c r="AT3" s="67"/>
      <c r="AU3" s="99" t="s">
        <v>80</v>
      </c>
      <c r="AV3" s="98" t="s">
        <v>79</v>
      </c>
      <c r="AX3" s="67" t="str">
        <f>'Maquette S'!$D$15</f>
        <v>Nucléaire</v>
      </c>
      <c r="AY3" s="67"/>
      <c r="AZ3" s="99" t="s">
        <v>80</v>
      </c>
      <c r="BA3" s="98" t="s">
        <v>79</v>
      </c>
      <c r="BC3" s="67">
        <f>'Maquette S'!$D$16</f>
        <v>0</v>
      </c>
      <c r="BD3" s="67"/>
      <c r="BE3" s="99" t="s">
        <v>80</v>
      </c>
      <c r="BF3" s="98" t="s">
        <v>79</v>
      </c>
      <c r="BH3" s="67">
        <f>'Maquette S'!$D$17</f>
        <v>0</v>
      </c>
      <c r="BI3" s="67"/>
      <c r="BJ3" s="99" t="s">
        <v>80</v>
      </c>
      <c r="BK3" s="124">
        <f>IF(ISERROR(AVERAGE(BM6:BM83)),"",AVERAGE(BM6:BM83))</f>
        <v>8.7233974358974375</v>
      </c>
      <c r="BL3" s="125">
        <f>IF(ISERROR(STDEV(BO6:BO83)),"",STDEV(BO6:BO83))</f>
        <v>2.4085034208031484</v>
      </c>
      <c r="BM3" s="126"/>
      <c r="BN3" s="126"/>
      <c r="BO3" s="145" t="str">
        <f>AM2</f>
        <v>Chimie</v>
      </c>
      <c r="BP3" s="146" t="s">
        <v>93</v>
      </c>
      <c r="BQ3" s="130"/>
      <c r="BR3" s="98" t="s">
        <v>79</v>
      </c>
      <c r="BT3" s="67" t="str">
        <f>'Maquette S'!$D$19</f>
        <v>Recherche documentaire</v>
      </c>
      <c r="BU3" s="67"/>
      <c r="BV3" s="99" t="s">
        <v>80</v>
      </c>
      <c r="BW3" s="98" t="s">
        <v>79</v>
      </c>
      <c r="BY3" s="67" t="str">
        <f>'Maquette S'!$D$20</f>
        <v>Sujets d'actualité</v>
      </c>
      <c r="BZ3" s="67"/>
      <c r="CA3" s="99" t="s">
        <v>80</v>
      </c>
      <c r="CB3" s="98" t="s">
        <v>79</v>
      </c>
      <c r="CD3" s="67" t="str">
        <f>'Maquette S'!$D$21</f>
        <v>Le développement durable</v>
      </c>
      <c r="CE3" s="67"/>
      <c r="CF3" s="99" t="s">
        <v>80</v>
      </c>
      <c r="CG3" s="98" t="s">
        <v>79</v>
      </c>
      <c r="CI3" s="67">
        <f>'Maquette S'!$D$22</f>
        <v>0</v>
      </c>
      <c r="CJ3" s="67"/>
      <c r="CK3" s="99" t="s">
        <v>80</v>
      </c>
      <c r="CL3" s="98" t="s">
        <v>79</v>
      </c>
      <c r="CN3" s="67">
        <f>'Maquette S'!$D$23</f>
        <v>0</v>
      </c>
      <c r="CO3" s="67"/>
      <c r="CP3" s="99" t="s">
        <v>80</v>
      </c>
      <c r="CQ3" s="124">
        <f>IF(ISERROR(AVERAGE(CS6:CS83)),"",AVERAGE(CS6:CS83))</f>
        <v>11.505929487179488</v>
      </c>
      <c r="CR3" s="125">
        <f>IF(ISERROR(STDEV(CU6:CU83)),"",STDEV(CU6:CU83))</f>
        <v>1.2143164209114792</v>
      </c>
      <c r="CS3" s="126"/>
      <c r="CT3" s="126"/>
      <c r="CU3" s="145" t="str">
        <f>BS2</f>
        <v>S'informer</v>
      </c>
      <c r="CV3" s="146" t="s">
        <v>93</v>
      </c>
      <c r="CW3" s="130"/>
      <c r="CX3" s="98" t="s">
        <v>79</v>
      </c>
      <c r="CZ3" s="67" t="str">
        <f>'Maquette S'!$D$25</f>
        <v>Informer, s'informer</v>
      </c>
      <c r="DA3" s="67"/>
      <c r="DB3" s="99" t="s">
        <v>80</v>
      </c>
      <c r="DC3" s="98" t="s">
        <v>79</v>
      </c>
      <c r="DE3" s="67" t="str">
        <f>'Maquette S'!$D$26</f>
        <v>Raconter</v>
      </c>
      <c r="DF3" s="67"/>
      <c r="DG3" s="99" t="s">
        <v>80</v>
      </c>
      <c r="DH3" s="98" t="s">
        <v>79</v>
      </c>
      <c r="DJ3" s="67">
        <f>'Maquette S'!$D$27</f>
        <v>0</v>
      </c>
      <c r="DK3" s="67"/>
      <c r="DL3" s="99" t="s">
        <v>80</v>
      </c>
      <c r="DM3" s="98" t="s">
        <v>79</v>
      </c>
      <c r="DO3" s="67">
        <f>'Maquette S'!$D$28</f>
        <v>0</v>
      </c>
      <c r="DP3" s="67"/>
      <c r="DQ3" s="99" t="s">
        <v>80</v>
      </c>
      <c r="DR3" s="98" t="s">
        <v>79</v>
      </c>
      <c r="DT3" s="67">
        <f>'Maquette S'!$D$29</f>
        <v>0</v>
      </c>
      <c r="DU3" s="67"/>
      <c r="DV3" s="99" t="s">
        <v>80</v>
      </c>
      <c r="DW3" s="124">
        <f>IF(ISERROR(AVERAGE(DY6:DY83)),"",AVERAGE(DY6:DY83))</f>
        <v>13.510657051282054</v>
      </c>
      <c r="DX3" s="125">
        <f>IF(ISERROR(STDEV(EA6:EA83)),"",STDEV(EA6:EA83))</f>
        <v>2.0069183876829833</v>
      </c>
      <c r="DY3" s="126"/>
      <c r="DZ3" s="126"/>
      <c r="EA3" s="145" t="str">
        <f>CY2</f>
        <v>Informer et raconter</v>
      </c>
      <c r="EB3" s="146" t="s">
        <v>93</v>
      </c>
      <c r="EC3" s="130"/>
      <c r="ED3" s="98" t="s">
        <v>79</v>
      </c>
      <c r="EF3" s="67" t="str">
        <f>'Maquette S'!$D$31</f>
        <v>Comprendre un cours magistral</v>
      </c>
      <c r="EG3" s="67"/>
      <c r="EH3" s="99" t="s">
        <v>80</v>
      </c>
      <c r="EI3" s="98" t="s">
        <v>79</v>
      </c>
      <c r="EK3" s="67" t="str">
        <f>'Maquette S'!$D$32</f>
        <v>Rédiger un résumé de texte</v>
      </c>
      <c r="EL3" s="67"/>
      <c r="EM3" s="99" t="s">
        <v>80</v>
      </c>
      <c r="EN3" s="98" t="s">
        <v>79</v>
      </c>
      <c r="EP3" s="67" t="str">
        <f>'Maquette S'!$D$33</f>
        <v>Note de synthèse</v>
      </c>
      <c r="EQ3" s="67"/>
      <c r="ER3" s="99" t="s">
        <v>80</v>
      </c>
      <c r="ES3" s="98" t="s">
        <v>79</v>
      </c>
      <c r="EU3" s="67">
        <f>'Maquette S'!$D$34</f>
        <v>0</v>
      </c>
      <c r="EV3" s="67"/>
      <c r="EW3" s="99" t="s">
        <v>80</v>
      </c>
      <c r="EX3" s="98" t="s">
        <v>79</v>
      </c>
      <c r="EZ3" s="67">
        <f>'Maquette S'!$D$35</f>
        <v>0</v>
      </c>
      <c r="FA3" s="67"/>
      <c r="FB3" s="99" t="s">
        <v>80</v>
      </c>
      <c r="FC3" s="124">
        <f>IF(ISERROR(AVERAGE(FE6:FE83)),"",AVERAGE(FE6:FE83))</f>
        <v>11.225352564102563</v>
      </c>
      <c r="FD3" s="125">
        <f>IF(ISERROR(STDEV(FG6:FG83)),"",STDEV(FG6:FG83))</f>
        <v>2.02290009967194</v>
      </c>
      <c r="FE3" s="126"/>
      <c r="FF3" s="126"/>
      <c r="FG3" s="145" t="str">
        <f>EE2</f>
        <v>Français, langue de l'enseignement sup</v>
      </c>
      <c r="FH3" s="146" t="s">
        <v>93</v>
      </c>
      <c r="FI3" s="130"/>
      <c r="FJ3" s="98" t="s">
        <v>79</v>
      </c>
      <c r="FL3" s="67" t="str">
        <f>'Maquette S'!$D$37</f>
        <v>Reproduction humaine</v>
      </c>
      <c r="FM3" s="67"/>
      <c r="FN3" s="99" t="s">
        <v>80</v>
      </c>
      <c r="FO3" s="98" t="s">
        <v>79</v>
      </c>
      <c r="FQ3" s="67" t="str">
        <f>'Maquette S'!$D$38</f>
        <v>Physiologie nerveuse</v>
      </c>
      <c r="FR3" s="67"/>
      <c r="FS3" s="99" t="s">
        <v>80</v>
      </c>
      <c r="FT3" s="98" t="s">
        <v>79</v>
      </c>
      <c r="FV3" s="67">
        <f>'Maquette S'!$D$39</f>
        <v>0</v>
      </c>
      <c r="FW3" s="67"/>
      <c r="FX3" s="99" t="s">
        <v>80</v>
      </c>
      <c r="FY3" s="98" t="s">
        <v>79</v>
      </c>
      <c r="GA3" s="67">
        <f>'Maquette S'!$D$40</f>
        <v>0</v>
      </c>
      <c r="GB3" s="67"/>
      <c r="GC3" s="99" t="s">
        <v>80</v>
      </c>
      <c r="GD3" s="98" t="s">
        <v>79</v>
      </c>
      <c r="GF3" s="67">
        <f>'Maquette S'!$D$41</f>
        <v>0</v>
      </c>
      <c r="GG3" s="67"/>
      <c r="GH3" s="99" t="s">
        <v>80</v>
      </c>
      <c r="GI3" s="124">
        <f>IF(ISERROR(AVERAGE(GK6:GK83)),"",AVERAGE(GK6:GK83))</f>
        <v>9.1499198717948733</v>
      </c>
      <c r="GJ3" s="125">
        <f>IF(ISERROR(STDEV(GM6:GM83)),"",STDEV(GM6:GM83))</f>
        <v>1.9707138329027705</v>
      </c>
      <c r="GK3" s="126"/>
      <c r="GL3" s="126"/>
      <c r="GM3" s="145" t="str">
        <f>FK2</f>
        <v>Physiologie humaine</v>
      </c>
      <c r="GN3" s="146" t="s">
        <v>93</v>
      </c>
      <c r="GO3" s="130"/>
      <c r="GP3" s="98" t="s">
        <v>79</v>
      </c>
      <c r="GR3" s="67" t="str">
        <f>'Maquette S'!$D$43</f>
        <v>Biologie Moléculaire</v>
      </c>
      <c r="GS3" s="67"/>
      <c r="GT3" s="99" t="s">
        <v>80</v>
      </c>
      <c r="GU3" s="98" t="s">
        <v>79</v>
      </c>
      <c r="GW3" s="67" t="str">
        <f>'Maquette S'!$D$44</f>
        <v>Biométrie et hérédité</v>
      </c>
      <c r="GX3" s="67"/>
      <c r="GY3" s="99" t="s">
        <v>80</v>
      </c>
      <c r="GZ3" s="98" t="s">
        <v>79</v>
      </c>
      <c r="HB3" s="67">
        <f>'Maquette S'!$D$45</f>
        <v>0</v>
      </c>
      <c r="HC3" s="67"/>
      <c r="HD3" s="99" t="s">
        <v>80</v>
      </c>
      <c r="HE3" s="98" t="s">
        <v>79</v>
      </c>
      <c r="HG3" s="67">
        <f>'Maquette S'!$D$46</f>
        <v>0</v>
      </c>
      <c r="HH3" s="67"/>
      <c r="HI3" s="99" t="s">
        <v>80</v>
      </c>
      <c r="HJ3" s="98" t="s">
        <v>79</v>
      </c>
      <c r="HL3" s="67">
        <f>'Maquette S'!$D$47</f>
        <v>0</v>
      </c>
      <c r="HM3" s="67"/>
      <c r="HN3" s="99" t="s">
        <v>80</v>
      </c>
      <c r="HO3" s="124">
        <f>IF(ISERROR(AVERAGE(HQ6:HQ83)),"",AVERAGE(HQ6:HQ83))</f>
        <v>11.823878205128205</v>
      </c>
      <c r="HP3" s="125">
        <f>IF(ISERROR(STDEV(HS6:HS83)),"",STDEV(HS6:HS83))</f>
        <v>2.1359498723497183</v>
      </c>
      <c r="HQ3" s="126"/>
      <c r="HR3" s="126"/>
      <c r="HS3" s="145" t="str">
        <f>GQ2</f>
        <v>Génétique</v>
      </c>
      <c r="HT3" s="146" t="s">
        <v>93</v>
      </c>
      <c r="HU3" s="130"/>
      <c r="HV3" s="98" t="s">
        <v>79</v>
      </c>
      <c r="HX3" s="67" t="str">
        <f>'Maquette S'!$D$49</f>
        <v>Bureautique</v>
      </c>
      <c r="HY3" s="67"/>
      <c r="HZ3" s="99" t="s">
        <v>80</v>
      </c>
      <c r="IA3" s="98" t="s">
        <v>79</v>
      </c>
      <c r="IC3" s="67" t="str">
        <f>'Maquette S'!$D$50</f>
        <v>Technologie Web</v>
      </c>
      <c r="ID3" s="67"/>
      <c r="IE3" s="99" t="s">
        <v>80</v>
      </c>
      <c r="IF3" s="98" t="s">
        <v>79</v>
      </c>
      <c r="IH3" s="67">
        <f>'Maquette S'!$D$51</f>
        <v>0</v>
      </c>
      <c r="II3" s="67"/>
      <c r="IJ3" s="99" t="s">
        <v>80</v>
      </c>
      <c r="IK3" s="98" t="s">
        <v>79</v>
      </c>
      <c r="IM3" s="67">
        <f>'Maquette S'!$D$52</f>
        <v>0</v>
      </c>
      <c r="IN3" s="67"/>
      <c r="IO3" s="99" t="s">
        <v>80</v>
      </c>
      <c r="IP3" s="98" t="s">
        <v>79</v>
      </c>
      <c r="IR3" s="67">
        <f>'Maquette S'!$D$53</f>
        <v>0</v>
      </c>
      <c r="IS3" s="67"/>
      <c r="IT3" s="99" t="s">
        <v>80</v>
      </c>
      <c r="IU3" s="124">
        <f>IF(ISERROR(AVERAGE(IW6:IW83)),"",AVERAGE(IW6:IW83))</f>
        <v>12.829807692307694</v>
      </c>
      <c r="IV3" s="125">
        <f>IF(ISERROR(STDEV(IY6:IY83)),"",STDEV(IY6:IY83))</f>
        <v>2.3773272422659493</v>
      </c>
      <c r="IW3" s="126"/>
      <c r="IX3" s="126"/>
      <c r="IY3" s="145" t="str">
        <f>HW2</f>
        <v>Informatique</v>
      </c>
      <c r="IZ3" s="146" t="s">
        <v>93</v>
      </c>
      <c r="JA3" s="130"/>
      <c r="JB3" s="98" t="s">
        <v>79</v>
      </c>
      <c r="JD3" s="67" t="str">
        <f>'Maquette S'!$D$55</f>
        <v>Français langue étrangère</v>
      </c>
      <c r="JE3" s="67"/>
      <c r="JF3" s="99" t="s">
        <v>80</v>
      </c>
      <c r="JG3" s="98" t="s">
        <v>79</v>
      </c>
      <c r="JI3" s="67">
        <f>'Maquette S'!$D$56</f>
        <v>0</v>
      </c>
      <c r="JJ3" s="67"/>
      <c r="JK3" s="99" t="s">
        <v>80</v>
      </c>
      <c r="JL3" s="98" t="s">
        <v>79</v>
      </c>
      <c r="JN3" s="67">
        <f>'Maquette S'!$D$57</f>
        <v>0</v>
      </c>
      <c r="JO3" s="67"/>
      <c r="JP3" s="99" t="s">
        <v>80</v>
      </c>
      <c r="JQ3" s="98" t="s">
        <v>79</v>
      </c>
      <c r="JS3" s="67">
        <f>'Maquette S'!$D$58</f>
        <v>0</v>
      </c>
      <c r="JT3" s="67"/>
      <c r="JU3" s="99" t="s">
        <v>80</v>
      </c>
      <c r="JV3" s="98" t="s">
        <v>79</v>
      </c>
      <c r="JX3" s="67">
        <f>'Maquette S'!$D$59</f>
        <v>0</v>
      </c>
      <c r="JY3" s="67"/>
      <c r="JZ3" s="99" t="s">
        <v>80</v>
      </c>
      <c r="KA3" s="124">
        <f>IF(ISERROR(AVERAGE(KC6:KC83)),"",AVERAGE(KC6:KC83))</f>
        <v>10.496874999999998</v>
      </c>
      <c r="KB3" s="125">
        <f>IF(ISERROR(STDEV(KE6:KE83)),"",STDEV(KE6:KE83))</f>
        <v>2.7104487782998725</v>
      </c>
      <c r="KC3" s="126"/>
      <c r="KD3" s="126"/>
      <c r="KE3" s="145" t="str">
        <f>JC2</f>
        <v>Communiquer dans la vie quotidienne</v>
      </c>
      <c r="KF3" s="146" t="s">
        <v>93</v>
      </c>
      <c r="KG3" s="130"/>
      <c r="KH3" s="98" t="s">
        <v>79</v>
      </c>
      <c r="KJ3" s="67">
        <f>'Maquette S'!$D$61</f>
        <v>0</v>
      </c>
      <c r="KK3" s="67"/>
      <c r="KL3" s="99" t="s">
        <v>80</v>
      </c>
      <c r="KM3" s="98" t="s">
        <v>79</v>
      </c>
      <c r="KO3" s="67">
        <f>'Maquette S'!$D$62</f>
        <v>0</v>
      </c>
      <c r="KP3" s="67"/>
      <c r="KQ3" s="99" t="s">
        <v>80</v>
      </c>
      <c r="KR3" s="98" t="s">
        <v>79</v>
      </c>
      <c r="KT3" s="67">
        <f>'Maquette S'!$D$63</f>
        <v>0</v>
      </c>
      <c r="KU3" s="67"/>
      <c r="KV3" s="99" t="s">
        <v>80</v>
      </c>
      <c r="KW3" s="98" t="s">
        <v>79</v>
      </c>
      <c r="KY3" s="67">
        <f>'Maquette S'!$D$64</f>
        <v>0</v>
      </c>
      <c r="KZ3" s="67"/>
      <c r="LA3" s="99" t="s">
        <v>80</v>
      </c>
      <c r="LB3" s="98" t="s">
        <v>79</v>
      </c>
      <c r="LD3" s="67">
        <f>'Maquette S'!$D$65</f>
        <v>0</v>
      </c>
      <c r="LE3" s="67"/>
      <c r="LF3" s="99" t="s">
        <v>80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93</v>
      </c>
      <c r="LM3" s="130"/>
      <c r="LN3" s="98" t="s">
        <v>79</v>
      </c>
      <c r="LP3" s="67">
        <f>'Maquette S'!$D$67</f>
        <v>0</v>
      </c>
      <c r="LQ3" s="67"/>
      <c r="LR3" s="99" t="s">
        <v>80</v>
      </c>
      <c r="LS3" s="98" t="s">
        <v>79</v>
      </c>
      <c r="LU3" s="67">
        <f>'Maquette S'!$D$68</f>
        <v>0</v>
      </c>
      <c r="LV3" s="67"/>
      <c r="LW3" s="99" t="s">
        <v>80</v>
      </c>
      <c r="LX3" s="98" t="s">
        <v>79</v>
      </c>
      <c r="LZ3" s="67">
        <f>'Maquette S'!$D$69</f>
        <v>0</v>
      </c>
      <c r="MA3" s="67"/>
      <c r="MB3" s="99" t="s">
        <v>80</v>
      </c>
      <c r="MC3" s="98" t="s">
        <v>79</v>
      </c>
      <c r="ME3" s="67">
        <f>'Maquette S'!$D$70</f>
        <v>0</v>
      </c>
      <c r="MF3" s="67"/>
      <c r="MG3" s="99" t="s">
        <v>80</v>
      </c>
      <c r="MH3" s="98" t="s">
        <v>79</v>
      </c>
      <c r="MJ3" s="67">
        <f>'Maquette S'!$D$71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S'!$D$73</f>
        <v>0</v>
      </c>
      <c r="MW3" s="67"/>
      <c r="MX3" s="99" t="s">
        <v>80</v>
      </c>
      <c r="MY3" s="98" t="s">
        <v>79</v>
      </c>
      <c r="NA3" s="67">
        <f>'Maquette S'!$D$74</f>
        <v>0</v>
      </c>
      <c r="NB3" s="67"/>
      <c r="NC3" s="99" t="s">
        <v>80</v>
      </c>
      <c r="ND3" s="98" t="s">
        <v>79</v>
      </c>
      <c r="NF3" s="67">
        <f>'Maquette S'!$D$75</f>
        <v>0</v>
      </c>
      <c r="NG3" s="67"/>
      <c r="NH3" s="99" t="s">
        <v>80</v>
      </c>
      <c r="NI3" s="98" t="s">
        <v>79</v>
      </c>
      <c r="NK3" s="67">
        <f>'Maquette S'!$D$76</f>
        <v>0</v>
      </c>
      <c r="NL3" s="67"/>
      <c r="NM3" s="99" t="s">
        <v>80</v>
      </c>
      <c r="NN3" s="98" t="s">
        <v>79</v>
      </c>
      <c r="NP3" s="67">
        <f>'Maquette S'!$D$77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Activités numériques</v>
      </c>
      <c r="OB3" s="122" t="str">
        <f>AM2</f>
        <v>Chimie</v>
      </c>
      <c r="OC3" s="122" t="str">
        <f>BS2</f>
        <v>S'informer</v>
      </c>
      <c r="OD3" s="122" t="str">
        <f>CY2</f>
        <v>Informer et raconter</v>
      </c>
      <c r="OE3" s="122" t="str">
        <f>EE2</f>
        <v>Français, langue de l'enseignement sup</v>
      </c>
      <c r="OF3" s="122" t="str">
        <f>FK2</f>
        <v>Physiologie humaine</v>
      </c>
      <c r="OG3" s="122" t="str">
        <f>GQ2</f>
        <v>Génétique</v>
      </c>
      <c r="OH3" s="122" t="str">
        <f>HW2</f>
        <v>Informatique</v>
      </c>
      <c r="OI3" s="122" t="str">
        <f>JC2</f>
        <v>Communiquer dans la vie quotidienne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215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0.38461538461538464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0.30769230769230771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0.30769230769230771</v>
      </c>
      <c r="U4" s="100">
        <f>'Maquette S'!S10</f>
        <v>0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</v>
      </c>
      <c r="AB4" s="72" t="str">
        <f>'Maquette S'!$B$11</f>
        <v>EC5</v>
      </c>
      <c r="AC4" s="97"/>
      <c r="AD4" s="101">
        <f>'Maquette S'!R11</f>
        <v>0</v>
      </c>
      <c r="AE4" s="127">
        <f>COUNT(AE6:AE83)</f>
        <v>48</v>
      </c>
      <c r="AF4" s="128">
        <f>COUNTIF(AG6:AG83,"&lt;10")</f>
        <v>31</v>
      </c>
      <c r="AG4" s="128">
        <f>COUNTIF(AI6:AI83,"&lt;10")</f>
        <v>31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0.38461538461538464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0.38461538461538464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0.23076923076923078</v>
      </c>
      <c r="BA4" s="100">
        <f>'Maquette S'!S16</f>
        <v>0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</v>
      </c>
      <c r="BH4" s="72" t="str">
        <f>'Maquette S'!$B$17</f>
        <v>EC5</v>
      </c>
      <c r="BI4" s="97"/>
      <c r="BJ4" s="101">
        <f>'Maquette S'!R17</f>
        <v>0</v>
      </c>
      <c r="BK4" s="127">
        <f>COUNT(BK6:BK83)</f>
        <v>48</v>
      </c>
      <c r="BL4" s="128">
        <f>COUNTIF(BM6:BM83,"&lt;10")</f>
        <v>32</v>
      </c>
      <c r="BM4" s="128">
        <f>COUNTIF(BO6:BO83,"&lt;10")</f>
        <v>32</v>
      </c>
      <c r="BN4" s="128"/>
      <c r="BO4" s="147" t="str">
        <f>AL2</f>
        <v>UE2</v>
      </c>
      <c r="BP4" s="148">
        <f>'Maquette S'!Q12</f>
        <v>5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0.38461538461538464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0.38461538461538464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0.23076923076923078</v>
      </c>
      <c r="CG4" s="100">
        <f>'Maquette S'!S22</f>
        <v>0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</v>
      </c>
      <c r="CN4" s="72" t="str">
        <f>'Maquette S'!$B$23</f>
        <v>EC5</v>
      </c>
      <c r="CO4" s="97"/>
      <c r="CP4" s="101">
        <f>'Maquette S'!R23</f>
        <v>0</v>
      </c>
      <c r="CQ4" s="127">
        <f>COUNT(CQ6:CQ83)</f>
        <v>48</v>
      </c>
      <c r="CR4" s="128">
        <f>COUNTIF(CS6:CS83,"&lt;10")</f>
        <v>6</v>
      </c>
      <c r="CS4" s="128">
        <f>COUNTIF(CU6:CU83,"&lt;10")</f>
        <v>6</v>
      </c>
      <c r="CT4" s="128"/>
      <c r="CU4" s="147" t="str">
        <f>BR2</f>
        <v>UE3</v>
      </c>
      <c r="CV4" s="148">
        <f>'Maquette S'!Q18</f>
        <v>4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0.53846153846153844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0.46153846153846156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</v>
      </c>
      <c r="DT4" s="72" t="str">
        <f>'Maquette S'!$B$29</f>
        <v>EC5</v>
      </c>
      <c r="DU4" s="97"/>
      <c r="DV4" s="101">
        <f>'Maquette S'!R29</f>
        <v>0</v>
      </c>
      <c r="DW4" s="127">
        <f>COUNT(DW6:DW83)</f>
        <v>48</v>
      </c>
      <c r="DX4" s="128">
        <f>COUNTIF(DY6:DY83,"&lt;10")</f>
        <v>4</v>
      </c>
      <c r="DY4" s="128">
        <f>COUNTIF(EA6:EA83,"&lt;10")</f>
        <v>4</v>
      </c>
      <c r="DZ4" s="128"/>
      <c r="EA4" s="147" t="str">
        <f>CX2</f>
        <v>UE4</v>
      </c>
      <c r="EB4" s="148">
        <f>'Maquette S'!Q24</f>
        <v>3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0.53846153846153844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0.23076923076923078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0.23076923076923078</v>
      </c>
      <c r="ES4" s="100">
        <f>'Maquette S'!S34</f>
        <v>0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</v>
      </c>
      <c r="EZ4" s="72" t="str">
        <f>'Maquette S'!$B$35</f>
        <v>EC5</v>
      </c>
      <c r="FA4" s="97"/>
      <c r="FB4" s="101">
        <f>'Maquette S'!R35</f>
        <v>0</v>
      </c>
      <c r="FC4" s="127">
        <f>COUNT(FC6:FC83)</f>
        <v>48</v>
      </c>
      <c r="FD4" s="128">
        <f>COUNTIF(FE6:FE83,"&lt;10")</f>
        <v>17</v>
      </c>
      <c r="FE4" s="128">
        <f>COUNTIF(FG6:FG83,"&lt;10")</f>
        <v>17</v>
      </c>
      <c r="FF4" s="128"/>
      <c r="FG4" s="147" t="str">
        <f>ED2</f>
        <v>UE5</v>
      </c>
      <c r="FH4" s="148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0.53846153846153844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0.46153846153846156</v>
      </c>
      <c r="FT4" s="100">
        <f>'Maquette S'!S39</f>
        <v>0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</v>
      </c>
      <c r="GF4" s="72" t="str">
        <f>'Maquette S'!$B$41</f>
        <v>EC5</v>
      </c>
      <c r="GG4" s="97"/>
      <c r="GH4" s="101">
        <f>'Maquette S'!R41</f>
        <v>0</v>
      </c>
      <c r="GI4" s="127">
        <f>COUNT(GI6:GI83)</f>
        <v>48</v>
      </c>
      <c r="GJ4" s="128">
        <f>COUNTIF(GK6:GK83,"&lt;10")</f>
        <v>31</v>
      </c>
      <c r="GK4" s="128">
        <f>COUNTIF(GM6:GM83,"&lt;10")</f>
        <v>31</v>
      </c>
      <c r="GL4" s="128"/>
      <c r="GM4" s="147" t="str">
        <f>FJ2</f>
        <v>UE6</v>
      </c>
      <c r="GN4" s="148">
        <f>'Maquette S'!Q36</f>
        <v>3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0.53846153846153844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0.46153846153846156</v>
      </c>
      <c r="GZ4" s="100">
        <f>'Maquette S'!S45</f>
        <v>0</v>
      </c>
      <c r="HB4" s="72" t="str">
        <f>'Maquette S'!$B$45</f>
        <v>EC3</v>
      </c>
      <c r="HC4" s="97"/>
      <c r="HD4" s="101">
        <f>'Maquette S'!R45</f>
        <v>0</v>
      </c>
      <c r="HE4" s="100">
        <f>'Maquette S'!S46</f>
        <v>0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</v>
      </c>
      <c r="HL4" s="72" t="str">
        <f>'Maquette S'!$B$47</f>
        <v>EC5</v>
      </c>
      <c r="HM4" s="97"/>
      <c r="HN4" s="101">
        <f>'Maquette S'!R47</f>
        <v>0</v>
      </c>
      <c r="HO4" s="127">
        <f>COUNT(HO6:HO83)</f>
        <v>48</v>
      </c>
      <c r="HP4" s="128">
        <f>COUNTIF(HQ6:HQ83,"&lt;10")</f>
        <v>9</v>
      </c>
      <c r="HQ4" s="128">
        <f>COUNTIF(HS6:HS83,"&lt;10")</f>
        <v>9</v>
      </c>
      <c r="HR4" s="128"/>
      <c r="HS4" s="147" t="str">
        <f>GP2</f>
        <v>UE7</v>
      </c>
      <c r="HT4" s="148">
        <f>'Maquette S'!Q42</f>
        <v>2</v>
      </c>
      <c r="HU4" s="128"/>
      <c r="HV4" s="100">
        <f>'Maquette S'!S49</f>
        <v>0.4</v>
      </c>
      <c r="HX4" s="72" t="str">
        <f>'Maquette S'!$B$49</f>
        <v>EC1</v>
      </c>
      <c r="HY4" s="97"/>
      <c r="HZ4" s="101">
        <f>'Maquette S'!R49</f>
        <v>0.53846153846153844</v>
      </c>
      <c r="IA4" s="100">
        <f>'Maquette S'!S50</f>
        <v>0.4</v>
      </c>
      <c r="IC4" s="72" t="str">
        <f>'Maquette S'!$B$50</f>
        <v>EC2</v>
      </c>
      <c r="ID4" s="97"/>
      <c r="IE4" s="101">
        <f>'Maquette S'!R50</f>
        <v>0.46153846153846156</v>
      </c>
      <c r="IF4" s="100">
        <f>'Maquette S'!S51</f>
        <v>0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0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0</v>
      </c>
      <c r="IR4" s="72" t="str">
        <f>'Maquette S'!$B$53</f>
        <v>EC5</v>
      </c>
      <c r="IS4" s="97"/>
      <c r="IT4" s="101">
        <f>'Maquette S'!R53</f>
        <v>0</v>
      </c>
      <c r="IU4" s="127">
        <f>COUNT(IU6:IU83)</f>
        <v>48</v>
      </c>
      <c r="IV4" s="128">
        <f>COUNTIF(IW6:IW83,"&lt;10")</f>
        <v>9</v>
      </c>
      <c r="IW4" s="128">
        <f>COUNTIF(IY6:IY83,"&lt;10")</f>
        <v>9</v>
      </c>
      <c r="IX4" s="128"/>
      <c r="IY4" s="147" t="str">
        <f>HV2</f>
        <v>UE8</v>
      </c>
      <c r="IZ4" s="148">
        <f>'Maquette S'!Q48</f>
        <v>3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COUNT(KA6:KA83)</f>
        <v>48</v>
      </c>
      <c r="KB4" s="128">
        <f>COUNTIF(KC6:KC83,"&lt;10")</f>
        <v>18</v>
      </c>
      <c r="KC4" s="128">
        <f>COUNTIF(KE6:KE83,"&lt;10")</f>
        <v>18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</v>
      </c>
      <c r="KJ4" s="72" t="str">
        <f>'Maquette S'!$B$61</f>
        <v>EC1</v>
      </c>
      <c r="KK4" s="97"/>
      <c r="KL4" s="101">
        <f>'Maquette S'!R61</f>
        <v>0</v>
      </c>
      <c r="KM4" s="100">
        <f>'Maquette S'!S62</f>
        <v>0</v>
      </c>
      <c r="KO4" s="72" t="str">
        <f>'Maquette S'!$B$62</f>
        <v>EC2</v>
      </c>
      <c r="KP4" s="97"/>
      <c r="KQ4" s="101">
        <f>'Maquette S'!R62</f>
        <v>0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</v>
      </c>
      <c r="LD4" s="72" t="str">
        <f>'Maquette S'!$B$65</f>
        <v>EC5</v>
      </c>
      <c r="LE4" s="97"/>
      <c r="LF4" s="101">
        <f>'Maquette S'!R65</f>
        <v>0</v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S'!Q60</f>
        <v>0</v>
      </c>
      <c r="LM4" s="128"/>
      <c r="LN4" s="100">
        <f>'Maquette S'!S67</f>
        <v>0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</v>
      </c>
      <c r="MJ4" s="72" t="str">
        <f>'Maquette S'!$B$71</f>
        <v>EC5</v>
      </c>
      <c r="MK4" s="97"/>
      <c r="ML4" s="101" t="str">
        <f>'Maquette S'!R71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S'!Q66</f>
        <v>0</v>
      </c>
      <c r="MS4" s="128"/>
      <c r="MT4" s="100">
        <f>'Maquette S'!S73</f>
        <v>0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90</v>
      </c>
      <c r="OB4" s="173" t="s">
        <v>90</v>
      </c>
      <c r="OC4" s="173" t="s">
        <v>90</v>
      </c>
      <c r="OD4" s="173" t="s">
        <v>90</v>
      </c>
      <c r="OE4" s="173" t="s">
        <v>90</v>
      </c>
      <c r="OF4" s="173" t="s">
        <v>90</v>
      </c>
      <c r="OG4" s="173" t="s">
        <v>90</v>
      </c>
      <c r="OH4" s="173" t="s">
        <v>90</v>
      </c>
      <c r="OI4" s="173" t="s">
        <v>90</v>
      </c>
      <c r="OJ4" s="173" t="s">
        <v>90</v>
      </c>
      <c r="OK4" s="173" t="s">
        <v>90</v>
      </c>
      <c r="OL4" s="173" t="s">
        <v>90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174" t="str">
        <f>OA3</f>
        <v>Activités numériques</v>
      </c>
      <c r="OB5" s="174" t="str">
        <f t="shared" ref="OB5:OL5" si="0">OB3</f>
        <v>Chimie</v>
      </c>
      <c r="OC5" s="174" t="str">
        <f t="shared" si="0"/>
        <v>S'informer</v>
      </c>
      <c r="OD5" s="174" t="str">
        <f t="shared" si="0"/>
        <v>Informer et raconter</v>
      </c>
      <c r="OE5" s="174" t="str">
        <f t="shared" si="0"/>
        <v>Français, langue de l'enseignement sup</v>
      </c>
      <c r="OF5" s="174" t="str">
        <f t="shared" si="0"/>
        <v>Physiologie humaine</v>
      </c>
      <c r="OG5" s="174" t="str">
        <f t="shared" si="0"/>
        <v>Génétique</v>
      </c>
      <c r="OH5" s="174" t="str">
        <f t="shared" si="0"/>
        <v>Informatique</v>
      </c>
      <c r="OI5" s="174" t="str">
        <f t="shared" si="0"/>
        <v>Communiquer dans la vie quotidienne</v>
      </c>
      <c r="OJ5" s="174">
        <f t="shared" si="0"/>
        <v>0</v>
      </c>
      <c r="OK5" s="174">
        <f t="shared" si="0"/>
        <v>0</v>
      </c>
      <c r="OL5" s="174">
        <f t="shared" si="0"/>
        <v>0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269</v>
      </c>
      <c r="OZ5" s="83" t="s">
        <v>119</v>
      </c>
      <c r="PA5" s="83" t="s">
        <v>270</v>
      </c>
      <c r="PB5" s="83" t="s">
        <v>123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338</v>
      </c>
      <c r="C6" s="195" t="s">
        <v>339</v>
      </c>
      <c r="D6" s="195" t="s">
        <v>340</v>
      </c>
      <c r="E6" s="196" t="s">
        <v>278</v>
      </c>
      <c r="F6" s="102">
        <v>12</v>
      </c>
      <c r="G6" s="102">
        <v>3.5</v>
      </c>
      <c r="H6" s="104">
        <f t="shared" ref="H6:H53" si="1">IF(AND(F6="",G6=""),"",F6*F$4+G6*(1-F$4))</f>
        <v>6.9</v>
      </c>
      <c r="I6" s="102"/>
      <c r="J6" s="104">
        <f>IF(AND(F6="",G6=""),"",IF(OR(I6="",I6&lt;H6),H6,IF(G6="",I6,F6*F$4+I6*(1-F$4))))</f>
        <v>6.9</v>
      </c>
      <c r="K6" s="102">
        <v>2</v>
      </c>
      <c r="L6" s="102">
        <v>4</v>
      </c>
      <c r="M6" s="104">
        <f t="shared" ref="M6:M53" si="2">IF(AND(K6="",L6=""),"",K6*K$4+L6*(1-K$4))</f>
        <v>3.2</v>
      </c>
      <c r="N6" s="102"/>
      <c r="O6" s="104">
        <f>IF(AND(K6="",L6=""),"",IF(OR(N6="",N6&lt;M6),M6,IF(L6="",N6,K6*K$4+N6*(1-K$4))))</f>
        <v>3.2</v>
      </c>
      <c r="P6" s="102">
        <v>12</v>
      </c>
      <c r="Q6" s="102">
        <v>5.5</v>
      </c>
      <c r="R6" s="104">
        <f t="shared" ref="R6:R53" si="3">IF(AND(P6="",Q6=""),"",P6*P$4+Q6*(1-P$4))</f>
        <v>8.1000000000000014</v>
      </c>
      <c r="S6" s="118"/>
      <c r="T6" s="104">
        <f>IF(AND(P6="",Q6=""),"",IF(OR(S6="",S6&lt;R6),R6,IF(Q6="",S6,P6*P$4+S6*(1-P$4))))</f>
        <v>8.1000000000000014</v>
      </c>
      <c r="U6" s="102"/>
      <c r="V6" s="102"/>
      <c r="W6" s="104" t="str">
        <f t="shared" ref="W6:W53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53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8.9230769230769234</v>
      </c>
      <c r="AF6" s="104">
        <f>IF(AND(G6="",L6="",Q6=""),"",SUM(G6)*SUM(J$4)+SUM(L6)*SUM(O$4)+SUM(Q6)*SUM(T$4)+SUM(V6)*SUM(Y$4)+SUM(AA6)*SUM(AD$4))</f>
        <v>4.2692307692307701</v>
      </c>
      <c r="AG6" s="104">
        <f>IF(AND(H6="",M6="",R6=""),"",SUM(H6)*SUM(J$4)+SUM(M6)*SUM(O$4)+SUM(R6)*SUM(T$4)+SUM(W6)*SUM(Y$4)+SUM(AB6)*SUM(AD$4))</f>
        <v>6.1307692307692321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6.1307692307692321</v>
      </c>
      <c r="AJ6" s="105">
        <f t="shared" ref="AJ6:AJ48" si="6">IF(AG6="","",IF(SUM(AI6)&lt;10,0,AJ$4))</f>
        <v>0</v>
      </c>
      <c r="AK6" s="109">
        <f t="shared" ref="AK6:AK48" si="7">IF(ISERROR(RANK(AI6,AI$6:AI$83)),"",RANK(AI6,AI$6:AI$83))</f>
        <v>39</v>
      </c>
      <c r="AL6" s="102">
        <v>10.5</v>
      </c>
      <c r="AM6" s="102">
        <v>9.5</v>
      </c>
      <c r="AN6" s="104">
        <f t="shared" ref="AN6:AN53" si="8">IF(AND(AL6="",AM6=""),"",AL6*AL$4+AM6*(1-AL$4))</f>
        <v>9.9</v>
      </c>
      <c r="AO6" s="102"/>
      <c r="AP6" s="104">
        <f>IF(AND(AL6="",AM6=""),"",IF(OR(AO6="",AO6&lt;AN6),AN6,IF(AM6="",AO6,AL6*AL$4+AO6*(1-AL$4))))</f>
        <v>9.9</v>
      </c>
      <c r="AQ6" s="102">
        <v>5</v>
      </c>
      <c r="AR6" s="102">
        <v>6.5</v>
      </c>
      <c r="AS6" s="104">
        <f t="shared" ref="AS6:AS53" si="9">IF(AND(AQ6="",AR6=""),"",AQ6*AQ$4+AR6*(1-AQ$4))</f>
        <v>5.9</v>
      </c>
      <c r="AT6" s="102"/>
      <c r="AU6" s="104">
        <f>IF(AND(AQ6="",AR6=""),"",IF(OR(AT6="",AT6&lt;AS6),AS6,IF(AR6="",AT6,AQ6*AQ$4+AT6*(1-AQ$4))))</f>
        <v>5.9</v>
      </c>
      <c r="AV6" s="102">
        <v>5</v>
      </c>
      <c r="AW6" s="102">
        <v>6.25</v>
      </c>
      <c r="AX6" s="104">
        <f t="shared" ref="AX6:AX54" si="10">IF(AND(AV6="",AW6=""),"",AV6*AV$4+AW6*(1-AV$4))</f>
        <v>5.75</v>
      </c>
      <c r="AY6" s="118"/>
      <c r="AZ6" s="104">
        <f>IF(AND(AV6="",AW6=""),"",IF(OR(AY6="",AY6&lt;AX6),AX6,IF(AW6="",AY6,AV6*AV$4+AY6*(1-AV$4))))</f>
        <v>5.75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7.1153846153846159</v>
      </c>
      <c r="BL6" s="104">
        <f>IF(AND(AM6="",AR6="",AW6=""),"",SUM(AM6)*SUM(AP$4)+SUM(AR6)*SUM(AU$4)+SUM(AW6)*SUM(AZ$4)+SUM(BB6)*SUM(BE$4)+SUM(BG6)*SUM(BJ$4))</f>
        <v>7.5961538461538467</v>
      </c>
      <c r="BM6" s="104">
        <f>IF(AND(AN6="",AS6="",AX6=""),"",SUM(AN6)*SUM(AP$4)+SUM(AS6)*SUM(AU$4)+SUM(AX6)*SUM(AZ$4)+SUM(BC6)*SUM(BE$4)+SUM(BH6)*SUM(BJ$4))</f>
        <v>7.4038461538461551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7.4038461538461551</v>
      </c>
      <c r="BP6" s="105">
        <f t="shared" ref="BP6:BP53" si="13">IF(BM6="","",IF(SUM(BO6)=0,IF(SUM(BM6)&gt;=10,BP$4,0),IF(SUM(BO6)&gt;=10,BP$4,0)))</f>
        <v>0</v>
      </c>
      <c r="BQ6" s="109">
        <f t="shared" ref="BQ6:BQ53" si="14">IF(ISERROR(RANK(BO6,BO$6:BO$83)),"",RANK(BO6,BO$6:BO$83))</f>
        <v>33</v>
      </c>
      <c r="BR6" s="102">
        <v>11.5</v>
      </c>
      <c r="BS6" s="102">
        <v>7</v>
      </c>
      <c r="BT6" s="104">
        <f t="shared" ref="BT6:BT53" si="15">IF(AND(BR6="",BS6=""),"",BR6*BR$4+BS6*(1-BR$4))</f>
        <v>8.8000000000000007</v>
      </c>
      <c r="BU6" s="102"/>
      <c r="BV6" s="104">
        <f>IF(AND(BR6="",BS6=""),"",IF(OR(BU6="",BU6&lt;BT6),BT6,IF(BS6="",BU6,BR6*BR$4+BU6*(1-BR$4))))</f>
        <v>8.8000000000000007</v>
      </c>
      <c r="BW6" s="102">
        <v>9</v>
      </c>
      <c r="BX6" s="102">
        <v>10</v>
      </c>
      <c r="BY6" s="104">
        <f t="shared" ref="BY6:BY53" si="16">IF(AND(BW6="",BX6=""),"",BW6*BW$4+BX6*(1-BW$4))</f>
        <v>9.6</v>
      </c>
      <c r="BZ6" s="102"/>
      <c r="CA6" s="104">
        <f>IF(AND(BW6="",BX6=""),"",IF(OR(BZ6="",BZ6&lt;BY6),BY6,IF(BX6="",BZ6,BW6*BW$4+BZ6*(1-BW$4))))</f>
        <v>9.6</v>
      </c>
      <c r="CB6" s="102">
        <v>9</v>
      </c>
      <c r="CC6" s="102">
        <v>13</v>
      </c>
      <c r="CD6" s="104">
        <f t="shared" ref="CD6:CD53" si="17">IF(AND(CB6="",CC6=""),"",CB6*CB$4+CC6*(1-CB$4))</f>
        <v>11.4</v>
      </c>
      <c r="CE6" s="118"/>
      <c r="CF6" s="104">
        <f>IF(AND(CB6="",CC6=""),"",IF(OR(CE6="",CE6&lt;CD6),CD6,IF(CC6="",CE6,CB6*CB$4+CE6*(1-CB$4))))</f>
        <v>11.4</v>
      </c>
      <c r="CG6" s="102"/>
      <c r="CH6" s="102"/>
      <c r="CI6" s="104" t="str">
        <f t="shared" ref="CI6:CI54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4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9.9615384615384617</v>
      </c>
      <c r="CR6" s="104">
        <f>IF(AND(BS6="",BX6="",CC6=""),"",SUM(BS6)*SUM(BV$4)+SUM(BX6)*SUM(CA$4)+SUM(CC6)*SUM(CF$4)+SUM(CH6)*SUM(CK$4)+SUM(CM6)*SUM(CP$4))</f>
        <v>9.5384615384615383</v>
      </c>
      <c r="CS6" s="104">
        <f>IF(AND(BT6="",BY6="",CD6=""),"",SUM(BT6)*SUM(BV$4)+SUM(BY6)*SUM(CA$4)+SUM(CD6)*SUM(CF$4)+SUM(CI6)*SUM(CK$4)+SUM(CN6)*SUM(CP$4))</f>
        <v>9.7076923076923087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9.7076923076923087</v>
      </c>
      <c r="CV6" s="105">
        <f t="shared" ref="CV6:CV54" si="20">IF(CS6="","",IF(SUM(CU6)=0,IF(SUM(CS6)&gt;=10,CV$4,0),IF(SUM(CU6)&gt;=10,CV$4,0)))</f>
        <v>0</v>
      </c>
      <c r="CW6" s="109">
        <f t="shared" ref="CW6:CW54" si="21">IF(ISERROR(RANK(CU6,CU$6:CU$83)),"",RANK(CU6,CU$6:CU$83))</f>
        <v>47</v>
      </c>
      <c r="CX6" s="102">
        <v>13.5</v>
      </c>
      <c r="CY6" s="102">
        <v>13.5</v>
      </c>
      <c r="CZ6" s="104">
        <f t="shared" ref="CZ6:CZ54" si="22">IF(AND(CX6="",CY6=""),"",CX6*CX$4+CY6*(1-CX$4))</f>
        <v>13.5</v>
      </c>
      <c r="DA6" s="102"/>
      <c r="DB6" s="104">
        <f>IF(AND(CX6="",CY6=""),"",IF(OR(DA6="",DA6&lt;CZ6),CZ6,IF(CY6="",DA6,CX6*CX$4+DA6*(1-CX$4))))</f>
        <v>13.5</v>
      </c>
      <c r="DC6" s="102">
        <v>10</v>
      </c>
      <c r="DD6" s="102">
        <v>7.75</v>
      </c>
      <c r="DE6" s="104">
        <f t="shared" ref="DE6:DE54" si="23">IF(AND(DC6="",DD6=""),"",DC6*DC$4+DD6*(1-DC$4))</f>
        <v>8.6499999999999986</v>
      </c>
      <c r="DF6" s="102"/>
      <c r="DG6" s="104">
        <f>IF(AND(DC6="",DD6=""),"",IF(OR(DF6="",DF6&lt;DE6),DE6,IF(DD6="",DF6,DC6*DC$4+DF6*(1-DC$4))))</f>
        <v>8.6499999999999986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11.884615384615385</v>
      </c>
      <c r="DX6" s="104">
        <f>IF(AND(CY6="",DD6="",DI6=""),"",SUM(CY6)*SUM(DB$4)+SUM(DD6)*SUM(DG$4)+SUM(DI6)*SUM(DL$4)+SUM(DN6)*SUM(DQ$4)+SUM(DS6)*SUM(DV$4))</f>
        <v>10.846153846153847</v>
      </c>
      <c r="DY6" s="104">
        <f>IF(AND(CZ6="",DE6="",DJ6=""),"",SUM(CZ6)*SUM(DB$4)+SUM(DE6)*SUM(DG$4)+SUM(DJ6)*SUM(DL$4)+SUM(DO6)*SUM(DQ$4)+SUM(DT6)*SUM(DV$4))</f>
        <v>11.261538461538461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11.261538461538461</v>
      </c>
      <c r="EB6" s="105">
        <f t="shared" ref="EB6:EB53" si="27">IF(DY6="","",IF(SUM(EA6)=0,IF(SUM(DY6)&gt;=10,EB$4,0),IF(SUM(EA6)&gt;=10,EB$4,0)))</f>
        <v>3</v>
      </c>
      <c r="EC6" s="109">
        <f t="shared" ref="EC6:EC53" si="28">IF(ISERROR(RANK(EA6,EA$6:EA$83)),"",RANK(EA6,EA$6:EA$83))</f>
        <v>43</v>
      </c>
      <c r="ED6" s="102">
        <v>12.5</v>
      </c>
      <c r="EE6" s="102">
        <v>7.5</v>
      </c>
      <c r="EF6" s="104">
        <f t="shared" ref="EF6:EF53" si="29">IF(AND(ED6="",EE6=""),"",ED6*ED$4+EE6*(1-ED$4))</f>
        <v>9.5</v>
      </c>
      <c r="EG6" s="102"/>
      <c r="EH6" s="104">
        <f>IF(AND(ED6="",EE6=""),"",IF(OR(EG6="",EG6&lt;EF6),EF6,IF(EE6="",EG6,ED6*ED$4+EG6*(1-ED$4))))</f>
        <v>9.5</v>
      </c>
      <c r="EI6" s="102">
        <v>10.5</v>
      </c>
      <c r="EJ6" s="102">
        <v>9.5</v>
      </c>
      <c r="EK6" s="104">
        <f t="shared" ref="EK6:EK53" si="30">IF(AND(EI6="",EJ6=""),"",EI6*EI$4+EJ6*(1-EI$4))</f>
        <v>9.9</v>
      </c>
      <c r="EL6" s="102"/>
      <c r="EM6" s="104">
        <f>IF(AND(EI6="",EJ6=""),"",IF(OR(EL6="",EL6&lt;EK6),EK6,IF(EJ6="",EL6,EI6*EI$4+EL6*(1-EI$4))))</f>
        <v>9.9</v>
      </c>
      <c r="EN6" s="102">
        <v>10.5</v>
      </c>
      <c r="EO6" s="102">
        <v>11.5</v>
      </c>
      <c r="EP6" s="104">
        <f t="shared" ref="EP6:EP53" si="31">IF(AND(EN6="",EO6=""),"",EN6*EN$4+EO6*(1-EN$4))</f>
        <v>11.1</v>
      </c>
      <c r="EQ6" s="118"/>
      <c r="ER6" s="104">
        <f>IF(AND(EN6="",EO6=""),"",IF(OR(EQ6="",EQ6&lt;EP6),EP6,IF(EO6="",EQ6,EN6*EN$4+EQ6*(1-EN$4))))</f>
        <v>11.1</v>
      </c>
      <c r="ES6" s="102"/>
      <c r="ET6" s="102"/>
      <c r="EU6" s="104" t="str">
        <f t="shared" ref="EU6:EU53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11.576923076923077</v>
      </c>
      <c r="FD6" s="104">
        <f>IF(AND(EE6="",EJ6="",EO6=""),"",SUM(EE6)*SUM(EH$4)+SUM(EJ6)*SUM(EM$4)+SUM(EO6)*SUM(ER$4)+SUM(ET6)*SUM(EW$4)+SUM(EY6)*SUM(FB$4))</f>
        <v>8.884615384615385</v>
      </c>
      <c r="FE6" s="104">
        <f>IF(AND(EF6="",EK6="",EP6=""),"",SUM(EF6)*SUM(EH$4)+SUM(EK6)*SUM(EM$4)+SUM(EP6)*SUM(ER$4)+SUM(EU6)*SUM(EW$4)+SUM(EZ6)*SUM(FB$4))</f>
        <v>9.9615384615384617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9.9615384615384617</v>
      </c>
      <c r="FH6" s="105">
        <f t="shared" ref="FH6:FH53" si="34">IF(FE6="","",IF(SUM(FG6)=0,IF(SUM(FE6)&gt;=10,FH$4,0),IF(SUM(FG6)&gt;=10,FH$4,0)))</f>
        <v>0</v>
      </c>
      <c r="FI6" s="109">
        <f t="shared" ref="FI6:FI53" si="35">IF(ISERROR(RANK(FG6,FG$6:FG$83)),"",RANK(FG6,FG$6:FG$83))</f>
        <v>33</v>
      </c>
      <c r="FJ6" s="102">
        <v>10.5</v>
      </c>
      <c r="FK6" s="102">
        <v>5.75</v>
      </c>
      <c r="FL6" s="104">
        <f t="shared" ref="FL6:FL54" si="36">IF(AND(FJ6="",FK6=""),"",FJ6*FJ$4+FK6*(1-FJ$4))</f>
        <v>7.65</v>
      </c>
      <c r="FM6" s="102"/>
      <c r="FN6" s="104">
        <f>IF(AND(FJ6="",FK6=""),"",IF(OR(FM6="",FM6&lt;FL6),FL6,IF(FK6="",FM6,FJ6*FJ$4+FM6*(1-FJ$4))))</f>
        <v>7.65</v>
      </c>
      <c r="FO6" s="102">
        <v>12</v>
      </c>
      <c r="FP6" s="102">
        <v>9.75</v>
      </c>
      <c r="FQ6" s="104">
        <f t="shared" ref="FQ6:FQ57" si="37">IF(AND(FO6="",FP6=""),"",FO6*FO$4+FP6*(1-FO$4))</f>
        <v>10.65</v>
      </c>
      <c r="FR6" s="102"/>
      <c r="FS6" s="104">
        <f>IF(AND(FO6="",FP6=""),"",IF(OR(FR6="",FR6&lt;FQ6),FQ6,IF(FP6="",FR6,FO6*FO$4+FR6*(1-FO$4))))</f>
        <v>10.65</v>
      </c>
      <c r="FT6" s="102"/>
      <c r="FU6" s="102"/>
      <c r="FV6" s="104" t="str">
        <f t="shared" ref="FV6:FV57" si="38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11.192307692307692</v>
      </c>
      <c r="GJ6" s="104">
        <f>IF(AND(FK6="",FP6="",FU6=""),"",SUM(FK6)*SUM(FN$4)+SUM(FP6)*SUM(FS$4)+SUM(FU6)*SUM(FX$4)+SUM(FZ6)*SUM(GC$4)+SUM(GE6)*SUM(GH$4))</f>
        <v>7.5961538461538458</v>
      </c>
      <c r="GK6" s="104">
        <f>IF(AND(FL6="",FQ6="",FV6=""),"",SUM(FL6)*SUM(FN$4)+SUM(FQ6)*SUM(FS$4)+SUM(FV6)*SUM(FX$4)+SUM(GA6)*SUM(GC$4)+SUM(GF6)*SUM(GH$4))</f>
        <v>9.0346153846153854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9.0346153846153854</v>
      </c>
      <c r="GN6" s="105">
        <f t="shared" ref="GN6:GN51" si="41">IF(GK6="","",IF(SUM(GM6)=0,IF(SUM(GK6)&gt;=10,GN$4,0),IF(SUM(GM6)&gt;=10,GN$4,0)))</f>
        <v>0</v>
      </c>
      <c r="GO6" s="109">
        <f t="shared" ref="GO6:GO53" si="42">IF(ISERROR(RANK(GM6,GM$6:GM$83)),"",RANK(GM6,GM$6:GM$83))</f>
        <v>27</v>
      </c>
      <c r="GP6" s="102">
        <v>15</v>
      </c>
      <c r="GQ6" s="102">
        <v>8.5</v>
      </c>
      <c r="GR6" s="104">
        <f t="shared" ref="GR6:GR55" si="43">IF(AND(GP6="",GQ6=""),"",GP6*GP$4+GQ6*(1-GP$4))</f>
        <v>11.1</v>
      </c>
      <c r="GS6" s="102"/>
      <c r="GT6" s="104">
        <f>IF(AND(GP6="",GQ6=""),"",IF(OR(GS6="",GS6&lt;GR6),GR6,IF(GQ6="",GS6,GP6*GP$4+GS6*(1-GP$4))))</f>
        <v>11.1</v>
      </c>
      <c r="GU6" s="102">
        <v>8.25</v>
      </c>
      <c r="GV6" s="102">
        <v>8</v>
      </c>
      <c r="GW6" s="104">
        <f t="shared" ref="GW6:GW59" si="44">IF(AND(GU6="",GV6=""),"",GU6*GU$4+GV6*(1-GU$4))</f>
        <v>8.1</v>
      </c>
      <c r="GX6" s="102"/>
      <c r="GY6" s="104">
        <f>IF(AND(GU6="",GV6=""),"",IF(OR(GX6="",GX6&lt;GW6),GW6,IF(GV6="",GX6,GU6*GU$4+GX6*(1-GU$4))))</f>
        <v>8.1</v>
      </c>
      <c r="GZ6" s="102"/>
      <c r="HA6" s="102"/>
      <c r="HB6" s="104" t="str">
        <f t="shared" ref="HB6:HB58" si="45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8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7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11.884615384615385</v>
      </c>
      <c r="HP6" s="104">
        <f>IF(AND(GQ6="",GV6="",HA6=""),"",SUM(GQ6)*SUM(GT$4)+SUM(GV6)*SUM(GY$4)+SUM(HA6)*SUM(HD$4)+SUM(HF6)*SUM(HI$4)+SUM(HK6)*SUM(HN$4))</f>
        <v>8.2692307692307701</v>
      </c>
      <c r="HQ6" s="104">
        <f>IF(AND(GR6="",GW6="",HB6=""),"",SUM(GR6)*SUM(GT$4)+SUM(GW6)*SUM(GY$4)+SUM(HB6)*SUM(HD$4)+SUM(HG6)*SUM(HI$4)+SUM(HL6)*SUM(HN$4))</f>
        <v>9.7153846153846146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9.7153846153846146</v>
      </c>
      <c r="HT6" s="105">
        <f t="shared" ref="HT6:HT57" si="48">IF(HQ6="","",IF(SUM(HS6)=0,IF(SUM(HQ6)&gt;=10,HT$4,0),IF(SUM(HS6)&gt;=10,HT$4,0)))</f>
        <v>0</v>
      </c>
      <c r="HU6" s="109">
        <f t="shared" ref="HU6:HU55" si="49">IF(ISERROR(RANK(HS6,HS$6:HS$83)),"",RANK(HS6,HS$6:HS$83))</f>
        <v>43</v>
      </c>
      <c r="HV6" s="102">
        <v>4</v>
      </c>
      <c r="HW6" s="102">
        <v>16</v>
      </c>
      <c r="HX6" s="104">
        <f t="shared" ref="HX6:HX56" si="50">IF(AND(HV6="",HW6=""),"",HV6*HV$4+HW6*(1-HV$4))</f>
        <v>11.2</v>
      </c>
      <c r="HY6" s="102"/>
      <c r="HZ6" s="104">
        <f>IF(AND(HV6="",HW6=""),"",IF(OR(HY6="",HY6&lt;HX6),HX6,IF(HW6="",HY6,HV6*HV$4+HY6*(1-HV$4))))</f>
        <v>11.2</v>
      </c>
      <c r="IA6" s="102">
        <v>14</v>
      </c>
      <c r="IB6" s="102">
        <v>8</v>
      </c>
      <c r="IC6" s="104">
        <f t="shared" ref="IC6:IC55" si="51">IF(AND(IA6="",IB6=""),"",IA6*IA$4+IB6*(1-IA$4))</f>
        <v>10.4</v>
      </c>
      <c r="ID6" s="102"/>
      <c r="IE6" s="104">
        <f>IF(AND(IA6="",IB6=""),"",IF(OR(ID6="",ID6&lt;IC6),IC6,IF(IB6="",ID6,IA6*IA$4+ID6*(1-IA$4))))</f>
        <v>10.4</v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8.615384615384615</v>
      </c>
      <c r="IV6" s="104">
        <f>IF(AND(HW6="",IB6="",IG6=""),"",SUM(HW6)*SUM(HZ$4)+SUM(IB6)*SUM(IE$4)+SUM(IG6)*SUM(IJ$4)+SUM(IL6)*SUM(IO$4)+SUM(IQ6)*SUM(IT$4))</f>
        <v>12.307692307692307</v>
      </c>
      <c r="IW6" s="104">
        <f>IF(AND(HX6="",IC6="",IH6=""),"",SUM(HX6)*SUM(HZ$4)+SUM(IC6)*SUM(IE$4)+SUM(IH6)*SUM(IJ$4)+SUM(IM6)*SUM(IO$4)+SUM(IR6)*SUM(IT$4))</f>
        <v>10.830769230769231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10.830769230769231</v>
      </c>
      <c r="IZ6" s="105">
        <f t="shared" ref="IZ6:IZ53" si="55">IF(IW6="","",IF(SUM(IY6)=0,IF(SUM(IW6)&gt;=10,IZ$4,0),IF(SUM(IY6)&gt;=10,IZ$4,0)))</f>
        <v>3</v>
      </c>
      <c r="JA6" s="109">
        <f t="shared" ref="JA6:JA54" si="56">IF(ISERROR(RANK(IY6,IY$6:IY$83)),"",RANK(IY6,IY$6:IY$83))</f>
        <v>37</v>
      </c>
      <c r="JB6" s="102">
        <v>10</v>
      </c>
      <c r="JC6" s="102">
        <v>12.5</v>
      </c>
      <c r="JD6" s="104">
        <f t="shared" ref="JD6:JD53" si="57">IF(AND(JB6="",JC6=""),"",JB6*JB$4+JC6*(1-JB$4))</f>
        <v>11.5</v>
      </c>
      <c r="JE6" s="102"/>
      <c r="JF6" s="104">
        <f>IF(AND(JB6="",JC6=""),"",IF(OR(JE6="",JE6&lt;JD6),JD6,IF(JC6="",JE6,JB6*JB$4+JE6*(1-JB$4))))</f>
        <v>11.5</v>
      </c>
      <c r="JG6" s="102"/>
      <c r="JH6" s="102"/>
      <c r="JI6" s="104" t="str">
        <f t="shared" ref="JI6:JI51" si="58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9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60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1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10</v>
      </c>
      <c r="KB6" s="104">
        <f>IF(AND(JC6="",JH6="",JM6=""),"",SUM(JC6)*SUM(JF$4)+SUM(JH6)*SUM(JK$4)+SUM(JM6)*SUM(JP$4)+SUM(JR6)*SUM(JU$4)+SUM(JW6)*SUM(JZ$4))</f>
        <v>12.5</v>
      </c>
      <c r="KC6" s="104">
        <f>IF(AND(JD6="",JI6="",JN6=""),"",SUM(JD6)*SUM(JF$4)+SUM(JI6)*SUM(JK$4)+SUM(JN6)*SUM(JP$4)+SUM(JS6)*SUM(JU$4)+SUM(JX6)*SUM(JZ$4))</f>
        <v>11.5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11.5</v>
      </c>
      <c r="KF6" s="105">
        <f t="shared" ref="KF6:KF53" si="62">IF(KC6="","",IF(SUM(KE6)=0,IF(SUM(KC6)&gt;=10,KF$4,0),IF(SUM(KE6)&gt;=10,KF$4,0)))</f>
        <v>2</v>
      </c>
      <c r="KG6" s="109">
        <f t="shared" ref="KG6:KG53" si="63">IF(ISERROR(RANK(KE6,KE$6:KE$83)),"",RANK(KE6,KE$6:KE$83))</f>
        <v>18</v>
      </c>
      <c r="KH6" s="102"/>
      <c r="KI6" s="102"/>
      <c r="KJ6" s="104" t="str">
        <f t="shared" ref="KJ6:KJ59" si="64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63" si="65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66" si="66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7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8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56" si="69">IF(LI6="","",IF(SUM(LK6)=0,IF(SUM(LI6)&gt;=10,LL$4,0),IF(SUM(LK6)&gt;=10,LL$4,0)))</f>
        <v/>
      </c>
      <c r="LM6" s="109" t="str">
        <f t="shared" ref="LM6:LM56" si="70">IF(ISERROR(RANK(LK6,LK$6:LK$83)),"",RANK(LK6,LK$6:LK$83))</f>
        <v/>
      </c>
      <c r="LN6" s="102"/>
      <c r="LO6" s="102"/>
      <c r="LP6" s="104" t="str">
        <f t="shared" ref="LP6:LP51" si="7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51" si="76">IF(MO6="","",IF(SUM(MQ6)=0,IF(SUM(MO6)&gt;=10,MR$4,0),IF(SUM(MQ6)&gt;=10,MR$4,0)))</f>
        <v/>
      </c>
      <c r="MS6" s="109" t="str">
        <f t="shared" ref="MS6:MS51" si="77">IF(ISERROR(RANK(MQ6,MQ$6:MQ$83)),"",RANK(MQ6,MQ$6:MQ$83))</f>
        <v/>
      </c>
      <c r="MT6" s="102"/>
      <c r="MU6" s="102"/>
      <c r="MV6" s="104" t="str">
        <f t="shared" ref="MV6:MV51" si="78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9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80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1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2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51" si="83">IF(NU6="","",IF(SUM(NW6)=0,IF(SUM(NU6)&gt;=10,NX$4,0),IF(SUM(NW6)&gt;=10,NX$4,0)))</f>
        <v/>
      </c>
      <c r="NY6" s="109" t="str">
        <f t="shared" ref="NY6:NY51" si="84">IF(ISERROR(RANK(NW6,NW$6:NW$83)),"",RANK(NW6,NW$6:NW$83))</f>
        <v/>
      </c>
      <c r="OA6" s="198">
        <f t="shared" ref="OA6:OA53" si="85">AI6</f>
        <v>6.1307692307692321</v>
      </c>
      <c r="OB6" s="198">
        <f t="shared" ref="OB6:OB53" si="86">BO6</f>
        <v>7.4038461538461551</v>
      </c>
      <c r="OC6" s="198">
        <f t="shared" ref="OC6:OC53" si="87">CU6</f>
        <v>9.7076923076923087</v>
      </c>
      <c r="OD6" s="198">
        <f t="shared" ref="OD6:OD53" si="88">EA6</f>
        <v>11.261538461538461</v>
      </c>
      <c r="OE6" s="198">
        <f t="shared" ref="OE6:OE53" si="89">FG6</f>
        <v>9.9615384615384617</v>
      </c>
      <c r="OF6" s="198">
        <f t="shared" ref="OF6:OF53" si="90">GM6</f>
        <v>9.0346153846153854</v>
      </c>
      <c r="OG6" s="198">
        <f t="shared" ref="OG6:OG53" si="91">HS6</f>
        <v>9.7153846153846146</v>
      </c>
      <c r="OH6" s="198">
        <f t="shared" ref="OH6:OH53" si="92">IY6</f>
        <v>10.830769230769231</v>
      </c>
      <c r="OI6" s="198">
        <f t="shared" ref="OI6:OI53" si="93">KE6</f>
        <v>11.5</v>
      </c>
      <c r="OJ6" s="198" t="str">
        <f t="shared" ref="OJ6:OJ53" si="94">LK6</f>
        <v/>
      </c>
      <c r="OK6" s="198" t="str">
        <f t="shared" ref="OK6:OK53" si="95">MQ6</f>
        <v/>
      </c>
      <c r="OL6" s="198" t="str">
        <f t="shared" ref="OL6:OL53" si="96">NW6</f>
        <v/>
      </c>
      <c r="OM6" s="199"/>
      <c r="ON6" s="198">
        <f t="shared" ref="ON6:ON35" si="97">IF(AE6="","",(SUM(AE64)*SUM($AJ$4)+SUM(BK6)*SUM($BP$4)+SUM(CQ6)*SUM($CV$4)+SUM(DW6)*SUM($EB$4)+SUM(FC6)*SUM($FH$4)+SUM(GI6)*SUM($GN$4)+SUM(HO6)*SUM($HT$4)+SUM(IU6)*SUM($IZ$4)+SUM(KA6)*SUM($KF$4)+SUM(LG6)*SUM($LL$4)+SUM(MM6)*SUM($MR$4)+SUM(NS6)*SUM($NX$4))/30)</f>
        <v>8.3000000000000007</v>
      </c>
      <c r="OO6" s="198">
        <f t="shared" ref="OO6:OO35" si="98">IF(AF6="","",(SUM(AF64)*SUM($AJ$4)+SUM(BL6)*SUM($BP$4)+SUM(CR6)*SUM($CV$4)+SUM(DX6)*SUM($EB$4)+SUM(FD6)*SUM($FH$4)+SUM(GJ6)*SUM($GN$4)+SUM(HP6)*SUM($HT$4)+SUM(IV6)*SUM($IZ$4)+SUM(KB6)*SUM($KF$4)+SUM(LH6)*SUM($LL$4)+SUM(MN6)*SUM($MR$4)+SUM(NT6)*SUM($NX$4))/30)</f>
        <v>7.8858974358974363</v>
      </c>
      <c r="OP6" s="198">
        <f>IF(AG6="","",($AJ$4*SUM(AG6)+$BP$4*SUM(BM6)+$CV$4*SUM(CS6)+$EB$4*SUM(DY6)+$FH$4*SUM(FE6)+$GN$4*SUM(GK6)+$HT$4*SUM(HQ6)+$IZ$4*SUM(IW6)+$KF$4*SUM(KC6)+$LL$4*SUM(LI6)+$MR$4*SUM(MO6)+$NX$4*SUM(NU6))/30)</f>
        <v>9.0733333333333324</v>
      </c>
      <c r="OQ6" s="198">
        <f>IF(AI6="","",($AJ$4*SUM(AI6)+$BP$4*SUM(BO6)+$CV$4*SUM(CU6)+$EB$4*SUM(EA6)+$FH$4*SUM(FG6)+$GN$4*SUM(GM6)+$HT$4*SUM(HS6)+$IZ$4*SUM(IY6)+$KF$4*SUM(KE6)+$LL$4*SUM(LK6)+$MR$4*SUM(MQ6)+$NX$4*SUM(NW6))/30)</f>
        <v>9.0733333333333324</v>
      </c>
      <c r="OR6" s="105">
        <f>IF(AK6="","",SUM($AJ6,$BP6,$CV6,$EB6,$FH6,$GN6,$HT6,$IZ6,$KF6,$LL6,$MR6,$NX6))</f>
        <v>8</v>
      </c>
      <c r="OS6" s="105">
        <f>IF(OQ6="","",IF(OQ6&lt;10,OR6,30))</f>
        <v>8</v>
      </c>
      <c r="OT6" s="133"/>
      <c r="OU6" s="109">
        <f t="shared" ref="OU6:OU57" si="99">IF(ISERROR(RANK(OQ6,OQ$6:OQ$83)),"",RANK(OQ6,OQ$6:OQ$83))</f>
        <v>40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341</v>
      </c>
      <c r="C7" s="195" t="s">
        <v>342</v>
      </c>
      <c r="D7" s="195" t="s">
        <v>343</v>
      </c>
      <c r="E7" s="196" t="s">
        <v>287</v>
      </c>
      <c r="F7" s="102">
        <v>17</v>
      </c>
      <c r="G7" s="102">
        <v>10.5</v>
      </c>
      <c r="H7" s="104">
        <f t="shared" si="1"/>
        <v>13.100000000000001</v>
      </c>
      <c r="I7" s="102"/>
      <c r="J7" s="104">
        <f t="shared" ref="J7:J29" si="100">IF(AND(F7="",G7=""),"",IF(OR(I7="",I7&lt;H7),H7,IF(G7="",I7,F7*F$4+I7*(1-F$4))))</f>
        <v>13.100000000000001</v>
      </c>
      <c r="K7" s="102">
        <v>6</v>
      </c>
      <c r="L7" s="102">
        <v>7.5</v>
      </c>
      <c r="M7" s="104">
        <f t="shared" si="2"/>
        <v>6.9</v>
      </c>
      <c r="N7" s="102"/>
      <c r="O7" s="104">
        <f t="shared" ref="O7:O29" si="101">IF(AND(K7="",L7=""),"",IF(OR(N7="",N7&lt;M7),M7,IF(L7="",N7,K7*K$4+N7*(1-K$4))))</f>
        <v>6.9</v>
      </c>
      <c r="P7" s="102">
        <v>14.000000000000002</v>
      </c>
      <c r="Q7" s="102">
        <v>13</v>
      </c>
      <c r="R7" s="104">
        <f t="shared" si="3"/>
        <v>13.400000000000002</v>
      </c>
      <c r="S7" s="118"/>
      <c r="T7" s="104">
        <f t="shared" ref="T7:T29" si="102">IF(AND(P7="",Q7=""),"",IF(OR(S7="",S7&lt;R7),R7,IF(Q7="",S7,P7*P$4+S7*(1-P$4))))</f>
        <v>13.400000000000002</v>
      </c>
      <c r="U7" s="102"/>
      <c r="V7" s="102"/>
      <c r="W7" s="104" t="str">
        <f t="shared" si="4"/>
        <v/>
      </c>
      <c r="X7" s="118"/>
      <c r="Y7" s="104" t="str">
        <f t="shared" ref="Y7:Y29" si="103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29" si="104">IF(AND(Z7="",AA7=""),"",IF(OR(AC7="",AC7&lt;AB7),AB7,IF(AA7="",AC7,Z7*Z$4+AC7*(1-Z$4))))</f>
        <v/>
      </c>
      <c r="AE7" s="104">
        <f t="shared" ref="AE7:AE29" si="105">IF(AND(F7="",K7="",P7=""),"",SUM(F7)*SUM(J$4)+SUM(K7)*SUM(O$4)+SUM(P7)*SUM(T$4)+SUM(U7)*SUM(Y$4)+SUM(Z7)*SUM(AD$4))</f>
        <v>12.692307692307693</v>
      </c>
      <c r="AF7" s="104">
        <f t="shared" ref="AF7:AF29" si="106">IF(AND(G7="",L7="",Q7=""),"",SUM(G7)*SUM(J$4)+SUM(L7)*SUM(O$4)+SUM(Q7)*SUM(T$4)+SUM(V7)*SUM(Y$4)+SUM(AA7)*SUM(AD$4))</f>
        <v>10.346153846153847</v>
      </c>
      <c r="AG7" s="104">
        <f t="shared" ref="AG7:AG29" si="107">IF(AND(H7="",M7="",R7=""),"",SUM(H7)*SUM(J$4)+SUM(M7)*SUM(O$4)+SUM(R7)*SUM(T$4)+SUM(W7)*SUM(Y$4)+SUM(AB7)*SUM(AD$4))</f>
        <v>11.284615384615385</v>
      </c>
      <c r="AH7" s="104" t="str">
        <f t="shared" ref="AH7:AH29" si="108">IF(AND(I7="",N7="",S7=""),"",SUM(I7)*SUM(J$4)+SUM(N7)*SUM(O$4)+SUM(S7)*SUM(T$4)+SUM(X7)*SUM(Y$4)+SUM(AC7)*SUM(AD$4))</f>
        <v/>
      </c>
      <c r="AI7" s="104">
        <f t="shared" ref="AI7:AI29" si="109">IF(AND(J7="",O7="",T7=""),"",SUM(J7)*SUM(J$4)+SUM(O7)*SUM(O$4)+SUM(T7)*SUM(T$4)+SUM(Y7)*SUM(Y$4)+SUM(AD7)*SUM(AD$4))</f>
        <v>11.284615384615385</v>
      </c>
      <c r="AJ7" s="105">
        <f t="shared" si="6"/>
        <v>5</v>
      </c>
      <c r="AK7" s="109">
        <f t="shared" si="7"/>
        <v>9</v>
      </c>
      <c r="AL7" s="102">
        <v>12.75</v>
      </c>
      <c r="AM7" s="102">
        <v>14.5</v>
      </c>
      <c r="AN7" s="104">
        <f t="shared" si="8"/>
        <v>13.8</v>
      </c>
      <c r="AO7" s="102"/>
      <c r="AP7" s="104">
        <f t="shared" ref="AP7:AP29" si="110">IF(AND(AL7="",AM7=""),"",IF(OR(AO7="",AO7&lt;AN7),AN7,IF(AM7="",AO7,AL7*AL$4+AO7*(1-AL$4))))</f>
        <v>13.8</v>
      </c>
      <c r="AQ7" s="102">
        <v>7.5</v>
      </c>
      <c r="AR7" s="102">
        <v>12</v>
      </c>
      <c r="AS7" s="104">
        <f t="shared" si="9"/>
        <v>10.199999999999999</v>
      </c>
      <c r="AT7" s="102"/>
      <c r="AU7" s="104">
        <f t="shared" ref="AU7:AU29" si="111">IF(AND(AQ7="",AR7=""),"",IF(OR(AT7="",AT7&lt;AS7),AS7,IF(AR7="",AT7,AQ7*AQ$4+AT7*(1-AQ$4))))</f>
        <v>10.199999999999999</v>
      </c>
      <c r="AV7" s="102">
        <v>8</v>
      </c>
      <c r="AW7" s="102">
        <v>12</v>
      </c>
      <c r="AX7" s="104">
        <f t="shared" si="10"/>
        <v>10.399999999999999</v>
      </c>
      <c r="AY7" s="118"/>
      <c r="AZ7" s="104">
        <f t="shared" ref="AZ7:AZ29" si="112">IF(AND(AV7="",AW7=""),"",IF(OR(AY7="",AY7&lt;AX7),AX7,IF(AW7="",AY7,AV7*AV$4+AY7*(1-AV$4))))</f>
        <v>10.399999999999999</v>
      </c>
      <c r="BA7" s="102"/>
      <c r="BB7" s="102"/>
      <c r="BC7" s="104" t="str">
        <f t="shared" si="11"/>
        <v/>
      </c>
      <c r="BD7" s="118"/>
      <c r="BE7" s="104" t="str">
        <f t="shared" ref="BE7:BE29" si="113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29" si="114">IF(AND(BF7="",BG7=""),"",IF(OR(BI7="",BI7&lt;BH7),BH7,IF(BG7="",BI7,BF7*BF$4+BI7*(1-BF$4))))</f>
        <v/>
      </c>
      <c r="BK7" s="104">
        <f t="shared" ref="BK7:BK29" si="115">IF(AND(AL7="",AQ7="",AV7=""),"",SUM(AL7)*SUM(AP$4)+SUM(AQ7)*SUM(AU$4)+SUM(AV7)*SUM(AZ$4)+SUM(BA7)*SUM(BE$4)+SUM(BF7)*SUM(BJ$4))</f>
        <v>9.634615384615385</v>
      </c>
      <c r="BL7" s="104">
        <f t="shared" ref="BL7:BL29" si="116">IF(AND(AM7="",AR7="",AW7=""),"",SUM(AM7)*SUM(AP$4)+SUM(AR7)*SUM(AU$4)+SUM(AW7)*SUM(AZ$4)+SUM(BB7)*SUM(BE$4)+SUM(BG7)*SUM(BJ$4))</f>
        <v>12.961538461538463</v>
      </c>
      <c r="BM7" s="104">
        <f t="shared" ref="BM7:BM29" si="117">IF(AND(AN7="",AS7="",AX7=""),"",SUM(AN7)*SUM(AP$4)+SUM(AS7)*SUM(AU$4)+SUM(AX7)*SUM(AZ$4)+SUM(BC7)*SUM(BE$4)+SUM(BH7)*SUM(BJ$4))</f>
        <v>11.630769230769232</v>
      </c>
      <c r="BN7" s="104" t="str">
        <f t="shared" ref="BN7:BN29" si="118">IF(AND(AO7="",AT7="",AY7=""),"",SUM(AO7)*SUM(AP$4)+SUM(AT7)*SUM(AU$4)+SUM(AY7)*SUM(AZ$4)+SUM(BD7)*SUM(BE$4)+SUM(BI7)*SUM(BJ$4))</f>
        <v/>
      </c>
      <c r="BO7" s="104">
        <f t="shared" ref="BO7:BO29" si="119">IF(AND(AP7="",AU7="",AZ7=""),"",SUM(AP7)*SUM(AP$4)+SUM(AU7)*SUM(AU$4)+SUM(AZ7)*SUM(AZ$4)+SUM(BE7)*SUM(BE$4)+SUM(BJ7)*SUM(BJ$4))</f>
        <v>11.630769230769232</v>
      </c>
      <c r="BP7" s="105">
        <f t="shared" si="13"/>
        <v>5</v>
      </c>
      <c r="BQ7" s="109">
        <f t="shared" si="14"/>
        <v>5</v>
      </c>
      <c r="BR7" s="102">
        <v>13.5</v>
      </c>
      <c r="BS7" s="102">
        <v>13</v>
      </c>
      <c r="BT7" s="104">
        <f t="shared" si="15"/>
        <v>13.2</v>
      </c>
      <c r="BU7" s="102"/>
      <c r="BV7" s="104">
        <f t="shared" ref="BV7:BV29" si="120">IF(AND(BR7="",BS7=""),"",IF(OR(BU7="",BU7&lt;BT7),BT7,IF(BS7="",BU7,BR7*BR$4+BU7*(1-BR$4))))</f>
        <v>13.2</v>
      </c>
      <c r="BW7" s="102">
        <v>13</v>
      </c>
      <c r="BX7" s="102">
        <v>13.5</v>
      </c>
      <c r="BY7" s="104">
        <f t="shared" si="16"/>
        <v>13.3</v>
      </c>
      <c r="BZ7" s="102"/>
      <c r="CA7" s="104">
        <f t="shared" ref="CA7:CA29" si="121">IF(AND(BW7="",BX7=""),"",IF(OR(BZ7="",BZ7&lt;BY7),BY7,IF(BX7="",BZ7,BW7*BW$4+BZ7*(1-BW$4))))</f>
        <v>13.3</v>
      </c>
      <c r="CB7" s="102">
        <v>11</v>
      </c>
      <c r="CC7" s="102">
        <v>13</v>
      </c>
      <c r="CD7" s="104">
        <f t="shared" si="17"/>
        <v>12.2</v>
      </c>
      <c r="CE7" s="118"/>
      <c r="CF7" s="104">
        <f t="shared" ref="CF7:CF29" si="122">IF(AND(CB7="",CC7=""),"",IF(OR(CE7="",CE7&lt;CD7),CD7,IF(CC7="",CE7,CB7*CB$4+CE7*(1-CB$4))))</f>
        <v>12.2</v>
      </c>
      <c r="CG7" s="102"/>
      <c r="CH7" s="102"/>
      <c r="CI7" s="104" t="str">
        <f t="shared" si="18"/>
        <v/>
      </c>
      <c r="CJ7" s="118"/>
      <c r="CK7" s="104" t="str">
        <f t="shared" ref="CK7:CK29" si="123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29" si="124">IF(AND(CL7="",CM7=""),"",IF(OR(CO7="",CO7&lt;CN7),CN7,IF(CM7="",CO7,CL7*CL$4+CO7*(1-CL$4))))</f>
        <v/>
      </c>
      <c r="CQ7" s="104">
        <f t="shared" ref="CQ7:CQ29" si="125">IF(AND(BR7="",BW7="",CB7=""),"",SUM(BR7)*SUM(BV$4)+SUM(BW7)*SUM(CA$4)+SUM(CB7)*SUM(CF$4)+SUM(CG7)*SUM(CK$4)+SUM(CL7)*SUM(CP$4))</f>
        <v>12.730769230769232</v>
      </c>
      <c r="CR7" s="104">
        <f t="shared" ref="CR7:CR29" si="126">IF(AND(BS7="",BX7="",CC7=""),"",SUM(BS7)*SUM(BV$4)+SUM(BX7)*SUM(CA$4)+SUM(CC7)*SUM(CF$4)+SUM(CH7)*SUM(CK$4)+SUM(CM7)*SUM(CP$4))</f>
        <v>13.192307692307693</v>
      </c>
      <c r="CS7" s="104">
        <f t="shared" ref="CS7:CS29" si="127">IF(AND(BT7="",BY7="",CD7=""),"",SUM(BT7)*SUM(BV$4)+SUM(BY7)*SUM(CA$4)+SUM(CD7)*SUM(CF$4)+SUM(CI7)*SUM(CK$4)+SUM(CN7)*SUM(CP$4))</f>
        <v>13.007692307692309</v>
      </c>
      <c r="CT7" s="104" t="str">
        <f t="shared" ref="CT7:CT29" si="128">IF(AND(BU7="",BZ7="",CE7=""),"",SUM(BU7)*SUM(BV$4)+SUM(BZ7)*SUM(CA$4)+SUM(CE7)*SUM(CF$4)+SUM(CJ7)*SUM(CK$4)+SUM(CO7)*SUM(CP$4))</f>
        <v/>
      </c>
      <c r="CU7" s="104">
        <f t="shared" ref="CU7:CU29" si="129">IF(AND(BV7="",CA7="",CF7=""),"",SUM(BV7)*SUM(BV$4)+SUM(CA7)*SUM(CA$4)+SUM(CF7)*SUM(CF$4)+SUM(CK7)*SUM(CK$4)+SUM(CP7)*SUM(CP$4))</f>
        <v>13.007692307692309</v>
      </c>
      <c r="CV7" s="105">
        <f t="shared" si="20"/>
        <v>4</v>
      </c>
      <c r="CW7" s="109">
        <f t="shared" si="21"/>
        <v>6</v>
      </c>
      <c r="CX7" s="102">
        <v>15.5</v>
      </c>
      <c r="CY7" s="102">
        <v>19</v>
      </c>
      <c r="CZ7" s="104">
        <f t="shared" si="22"/>
        <v>17.600000000000001</v>
      </c>
      <c r="DA7" s="102"/>
      <c r="DB7" s="104">
        <f t="shared" ref="DB7:DB29" si="130">IF(AND(CX7="",CY7=""),"",IF(OR(DA7="",DA7&lt;CZ7),CZ7,IF(CY7="",DA7,CX7*CX$4+DA7*(1-CX$4))))</f>
        <v>17.600000000000001</v>
      </c>
      <c r="DC7" s="102">
        <v>14</v>
      </c>
      <c r="DD7" s="102">
        <v>11.5</v>
      </c>
      <c r="DE7" s="104">
        <f t="shared" si="23"/>
        <v>12.5</v>
      </c>
      <c r="DF7" s="102"/>
      <c r="DG7" s="104">
        <f t="shared" ref="DG7:DG29" si="131">IF(AND(DC7="",DD7=""),"",IF(OR(DF7="",DF7&lt;DE7),DE7,IF(DD7="",DF7,DC7*DC$4+DF7*(1-DC$4))))</f>
        <v>12.5</v>
      </c>
      <c r="DH7" s="102"/>
      <c r="DI7" s="102"/>
      <c r="DJ7" s="104" t="str">
        <f t="shared" si="24"/>
        <v/>
      </c>
      <c r="DK7" s="118"/>
      <c r="DL7" s="104" t="str">
        <f t="shared" ref="DL7:DL29" si="132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29" si="133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29" si="134">IF(AND(DR7="",DS7=""),"",IF(OR(DU7="",DU7&lt;DT7),DT7,IF(DS7="",DU7,DR7*DR$4+DU7*(1-DR$4))))</f>
        <v/>
      </c>
      <c r="DW7" s="104">
        <f t="shared" ref="DW7:DW29" si="135">IF(AND(CX7="",DC7="",DH7=""),"",SUM(CX7)*SUM(DB$4)+SUM(DC7)*SUM(DG$4)+SUM(DH7)*SUM(DL$4)+SUM(DM7)*SUM(DQ$4)+SUM(DR7)*SUM(DV$4))</f>
        <v>14.807692307692307</v>
      </c>
      <c r="DX7" s="104">
        <f t="shared" ref="DX7:DX29" si="136">IF(AND(CY7="",DD7="",DI7=""),"",SUM(CY7)*SUM(DB$4)+SUM(DD7)*SUM(DG$4)+SUM(DI7)*SUM(DL$4)+SUM(DN7)*SUM(DQ$4)+SUM(DS7)*SUM(DV$4))</f>
        <v>15.538461538461538</v>
      </c>
      <c r="DY7" s="104">
        <f t="shared" ref="DY7:DY29" si="137">IF(AND(CZ7="",DE7="",DJ7=""),"",SUM(CZ7)*SUM(DB$4)+SUM(DE7)*SUM(DG$4)+SUM(DJ7)*SUM(DL$4)+SUM(DO7)*SUM(DQ$4)+SUM(DT7)*SUM(DV$4))</f>
        <v>15.246153846153845</v>
      </c>
      <c r="DZ7" s="104" t="str">
        <f t="shared" ref="DZ7:DZ29" si="138">IF(AND(DA7="",DF7="",DK7=""),"",SUM(DA7)*SUM(DB$4)+SUM(DF7)*SUM(DG$4)+SUM(DK7)*SUM(DL$4)+SUM(DP7)*SUM(DQ$4)+SUM(DU7)*SUM(DV$4))</f>
        <v/>
      </c>
      <c r="EA7" s="104">
        <f t="shared" ref="EA7:EA29" si="139">IF(AND(DB7="",DG7="",DL7=""),"",SUM(DB7)*SUM(DB$4)+SUM(DG7)*SUM(DG$4)+SUM(DL7)*SUM(DL$4)+SUM(DQ7)*SUM(DQ$4)+SUM(DV7)*SUM(DV$4))</f>
        <v>15.246153846153845</v>
      </c>
      <c r="EB7" s="105">
        <f t="shared" si="27"/>
        <v>3</v>
      </c>
      <c r="EC7" s="109">
        <f t="shared" si="28"/>
        <v>10</v>
      </c>
      <c r="ED7" s="102">
        <v>13</v>
      </c>
      <c r="EE7" s="102">
        <v>8</v>
      </c>
      <c r="EF7" s="104">
        <f t="shared" si="29"/>
        <v>10</v>
      </c>
      <c r="EG7" s="102"/>
      <c r="EH7" s="104">
        <f t="shared" ref="EH7:EH29" si="140">IF(AND(ED7="",EE7=""),"",IF(OR(EG7="",EG7&lt;EF7),EF7,IF(EE7="",EG7,ED7*ED$4+EG7*(1-ED$4))))</f>
        <v>10</v>
      </c>
      <c r="EI7" s="102">
        <v>10.75</v>
      </c>
      <c r="EJ7" s="102">
        <v>13.5</v>
      </c>
      <c r="EK7" s="104">
        <f t="shared" si="30"/>
        <v>12.399999999999999</v>
      </c>
      <c r="EL7" s="102"/>
      <c r="EM7" s="104">
        <f t="shared" ref="EM7:EM29" si="141">IF(AND(EI7="",EJ7=""),"",IF(OR(EL7="",EL7&lt;EK7),EK7,IF(EJ7="",EL7,EI7*EI$4+EL7*(1-EI$4))))</f>
        <v>12.399999999999999</v>
      </c>
      <c r="EN7" s="102">
        <v>11.5</v>
      </c>
      <c r="EO7" s="102">
        <v>8.5</v>
      </c>
      <c r="EP7" s="104">
        <f t="shared" si="31"/>
        <v>9.6999999999999993</v>
      </c>
      <c r="EQ7" s="118"/>
      <c r="ER7" s="104">
        <f t="shared" ref="ER7:ER29" si="142">IF(AND(EN7="",EO7=""),"",IF(OR(EQ7="",EQ7&lt;EP7),EP7,IF(EO7="",EQ7,EN7*EN$4+EQ7*(1-EN$4))))</f>
        <v>9.6999999999999993</v>
      </c>
      <c r="ES7" s="102"/>
      <c r="ET7" s="102"/>
      <c r="EU7" s="104" t="str">
        <f t="shared" si="32"/>
        <v/>
      </c>
      <c r="EV7" s="118"/>
      <c r="EW7" s="104" t="str">
        <f t="shared" ref="EW7:EW29" si="143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29" si="144">IF(AND(EX7="",EY7=""),"",IF(OR(FA7="",FA7&lt;EZ7),EZ7,IF(EY7="",FA7,EX7*EX$4+FA7*(1-EX$4))))</f>
        <v/>
      </c>
      <c r="FC7" s="104">
        <f t="shared" ref="FC7:FC29" si="145">IF(AND(ED7="",EI7="",EN7=""),"",SUM(ED7)*SUM(EH$4)+SUM(EI7)*SUM(EM$4)+SUM(EN7)*SUM(ER$4)+SUM(ES7)*SUM(EW$4)+SUM(EX7)*SUM(FB$4))</f>
        <v>12.134615384615383</v>
      </c>
      <c r="FD7" s="104">
        <f t="shared" ref="FD7:FD29" si="146">IF(AND(EE7="",EJ7="",EO7=""),"",SUM(EE7)*SUM(EH$4)+SUM(EJ7)*SUM(EM$4)+SUM(EO7)*SUM(ER$4)+SUM(ET7)*SUM(EW$4)+SUM(EY7)*SUM(FB$4))</f>
        <v>9.384615384615385</v>
      </c>
      <c r="FE7" s="104">
        <f t="shared" ref="FE7:FE29" si="147">IF(AND(EF7="",EK7="",EP7=""),"",SUM(EF7)*SUM(EH$4)+SUM(EK7)*SUM(EM$4)+SUM(EP7)*SUM(ER$4)+SUM(EU7)*SUM(EW$4)+SUM(EZ7)*SUM(FB$4))</f>
        <v>10.484615384615385</v>
      </c>
      <c r="FF7" s="104" t="str">
        <f t="shared" ref="FF7:FF29" si="148">IF(AND(EG7="",EL7="",EQ7=""),"",SUM(EG7)*SUM(EH$4)+SUM(EL7)*SUM(EM$4)+SUM(EQ7)*SUM(ER$4)+SUM(EV7)*SUM(EW$4)+SUM(FA7)*SUM(FB$4))</f>
        <v/>
      </c>
      <c r="FG7" s="104">
        <f t="shared" ref="FG7:FG29" si="149">IF(AND(EH7="",EM7="",ER7=""),"",SUM(EH7)*SUM(EH$4)+SUM(EM7)*SUM(EM$4)+SUM(ER7)*SUM(ER$4)+SUM(EW7)*SUM(EW$4)+SUM(FB7)*SUM(FB$4))</f>
        <v>10.484615384615385</v>
      </c>
      <c r="FH7" s="105">
        <f t="shared" si="34"/>
        <v>3</v>
      </c>
      <c r="FI7" s="109">
        <f t="shared" si="35"/>
        <v>28</v>
      </c>
      <c r="FJ7" s="102">
        <v>9</v>
      </c>
      <c r="FK7" s="102">
        <v>10.25</v>
      </c>
      <c r="FL7" s="104">
        <f t="shared" si="36"/>
        <v>9.75</v>
      </c>
      <c r="FM7" s="102"/>
      <c r="FN7" s="104">
        <f t="shared" ref="FN7:FN29" si="150">IF(AND(FJ7="",FK7=""),"",IF(OR(FM7="",FM7&lt;FL7),FL7,IF(FK7="",FM7,FJ7*FJ$4+FM7*(1-FJ$4))))</f>
        <v>9.75</v>
      </c>
      <c r="FO7" s="102">
        <v>11</v>
      </c>
      <c r="FP7" s="102">
        <v>11.75</v>
      </c>
      <c r="FQ7" s="104">
        <f t="shared" si="37"/>
        <v>11.45</v>
      </c>
      <c r="FR7" s="102"/>
      <c r="FS7" s="104">
        <f t="shared" ref="FS7:FS29" si="151">IF(AND(FO7="",FP7=""),"",IF(OR(FR7="",FR7&lt;FQ7),FQ7,IF(FP7="",FR7,FO7*FO$4+FR7*(1-FO$4))))</f>
        <v>11.45</v>
      </c>
      <c r="FT7" s="102"/>
      <c r="FU7" s="102"/>
      <c r="FV7" s="104" t="str">
        <f t="shared" si="38"/>
        <v/>
      </c>
      <c r="FW7" s="118"/>
      <c r="FX7" s="104" t="str">
        <f t="shared" ref="FX7:FX29" si="152">IF(AND(FT7="",FU7=""),"",IF(OR(FW7="",FW7&lt;FV7),FV7,IF(FU7="",FW7,FT7*FT$4+FW7*(1-FT$4))))</f>
        <v/>
      </c>
      <c r="FY7" s="102"/>
      <c r="FZ7" s="102"/>
      <c r="GA7" s="104" t="str">
        <f t="shared" si="39"/>
        <v/>
      </c>
      <c r="GB7" s="118"/>
      <c r="GC7" s="104" t="str">
        <f t="shared" ref="GC7:GC29" si="153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29" si="154">IF(AND(GD7="",GE7=""),"",IF(OR(GG7="",GG7&lt;GF7),GF7,IF(GE7="",GG7,GD7*GD$4+GG7*(1-GD$4))))</f>
        <v/>
      </c>
      <c r="GI7" s="104">
        <f t="shared" ref="GI7:GI29" si="155">IF(AND(FJ7="",FO7="",FT7=""),"",SUM(FJ7)*SUM(FN$4)+SUM(FO7)*SUM(FS$4)+SUM(FT7)*SUM(FX$4)+SUM(FY7)*SUM(GC$4)+SUM(GD7)*SUM(GH$4))</f>
        <v>9.9230769230769234</v>
      </c>
      <c r="GJ7" s="104">
        <f t="shared" ref="GJ7:GJ29" si="156">IF(AND(FK7="",FP7="",FU7=""),"",SUM(FK7)*SUM(FN$4)+SUM(FP7)*SUM(FS$4)+SUM(FU7)*SUM(FX$4)+SUM(FZ7)*SUM(GC$4)+SUM(GE7)*SUM(GH$4))</f>
        <v>10.942307692307693</v>
      </c>
      <c r="GK7" s="104">
        <f t="shared" ref="GK7:GK29" si="157">IF(AND(FL7="",FQ7="",FV7=""),"",SUM(FL7)*SUM(FN$4)+SUM(FQ7)*SUM(FS$4)+SUM(FV7)*SUM(FX$4)+SUM(GA7)*SUM(GC$4)+SUM(GF7)*SUM(GH$4))</f>
        <v>10.534615384615385</v>
      </c>
      <c r="GL7" s="104" t="str">
        <f t="shared" ref="GL7:GL29" si="158">IF(AND(FM7="",FR7="",FW7=""),"",SUM(FM7)*SUM(FN$4)+SUM(FR7)*SUM(FS$4)+SUM(FW7)*SUM(FX$4)+SUM(GB7)*SUM(GC$4)+SUM(GG7)*SUM(GH$4))</f>
        <v/>
      </c>
      <c r="GM7" s="104">
        <f t="shared" ref="GM7:GM29" si="159">IF(AND(FN7="",FS7="",FX7=""),"",SUM(FN7)*SUM(FN$4)+SUM(FS7)*SUM(FS$4)+SUM(FX7)*SUM(FX$4)+SUM(GC7)*SUM(GC$4)+SUM(GH7)*SUM(GH$4))</f>
        <v>10.534615384615385</v>
      </c>
      <c r="GN7" s="105">
        <f t="shared" si="41"/>
        <v>3</v>
      </c>
      <c r="GO7" s="109">
        <f t="shared" si="42"/>
        <v>12</v>
      </c>
      <c r="GP7" s="102">
        <v>14.25</v>
      </c>
      <c r="GQ7" s="102">
        <v>19</v>
      </c>
      <c r="GR7" s="104">
        <f t="shared" si="43"/>
        <v>17.100000000000001</v>
      </c>
      <c r="GS7" s="102"/>
      <c r="GT7" s="104">
        <f t="shared" ref="GT7:GT29" si="160">IF(AND(GP7="",GQ7=""),"",IF(OR(GS7="",GS7&lt;GR7),GR7,IF(GQ7="",GS7,GP7*GP$4+GS7*(1-GP$4))))</f>
        <v>17.100000000000001</v>
      </c>
      <c r="GU7" s="102">
        <v>11</v>
      </c>
      <c r="GV7" s="102">
        <v>14</v>
      </c>
      <c r="GW7" s="104">
        <f t="shared" si="44"/>
        <v>12.8</v>
      </c>
      <c r="GX7" s="102"/>
      <c r="GY7" s="104">
        <f t="shared" ref="GY7:GY29" si="161">IF(AND(GU7="",GV7=""),"",IF(OR(GX7="",GX7&lt;GW7),GW7,IF(GV7="",GX7,GU7*GU$4+GX7*(1-GU$4))))</f>
        <v>12.8</v>
      </c>
      <c r="GZ7" s="102"/>
      <c r="HA7" s="102"/>
      <c r="HB7" s="104" t="str">
        <f t="shared" si="45"/>
        <v/>
      </c>
      <c r="HC7" s="118"/>
      <c r="HD7" s="104" t="str">
        <f t="shared" ref="HD7:HD29" si="162">IF(AND(GZ7="",HA7=""),"",IF(OR(HC7="",HC7&lt;HB7),HB7,IF(HA7="",HC7,GZ7*GZ$4+HC7*(1-GZ$4))))</f>
        <v/>
      </c>
      <c r="HE7" s="102"/>
      <c r="HF7" s="102"/>
      <c r="HG7" s="104" t="str">
        <f t="shared" si="46"/>
        <v/>
      </c>
      <c r="HH7" s="118"/>
      <c r="HI7" s="104" t="str">
        <f t="shared" ref="HI7:HI29" si="163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29" si="164">IF(AND(HJ7="",HK7=""),"",IF(OR(HM7="",HM7&lt;HL7),HL7,IF(HK7="",HM7,HJ7*HJ$4+HM7*(1-HJ$4))))</f>
        <v/>
      </c>
      <c r="HO7" s="104">
        <f t="shared" ref="HO7:HO29" si="165">IF(AND(GP7="",GU7="",GZ7=""),"",SUM(GP7)*SUM(GT$4)+SUM(GU7)*SUM(GY$4)+SUM(GZ7)*SUM(HD$4)+SUM(HE7)*SUM(HI$4)+SUM(HJ7)*SUM(HN$4))</f>
        <v>12.75</v>
      </c>
      <c r="HP7" s="104">
        <f t="shared" ref="HP7:HP29" si="166">IF(AND(GQ7="",GV7="",HA7=""),"",SUM(GQ7)*SUM(GT$4)+SUM(GV7)*SUM(GY$4)+SUM(HA7)*SUM(HD$4)+SUM(HF7)*SUM(HI$4)+SUM(HK7)*SUM(HN$4))</f>
        <v>16.692307692307693</v>
      </c>
      <c r="HQ7" s="104">
        <f t="shared" ref="HQ7:HQ29" si="167">IF(AND(GR7="",GW7="",HB7=""),"",SUM(GR7)*SUM(GT$4)+SUM(GW7)*SUM(GY$4)+SUM(HB7)*SUM(HD$4)+SUM(HG7)*SUM(HI$4)+SUM(HL7)*SUM(HN$4))</f>
        <v>15.115384615384617</v>
      </c>
      <c r="HR7" s="104" t="str">
        <f t="shared" ref="HR7:HR29" si="168">IF(AND(GS7="",GX7="",HC7=""),"",SUM(GS7)*SUM(GT$4)+SUM(GX7)*SUM(GY$4)+SUM(HC7)*SUM(HD$4)+SUM(HH7)*SUM(HI$4)+SUM(HM7)*SUM(HN$4))</f>
        <v/>
      </c>
      <c r="HS7" s="104">
        <f t="shared" ref="HS7:HS29" si="169">IF(AND(GT7="",GY7="",HD7=""),"",SUM(GT7)*SUM(GT$4)+SUM(GY7)*SUM(GY$4)+SUM(HD7)*SUM(HD$4)+SUM(HI7)*SUM(HI$4)+SUM(HN7)*SUM(HN$4))</f>
        <v>15.115384615384617</v>
      </c>
      <c r="HT7" s="105">
        <f t="shared" si="48"/>
        <v>2</v>
      </c>
      <c r="HU7" s="109">
        <f t="shared" si="49"/>
        <v>4</v>
      </c>
      <c r="HV7" s="102">
        <v>6</v>
      </c>
      <c r="HW7" s="102">
        <v>13</v>
      </c>
      <c r="HX7" s="104">
        <f t="shared" si="50"/>
        <v>10.199999999999999</v>
      </c>
      <c r="HY7" s="102"/>
      <c r="HZ7" s="104">
        <f t="shared" ref="HZ7:HZ29" si="170">IF(AND(HV7="",HW7=""),"",IF(OR(HY7="",HY7&lt;HX7),HX7,IF(HW7="",HY7,HV7*HV$4+HY7*(1-HV$4))))</f>
        <v>10.199999999999999</v>
      </c>
      <c r="IA7" s="102">
        <v>12</v>
      </c>
      <c r="IB7" s="102">
        <v>7</v>
      </c>
      <c r="IC7" s="104">
        <f t="shared" si="51"/>
        <v>9</v>
      </c>
      <c r="ID7" s="102"/>
      <c r="IE7" s="104">
        <f t="shared" ref="IE7:IE29" si="171">IF(AND(IA7="",IB7=""),"",IF(OR(ID7="",ID7&lt;IC7),IC7,IF(IB7="",ID7,IA7*IA$4+ID7*(1-IA$4))))</f>
        <v>9</v>
      </c>
      <c r="IF7" s="102"/>
      <c r="IG7" s="102"/>
      <c r="IH7" s="104" t="str">
        <f t="shared" si="52"/>
        <v/>
      </c>
      <c r="II7" s="118"/>
      <c r="IJ7" s="104" t="str">
        <f t="shared" ref="IJ7:IJ29" si="172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29" si="173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29" si="174">IF(AND(IP7="",IQ7=""),"",IF(OR(IS7="",IS7&lt;IR7),IR7,IF(IQ7="",IS7,IP7*IP$4+IS7*(1-IP$4))))</f>
        <v/>
      </c>
      <c r="IU7" s="104">
        <f t="shared" ref="IU7:IU29" si="175">IF(AND(HV7="",IA7="",IF7=""),"",SUM(HV7)*SUM(HZ$4)+SUM(IA7)*SUM(IE$4)+SUM(IF7)*SUM(IJ$4)+SUM(IK7)*SUM(IO$4)+SUM(IP7)*SUM(IT$4))</f>
        <v>8.7692307692307701</v>
      </c>
      <c r="IV7" s="104">
        <f t="shared" ref="IV7:IV29" si="176">IF(AND(HW7="",IB7="",IG7=""),"",SUM(HW7)*SUM(HZ$4)+SUM(IB7)*SUM(IE$4)+SUM(IG7)*SUM(IJ$4)+SUM(IL7)*SUM(IO$4)+SUM(IQ7)*SUM(IT$4))</f>
        <v>10.23076923076923</v>
      </c>
      <c r="IW7" s="104">
        <f t="shared" ref="IW7:IW29" si="177">IF(AND(HX7="",IC7="",IH7=""),"",SUM(HX7)*SUM(HZ$4)+SUM(IC7)*SUM(IE$4)+SUM(IH7)*SUM(IJ$4)+SUM(IM7)*SUM(IO$4)+SUM(IR7)*SUM(IT$4))</f>
        <v>9.6461538461538456</v>
      </c>
      <c r="IX7" s="104" t="str">
        <f t="shared" ref="IX7:IX29" si="178">IF(AND(HY7="",ID7="",II7=""),"",SUM(HY7)*SUM(HZ$4)+SUM(ID7)*SUM(IE$4)+SUM(II7)*SUM(IJ$4)+SUM(IN7)*SUM(IO$4)+SUM(IS7)*SUM(IT$4))</f>
        <v/>
      </c>
      <c r="IY7" s="104">
        <f t="shared" ref="IY7:IY29" si="179">IF(AND(HZ7="",IE7="",IJ7=""),"",SUM(HZ7)*SUM(HZ$4)+SUM(IE7)*SUM(IE$4)+SUM(IJ7)*SUM(IJ$4)+SUM(IO7)*SUM(IO$4)+SUM(IT7)*SUM(IT$4))</f>
        <v>9.6461538461538456</v>
      </c>
      <c r="IZ7" s="105">
        <f t="shared" si="55"/>
        <v>0</v>
      </c>
      <c r="JA7" s="109">
        <f t="shared" si="56"/>
        <v>42</v>
      </c>
      <c r="JB7" s="102">
        <v>11.25</v>
      </c>
      <c r="JC7" s="102">
        <v>12</v>
      </c>
      <c r="JD7" s="104">
        <f t="shared" si="57"/>
        <v>11.7</v>
      </c>
      <c r="JE7" s="102"/>
      <c r="JF7" s="104">
        <f t="shared" ref="JF7:JF29" si="180">IF(AND(JB7="",JC7=""),"",IF(OR(JE7="",JE7&lt;JD7),JD7,IF(JC7="",JE7,JB7*JB$4+JE7*(1-JB$4))))</f>
        <v>11.7</v>
      </c>
      <c r="JG7" s="102"/>
      <c r="JH7" s="102"/>
      <c r="JI7" s="104" t="str">
        <f t="shared" si="58"/>
        <v/>
      </c>
      <c r="JJ7" s="102"/>
      <c r="JK7" s="104" t="str">
        <f t="shared" ref="JK7:JK29" si="181">IF(AND(JG7="",JH7=""),"",IF(OR(JJ7="",JJ7&lt;JI7),JI7,IF(JH7="",JJ7,JG7*JG$4+JJ7*(1-JG$4))))</f>
        <v/>
      </c>
      <c r="JL7" s="102"/>
      <c r="JM7" s="102"/>
      <c r="JN7" s="104" t="str">
        <f t="shared" si="59"/>
        <v/>
      </c>
      <c r="JO7" s="118"/>
      <c r="JP7" s="104" t="str">
        <f t="shared" ref="JP7:JP29" si="182">IF(AND(JL7="",JM7=""),"",IF(OR(JO7="",JO7&lt;JN7),JN7,IF(JM7="",JO7,JL7*JL$4+JO7*(1-JL$4))))</f>
        <v/>
      </c>
      <c r="JQ7" s="102"/>
      <c r="JR7" s="102"/>
      <c r="JS7" s="104" t="str">
        <f t="shared" si="60"/>
        <v/>
      </c>
      <c r="JT7" s="118"/>
      <c r="JU7" s="104" t="str">
        <f t="shared" ref="JU7:JU29" si="183">IF(AND(JQ7="",JR7=""),"",IF(OR(JT7="",JT7&lt;JS7),JS7,IF(JR7="",JT7,JQ7*JQ$4+JT7*(1-JQ$4))))</f>
        <v/>
      </c>
      <c r="JV7" s="102"/>
      <c r="JW7" s="102"/>
      <c r="JX7" s="104" t="str">
        <f t="shared" si="61"/>
        <v/>
      </c>
      <c r="JY7" s="102"/>
      <c r="JZ7" s="104" t="str">
        <f t="shared" ref="JZ7:JZ29" si="184">IF(AND(JV7="",JW7=""),"",IF(OR(JY7="",JY7&lt;JX7),JX7,IF(JW7="",JY7,JV7*JV$4+JY7*(1-JV$4))))</f>
        <v/>
      </c>
      <c r="KA7" s="104">
        <f t="shared" ref="KA7:KA29" si="185">IF(AND(JB7="",JG7="",JL7=""),"",SUM(JB7)*SUM(JF$4)+SUM(JG7)*SUM(JK$4)+SUM(JL7)*SUM(JP$4)+SUM(JQ7)*SUM(JU$4)+SUM(JV7)*SUM(JZ$4))</f>
        <v>11.25</v>
      </c>
      <c r="KB7" s="104">
        <f t="shared" ref="KB7:KB29" si="186">IF(AND(JC7="",JH7="",JM7=""),"",SUM(JC7)*SUM(JF$4)+SUM(JH7)*SUM(JK$4)+SUM(JM7)*SUM(JP$4)+SUM(JR7)*SUM(JU$4)+SUM(JW7)*SUM(JZ$4))</f>
        <v>12</v>
      </c>
      <c r="KC7" s="104">
        <f t="shared" ref="KC7:KC29" si="187">IF(AND(JD7="",JI7="",JN7=""),"",SUM(JD7)*SUM(JF$4)+SUM(JI7)*SUM(JK$4)+SUM(JN7)*SUM(JP$4)+SUM(JS7)*SUM(JU$4)+SUM(JX7)*SUM(JZ$4))</f>
        <v>11.7</v>
      </c>
      <c r="KD7" s="104" t="str">
        <f t="shared" ref="KD7:KD29" si="188">IF(AND(JE7="",JJ7="",JO7=""),"",SUM(JE7)*SUM(JF$4)+SUM(JJ7)*SUM(JK$4)+SUM(JO7)*SUM(JP$4)+SUM(JT7)*SUM(JU$4)+SUM(JY7)*SUM(JZ$4))</f>
        <v/>
      </c>
      <c r="KE7" s="104">
        <f t="shared" ref="KE7:KE29" si="189">IF(AND(JF7="",JK7="",JP7=""),"",SUM(JF7)*SUM(JF$4)+SUM(JK7)*SUM(JK$4)+SUM(JP7)*SUM(JP$4)+SUM(JU7)*SUM(JU$4)+SUM(JZ7)*SUM(JZ$4))</f>
        <v>11.7</v>
      </c>
      <c r="KF7" s="105">
        <f t="shared" si="62"/>
        <v>2</v>
      </c>
      <c r="KG7" s="109">
        <f t="shared" si="63"/>
        <v>17</v>
      </c>
      <c r="KH7" s="102"/>
      <c r="KI7" s="102"/>
      <c r="KJ7" s="104" t="str">
        <f t="shared" si="64"/>
        <v/>
      </c>
      <c r="KK7" s="102"/>
      <c r="KL7" s="104" t="str">
        <f t="shared" ref="KL7:KL29" si="190">IF(AND(KH7="",KI7=""),"",IF(OR(KK7="",KK7&lt;KJ7),KJ7,IF(KI7="",KK7,KH7*KH$4+KK7*(1-KH$4))))</f>
        <v/>
      </c>
      <c r="KM7" s="102"/>
      <c r="KN7" s="102"/>
      <c r="KO7" s="104" t="str">
        <f t="shared" si="65"/>
        <v/>
      </c>
      <c r="KP7" s="102"/>
      <c r="KQ7" s="104" t="str">
        <f t="shared" ref="KQ7:KQ29" si="191">IF(AND(KM7="",KN7=""),"",IF(OR(KP7="",KP7&lt;KO7),KO7,IF(KN7="",KP7,KM7*KM$4+KP7*(1-KM$4))))</f>
        <v/>
      </c>
      <c r="KR7" s="102"/>
      <c r="KS7" s="102"/>
      <c r="KT7" s="104" t="str">
        <f t="shared" si="66"/>
        <v/>
      </c>
      <c r="KU7" s="118"/>
      <c r="KV7" s="104" t="str">
        <f t="shared" ref="KV7:KV29" si="192">IF(AND(KR7="",KS7=""),"",IF(OR(KU7="",KU7&lt;KT7),KT7,IF(KS7="",KU7,KR7*KR$4+KU7*(1-KR$4))))</f>
        <v/>
      </c>
      <c r="KW7" s="102"/>
      <c r="KX7" s="102"/>
      <c r="KY7" s="104" t="str">
        <f t="shared" si="67"/>
        <v/>
      </c>
      <c r="KZ7" s="118"/>
      <c r="LA7" s="104" t="str">
        <f t="shared" ref="LA7:LA29" si="193">IF(AND(KW7="",KX7=""),"",IF(OR(KZ7="",KZ7&lt;KY7),KY7,IF(KX7="",KZ7,KW7*KW$4+KZ7*(1-KW$4))))</f>
        <v/>
      </c>
      <c r="LB7" s="102"/>
      <c r="LC7" s="102"/>
      <c r="LD7" s="104" t="str">
        <f t="shared" si="68"/>
        <v/>
      </c>
      <c r="LE7" s="102"/>
      <c r="LF7" s="104" t="str">
        <f t="shared" ref="LF7:LF29" si="194">IF(AND(LB7="",LC7=""),"",IF(OR(LE7="",LE7&lt;LD7),LD7,IF(LC7="",LE7,LB7*LB$4+LE7*(1-LB$4))))</f>
        <v/>
      </c>
      <c r="LG7" s="104" t="str">
        <f t="shared" ref="LG7:LG29" si="195">IF(AND(KH7="",KM7="",KR7=""),"",SUM(KH7)*SUM(KL$4)+SUM(KM7)*SUM(KQ$4)+SUM(KR7)*SUM(KV$4)+SUM(KW7)*SUM(LA$4)+SUM(LB7)*SUM(LF$4))</f>
        <v/>
      </c>
      <c r="LH7" s="104" t="str">
        <f t="shared" ref="LH7:LH29" si="196">IF(AND(KI7="",KN7="",KS7=""),"",SUM(KI7)*SUM(KL$4)+SUM(KN7)*SUM(KQ$4)+SUM(KS7)*SUM(KV$4)+SUM(KX7)*SUM(LA$4)+SUM(LC7)*SUM(LF$4))</f>
        <v/>
      </c>
      <c r="LI7" s="104" t="str">
        <f t="shared" ref="LI7:LI29" si="197">IF(AND(KJ7="",KO7="",KT7=""),"",SUM(KJ7)*SUM(KL$4)+SUM(KO7)*SUM(KQ$4)+SUM(KT7)*SUM(KV$4)+SUM(KY7)*SUM(LA$4)+SUM(LD7)*SUM(LF$4))</f>
        <v/>
      </c>
      <c r="LJ7" s="104" t="str">
        <f t="shared" ref="LJ7:LJ29" si="198">IF(AND(KK7="",KP7="",KU7=""),"",SUM(KK7)*SUM(KL$4)+SUM(KP7)*SUM(KQ$4)+SUM(KU7)*SUM(KV$4)+SUM(KZ7)*SUM(LA$4)+SUM(LE7)*SUM(LF$4))</f>
        <v/>
      </c>
      <c r="LK7" s="104" t="str">
        <f t="shared" ref="LK7:LK29" si="199">IF(AND(KL7="",KQ7="",KV7=""),"",SUM(KL7)*SUM(KL$4)+SUM(KQ7)*SUM(KQ$4)+SUM(KV7)*SUM(KV$4)+SUM(LA7)*SUM(LA$4)+SUM(LF7)*SUM(LF$4))</f>
        <v/>
      </c>
      <c r="LL7" s="105" t="str">
        <f t="shared" si="69"/>
        <v/>
      </c>
      <c r="LM7" s="109" t="str">
        <f t="shared" si="70"/>
        <v/>
      </c>
      <c r="LN7" s="102"/>
      <c r="LO7" s="102"/>
      <c r="LP7" s="104" t="str">
        <f t="shared" si="71"/>
        <v/>
      </c>
      <c r="LQ7" s="102"/>
      <c r="LR7" s="104" t="str">
        <f t="shared" ref="LR7:LR29" si="200">IF(AND(LN7="",LO7=""),"",IF(OR(LQ7="",LQ7&lt;LP7),LP7,IF(LO7="",LQ7,LN7*LN$4+LQ7*(1-LN$4))))</f>
        <v/>
      </c>
      <c r="LS7" s="102"/>
      <c r="LT7" s="102"/>
      <c r="LU7" s="104" t="str">
        <f t="shared" si="72"/>
        <v/>
      </c>
      <c r="LV7" s="102"/>
      <c r="LW7" s="104" t="str">
        <f t="shared" ref="LW7:LW29" si="201">IF(AND(LS7="",LT7=""),"",IF(OR(LV7="",LV7&lt;LU7),LU7,IF(LT7="",LV7,LS7*LS$4+LV7*(1-LS$4))))</f>
        <v/>
      </c>
      <c r="LX7" s="102"/>
      <c r="LY7" s="102"/>
      <c r="LZ7" s="104" t="str">
        <f t="shared" si="73"/>
        <v/>
      </c>
      <c r="MA7" s="118"/>
      <c r="MB7" s="104" t="str">
        <f t="shared" ref="MB7:MB29" si="202">IF(AND(LX7="",LY7=""),"",IF(OR(MA7="",MA7&lt;LZ7),LZ7,IF(LY7="",MA7,LX7*LX$4+MA7*(1-LX$4))))</f>
        <v/>
      </c>
      <c r="MC7" s="102"/>
      <c r="MD7" s="102"/>
      <c r="ME7" s="104" t="str">
        <f t="shared" si="74"/>
        <v/>
      </c>
      <c r="MF7" s="118"/>
      <c r="MG7" s="104" t="str">
        <f t="shared" ref="MG7:MG29" si="203">IF(AND(MC7="",MD7=""),"",IF(OR(MF7="",MF7&lt;ME7),ME7,IF(MD7="",MF7,MC7*MC$4+MF7*(1-MC$4))))</f>
        <v/>
      </c>
      <c r="MH7" s="102"/>
      <c r="MI7" s="102"/>
      <c r="MJ7" s="104" t="str">
        <f t="shared" si="75"/>
        <v/>
      </c>
      <c r="MK7" s="102"/>
      <c r="ML7" s="104" t="str">
        <f t="shared" ref="ML7:ML29" si="204">IF(AND(MH7="",MI7=""),"",IF(OR(MK7="",MK7&lt;MJ7),MJ7,IF(MI7="",MK7,MH7*MH$4+MK7*(1-MH$4))))</f>
        <v/>
      </c>
      <c r="MM7" s="104" t="str">
        <f t="shared" ref="MM7:MM29" si="205">IF(AND(LN7="",LS7="",LX7=""),"",SUM(LN7)*SUM(LR$4)+SUM(LS7)*SUM(LW$4)+SUM(LX7)*SUM(MB$4)+SUM(MC7)*SUM(MG$4)+SUM(MH7)*SUM(ML$4))</f>
        <v/>
      </c>
      <c r="MN7" s="104" t="str">
        <f t="shared" ref="MN7:MN29" si="206">IF(AND(LO7="",LT7="",LY7=""),"",SUM(LO7)*SUM(LR$4)+SUM(LT7)*SUM(LW$4)+SUM(LY7)*SUM(MB$4)+SUM(MD7)*SUM(MG$4)+SUM(MI7)*SUM(ML$4))</f>
        <v/>
      </c>
      <c r="MO7" s="104" t="str">
        <f t="shared" ref="MO7:MO29" si="207">IF(AND(LP7="",LU7="",LZ7=""),"",SUM(LP7)*SUM(LR$4)+SUM(LU7)*SUM(LW$4)+SUM(LZ7)*SUM(MB$4)+SUM(ME7)*SUM(MG$4)+SUM(MJ7)*SUM(ML$4))</f>
        <v/>
      </c>
      <c r="MP7" s="104" t="str">
        <f t="shared" ref="MP7:MP29" si="208">IF(AND(LQ7="",LV7="",MA7=""),"",SUM(LQ7)*SUM(LR$4)+SUM(LV7)*SUM(LW$4)+SUM(MA7)*SUM(MB$4)+SUM(MF7)*SUM(MG$4)+SUM(MK7)*SUM(ML$4))</f>
        <v/>
      </c>
      <c r="MQ7" s="104" t="str">
        <f t="shared" ref="MQ7:MQ29" si="209">IF(AND(LR7="",LW7="",MB7=""),"",SUM(LR7)*SUM(LR$4)+SUM(LW7)*SUM(LW$4)+SUM(MB7)*SUM(MB$4)+SUM(MG7)*SUM(MG$4)+SUM(ML7)*SUM(ML$4))</f>
        <v/>
      </c>
      <c r="MR7" s="105" t="str">
        <f t="shared" si="76"/>
        <v/>
      </c>
      <c r="MS7" s="109" t="str">
        <f t="shared" si="77"/>
        <v/>
      </c>
      <c r="MT7" s="102"/>
      <c r="MU7" s="102"/>
      <c r="MV7" s="104" t="str">
        <f t="shared" si="78"/>
        <v/>
      </c>
      <c r="MW7" s="102"/>
      <c r="MX7" s="104" t="str">
        <f t="shared" ref="MX7:MX29" si="210">IF(AND(MT7="",MU7=""),"",IF(OR(MW7="",MW7&lt;MV7),MV7,IF(MU7="",MW7,MT7*MT$4+MW7*(1-MT$4))))</f>
        <v/>
      </c>
      <c r="MY7" s="102"/>
      <c r="MZ7" s="102"/>
      <c r="NA7" s="104" t="str">
        <f t="shared" si="79"/>
        <v/>
      </c>
      <c r="NB7" s="102"/>
      <c r="NC7" s="104" t="str">
        <f t="shared" ref="NC7:NC29" si="211">IF(AND(MY7="",MZ7=""),"",IF(OR(NB7="",NB7&lt;NA7),NA7,IF(MZ7="",NB7,MY7*MY$4+NB7*(1-MY$4))))</f>
        <v/>
      </c>
      <c r="ND7" s="102"/>
      <c r="NE7" s="102"/>
      <c r="NF7" s="104" t="str">
        <f t="shared" si="80"/>
        <v/>
      </c>
      <c r="NG7" s="118"/>
      <c r="NH7" s="104" t="str">
        <f t="shared" ref="NH7:NH29" si="212">IF(AND(ND7="",NE7=""),"",IF(OR(NG7="",NG7&lt;NF7),NF7,IF(NE7="",NG7,ND7*ND$4+NG7*(1-ND$4))))</f>
        <v/>
      </c>
      <c r="NI7" s="102"/>
      <c r="NJ7" s="102"/>
      <c r="NK7" s="104" t="str">
        <f t="shared" si="81"/>
        <v/>
      </c>
      <c r="NL7" s="118"/>
      <c r="NM7" s="104" t="str">
        <f t="shared" ref="NM7:NM29" si="213">IF(AND(NI7="",NJ7=""),"",IF(OR(NL7="",NL7&lt;NK7),NK7,IF(NJ7="",NL7,NI7*NI$4+NL7*(1-NI$4))))</f>
        <v/>
      </c>
      <c r="NN7" s="102"/>
      <c r="NO7" s="102"/>
      <c r="NP7" s="104" t="str">
        <f t="shared" si="82"/>
        <v/>
      </c>
      <c r="NQ7" s="102"/>
      <c r="NR7" s="104" t="str">
        <f t="shared" ref="NR7:NR29" si="214">IF(AND(NN7="",NO7=""),"",IF(OR(NQ7="",NQ7&lt;NP7),NP7,IF(NO7="",NQ7,NN7*NN$4+NQ7*(1-NN$4))))</f>
        <v/>
      </c>
      <c r="NS7" s="104" t="str">
        <f t="shared" ref="NS7:NS29" si="215">IF(AND(MT7="",MY7="",ND7=""),"",SUM(MT7)*SUM(MX$4)+SUM(MY7)*SUM(NC$4)+SUM(ND7)*SUM(NH$4)+SUM(NI7)*SUM(NM$4)+SUM(NN7)*SUM(NR$4))</f>
        <v/>
      </c>
      <c r="NT7" s="104" t="str">
        <f t="shared" ref="NT7:NT29" si="216">IF(AND(MU7="",MZ7="",NE7=""),"",SUM(MU7)*SUM(MX$4)+SUM(MZ7)*SUM(NC$4)+SUM(NE7)*SUM(NH$4)+SUM(NJ7)*SUM(NM$4)+SUM(NO7)*SUM(NR$4))</f>
        <v/>
      </c>
      <c r="NU7" s="104" t="str">
        <f t="shared" ref="NU7:NU29" si="217">IF(AND(MV7="",NA7="",NF7=""),"",SUM(MV7)*SUM(MX$4)+SUM(NA7)*SUM(NC$4)+SUM(NF7)*SUM(NH$4)+SUM(NK7)*SUM(NM$4)+SUM(NP7)*SUM(NR$4))</f>
        <v/>
      </c>
      <c r="NV7" s="104" t="str">
        <f t="shared" ref="NV7:NV29" si="218">IF(AND(MW7="",NB7="",NG7=""),"",SUM(MW7)*SUM(MX$4)+SUM(NB7)*SUM(NC$4)+SUM(NG7)*SUM(NH$4)+SUM(NL7)*SUM(NM$4)+SUM(NQ7)*SUM(NR$4))</f>
        <v/>
      </c>
      <c r="NW7" s="104" t="str">
        <f t="shared" ref="NW7:NW29" si="219">IF(AND(MX7="",NC7="",NH7=""),"",SUM(MX7)*SUM(MX$4)+SUM(NC7)*SUM(NC$4)+SUM(NH7)*SUM(NH$4)+SUM(NM7)*SUM(NM$4)+SUM(NR7)*SUM(NR$4))</f>
        <v/>
      </c>
      <c r="NX7" s="105" t="str">
        <f t="shared" si="83"/>
        <v/>
      </c>
      <c r="NY7" s="109" t="str">
        <f t="shared" si="84"/>
        <v/>
      </c>
      <c r="OA7" s="198">
        <f t="shared" si="85"/>
        <v>11.284615384615385</v>
      </c>
      <c r="OB7" s="198">
        <f t="shared" si="86"/>
        <v>11.630769230769232</v>
      </c>
      <c r="OC7" s="198">
        <f t="shared" si="87"/>
        <v>13.007692307692309</v>
      </c>
      <c r="OD7" s="198">
        <f t="shared" si="88"/>
        <v>15.246153846153845</v>
      </c>
      <c r="OE7" s="198">
        <f t="shared" si="89"/>
        <v>10.484615384615385</v>
      </c>
      <c r="OF7" s="198">
        <f t="shared" si="90"/>
        <v>10.534615384615385</v>
      </c>
      <c r="OG7" s="198">
        <f t="shared" si="91"/>
        <v>15.115384615384617</v>
      </c>
      <c r="OH7" s="198">
        <f t="shared" si="92"/>
        <v>9.6461538461538456</v>
      </c>
      <c r="OI7" s="198">
        <f t="shared" si="93"/>
        <v>11.7</v>
      </c>
      <c r="OJ7" s="198" t="str">
        <f t="shared" si="94"/>
        <v/>
      </c>
      <c r="OK7" s="198" t="str">
        <f t="shared" si="95"/>
        <v/>
      </c>
      <c r="OL7" s="198" t="str">
        <f t="shared" si="96"/>
        <v/>
      </c>
      <c r="OM7" s="200"/>
      <c r="ON7" s="198">
        <f t="shared" si="97"/>
        <v>9.4666666666666668</v>
      </c>
      <c r="OO7" s="198">
        <f t="shared" si="98"/>
        <v>10.441666666666668</v>
      </c>
      <c r="OP7" s="198">
        <f t="shared" ref="OP7:OP29" si="220">IF(AG7="","",($AJ$4*SUM(AG7)+$BP$4*SUM(BM7)+$CV$4*SUM(CS7)+$EB$4*SUM(DY7)+$FH$4*SUM(FE7)+$GN$4*SUM(GK7)+$HT$4*SUM(HQ7)+$IZ$4*SUM(IW7)+$KF$4*SUM(KC7)+$LL$4*SUM(LI7)+$MR$4*SUM(MO7)+$NX$4*SUM(NU7))/30)</f>
        <v>11.932435897435898</v>
      </c>
      <c r="OQ7" s="198">
        <f t="shared" ref="OQ7:OQ29" si="221">IF(AI7="","",($AJ$4*SUM(AI7)+$BP$4*SUM(BO7)+$CV$4*SUM(CU7)+$EB$4*SUM(EA7)+$FH$4*SUM(FG7)+$GN$4*SUM(GM7)+$HT$4*SUM(HS7)+$IZ$4*SUM(IY7)+$KF$4*SUM(KE7)+$LL$4*SUM(LK7)+$MR$4*SUM(MQ7)+$NX$4*SUM(NW7))/30)</f>
        <v>11.932435897435898</v>
      </c>
      <c r="OR7" s="105">
        <f t="shared" ref="OR7:OR29" si="222">IF(AK7="","",SUM($AJ7,$BP7,$CV7,$EB7,$FH7,$GN7,$HT7,$IZ7,$KF7,$LL7,$MR7,$NX7))</f>
        <v>27</v>
      </c>
      <c r="OS7" s="105">
        <f t="shared" ref="OS7:OS29" si="223">IF(OQ7="","",IF(OQ7&lt;10,OR7,30))</f>
        <v>30</v>
      </c>
      <c r="OT7" s="134"/>
      <c r="OU7" s="109">
        <f t="shared" si="99"/>
        <v>8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69" si="224">A7+1</f>
        <v>3</v>
      </c>
      <c r="B8" s="195" t="s">
        <v>344</v>
      </c>
      <c r="C8" s="195" t="s">
        <v>345</v>
      </c>
      <c r="D8" s="195" t="s">
        <v>346</v>
      </c>
      <c r="E8" s="196" t="s">
        <v>278</v>
      </c>
      <c r="F8" s="102">
        <v>13.5</v>
      </c>
      <c r="G8" s="102">
        <v>7</v>
      </c>
      <c r="H8" s="104">
        <f t="shared" si="1"/>
        <v>9.6000000000000014</v>
      </c>
      <c r="I8" s="102"/>
      <c r="J8" s="104">
        <f t="shared" si="100"/>
        <v>9.6000000000000014</v>
      </c>
      <c r="K8" s="102">
        <v>10</v>
      </c>
      <c r="L8" s="102">
        <v>10</v>
      </c>
      <c r="M8" s="104">
        <f t="shared" si="2"/>
        <v>10</v>
      </c>
      <c r="N8" s="102"/>
      <c r="O8" s="104">
        <f t="shared" si="101"/>
        <v>10</v>
      </c>
      <c r="P8" s="102">
        <v>13</v>
      </c>
      <c r="Q8" s="102">
        <v>9</v>
      </c>
      <c r="R8" s="104">
        <f t="shared" si="3"/>
        <v>10.6</v>
      </c>
      <c r="S8" s="118"/>
      <c r="T8" s="104">
        <f t="shared" si="102"/>
        <v>10.6</v>
      </c>
      <c r="U8" s="102"/>
      <c r="V8" s="102"/>
      <c r="W8" s="104" t="str">
        <f t="shared" si="4"/>
        <v/>
      </c>
      <c r="X8" s="118"/>
      <c r="Y8" s="104" t="str">
        <f t="shared" si="103"/>
        <v/>
      </c>
      <c r="Z8" s="102"/>
      <c r="AA8" s="102"/>
      <c r="AB8" s="104" t="str">
        <f t="shared" si="5"/>
        <v/>
      </c>
      <c r="AC8" s="102"/>
      <c r="AD8" s="104" t="str">
        <f t="shared" si="104"/>
        <v/>
      </c>
      <c r="AE8" s="104">
        <f t="shared" si="105"/>
        <v>12.26923076923077</v>
      </c>
      <c r="AF8" s="104">
        <f t="shared" si="106"/>
        <v>8.5384615384615401</v>
      </c>
      <c r="AG8" s="104">
        <f t="shared" si="107"/>
        <v>10.030769230769231</v>
      </c>
      <c r="AH8" s="104" t="str">
        <f t="shared" si="108"/>
        <v/>
      </c>
      <c r="AI8" s="104">
        <f t="shared" si="109"/>
        <v>10.030769230769231</v>
      </c>
      <c r="AJ8" s="105">
        <f t="shared" si="6"/>
        <v>5</v>
      </c>
      <c r="AK8" s="109">
        <f t="shared" si="7"/>
        <v>17</v>
      </c>
      <c r="AL8" s="102">
        <v>15</v>
      </c>
      <c r="AM8" s="102">
        <v>14</v>
      </c>
      <c r="AN8" s="104">
        <f t="shared" si="8"/>
        <v>14.4</v>
      </c>
      <c r="AO8" s="102"/>
      <c r="AP8" s="104">
        <f t="shared" si="110"/>
        <v>14.4</v>
      </c>
      <c r="AQ8" s="102">
        <v>11.5</v>
      </c>
      <c r="AR8" s="102">
        <v>11.5</v>
      </c>
      <c r="AS8" s="104">
        <f t="shared" si="9"/>
        <v>11.5</v>
      </c>
      <c r="AT8" s="102"/>
      <c r="AU8" s="104">
        <f t="shared" si="111"/>
        <v>11.5</v>
      </c>
      <c r="AV8" s="102">
        <v>6.5</v>
      </c>
      <c r="AW8" s="102">
        <v>15.5</v>
      </c>
      <c r="AX8" s="104">
        <f t="shared" si="10"/>
        <v>11.899999999999999</v>
      </c>
      <c r="AY8" s="118"/>
      <c r="AZ8" s="104">
        <f t="shared" si="112"/>
        <v>11.899999999999999</v>
      </c>
      <c r="BA8" s="102"/>
      <c r="BB8" s="102"/>
      <c r="BC8" s="104" t="str">
        <f t="shared" si="11"/>
        <v/>
      </c>
      <c r="BD8" s="118"/>
      <c r="BE8" s="104" t="str">
        <f t="shared" si="113"/>
        <v/>
      </c>
      <c r="BF8" s="102"/>
      <c r="BG8" s="102"/>
      <c r="BH8" s="104" t="str">
        <f t="shared" si="12"/>
        <v/>
      </c>
      <c r="BI8" s="102"/>
      <c r="BJ8" s="104" t="str">
        <f t="shared" si="114"/>
        <v/>
      </c>
      <c r="BK8" s="104">
        <f t="shared" si="115"/>
        <v>11.692307692307693</v>
      </c>
      <c r="BL8" s="104">
        <f t="shared" si="116"/>
        <v>13.384615384615385</v>
      </c>
      <c r="BM8" s="104">
        <f t="shared" si="117"/>
        <v>12.707692307692309</v>
      </c>
      <c r="BN8" s="104" t="str">
        <f t="shared" si="118"/>
        <v/>
      </c>
      <c r="BO8" s="104">
        <f t="shared" si="119"/>
        <v>12.707692307692309</v>
      </c>
      <c r="BP8" s="105">
        <f t="shared" si="13"/>
        <v>5</v>
      </c>
      <c r="BQ8" s="109">
        <f t="shared" si="14"/>
        <v>3</v>
      </c>
      <c r="BR8" s="102">
        <v>14</v>
      </c>
      <c r="BS8" s="102">
        <v>7</v>
      </c>
      <c r="BT8" s="104">
        <f t="shared" si="15"/>
        <v>9.8000000000000007</v>
      </c>
      <c r="BU8" s="102"/>
      <c r="BV8" s="104">
        <f t="shared" si="120"/>
        <v>9.8000000000000007</v>
      </c>
      <c r="BW8" s="102">
        <v>12.5</v>
      </c>
      <c r="BX8" s="102">
        <v>13</v>
      </c>
      <c r="BY8" s="104">
        <f t="shared" si="16"/>
        <v>12.8</v>
      </c>
      <c r="BZ8" s="102"/>
      <c r="CA8" s="104">
        <f t="shared" si="121"/>
        <v>12.8</v>
      </c>
      <c r="CB8" s="102">
        <v>13.5</v>
      </c>
      <c r="CC8" s="102">
        <v>14</v>
      </c>
      <c r="CD8" s="104">
        <f t="shared" si="17"/>
        <v>13.8</v>
      </c>
      <c r="CE8" s="118"/>
      <c r="CF8" s="104">
        <f t="shared" si="122"/>
        <v>13.8</v>
      </c>
      <c r="CG8" s="102"/>
      <c r="CH8" s="102"/>
      <c r="CI8" s="104" t="str">
        <f t="shared" si="18"/>
        <v/>
      </c>
      <c r="CJ8" s="118"/>
      <c r="CK8" s="104" t="str">
        <f t="shared" si="123"/>
        <v/>
      </c>
      <c r="CL8" s="102"/>
      <c r="CM8" s="102"/>
      <c r="CN8" s="104" t="str">
        <f t="shared" si="19"/>
        <v/>
      </c>
      <c r="CO8" s="102"/>
      <c r="CP8" s="104" t="str">
        <f t="shared" si="124"/>
        <v/>
      </c>
      <c r="CQ8" s="104">
        <f t="shared" si="125"/>
        <v>13.307692307692308</v>
      </c>
      <c r="CR8" s="104">
        <f t="shared" si="126"/>
        <v>10.923076923076923</v>
      </c>
      <c r="CS8" s="104">
        <f t="shared" si="127"/>
        <v>11.876923076923077</v>
      </c>
      <c r="CT8" s="104" t="str">
        <f t="shared" si="128"/>
        <v/>
      </c>
      <c r="CU8" s="104">
        <f t="shared" si="129"/>
        <v>11.876923076923077</v>
      </c>
      <c r="CV8" s="105">
        <f t="shared" si="20"/>
        <v>4</v>
      </c>
      <c r="CW8" s="109">
        <f t="shared" si="21"/>
        <v>19</v>
      </c>
      <c r="CX8" s="102">
        <v>17.5</v>
      </c>
      <c r="CY8" s="102">
        <v>18</v>
      </c>
      <c r="CZ8" s="104">
        <f t="shared" si="22"/>
        <v>17.799999999999997</v>
      </c>
      <c r="DA8" s="102"/>
      <c r="DB8" s="104">
        <f t="shared" si="130"/>
        <v>17.799999999999997</v>
      </c>
      <c r="DC8" s="102">
        <v>16</v>
      </c>
      <c r="DD8" s="102">
        <v>15</v>
      </c>
      <c r="DE8" s="104">
        <f t="shared" si="23"/>
        <v>15.4</v>
      </c>
      <c r="DF8" s="102"/>
      <c r="DG8" s="104">
        <f t="shared" si="131"/>
        <v>15.4</v>
      </c>
      <c r="DH8" s="102"/>
      <c r="DI8" s="102"/>
      <c r="DJ8" s="104" t="str">
        <f t="shared" si="24"/>
        <v/>
      </c>
      <c r="DK8" s="118"/>
      <c r="DL8" s="104" t="str">
        <f t="shared" si="132"/>
        <v/>
      </c>
      <c r="DM8" s="102"/>
      <c r="DN8" s="102"/>
      <c r="DO8" s="104" t="str">
        <f t="shared" si="25"/>
        <v/>
      </c>
      <c r="DP8" s="118"/>
      <c r="DQ8" s="104" t="str">
        <f t="shared" si="133"/>
        <v/>
      </c>
      <c r="DR8" s="102"/>
      <c r="DS8" s="102"/>
      <c r="DT8" s="104" t="str">
        <f t="shared" si="26"/>
        <v/>
      </c>
      <c r="DU8" s="102"/>
      <c r="DV8" s="104" t="str">
        <f t="shared" si="134"/>
        <v/>
      </c>
      <c r="DW8" s="104">
        <f t="shared" si="135"/>
        <v>16.807692307692307</v>
      </c>
      <c r="DX8" s="104">
        <f t="shared" si="136"/>
        <v>16.615384615384613</v>
      </c>
      <c r="DY8" s="104">
        <f t="shared" si="137"/>
        <v>16.69230769230769</v>
      </c>
      <c r="DZ8" s="104" t="str">
        <f t="shared" si="138"/>
        <v/>
      </c>
      <c r="EA8" s="104">
        <f t="shared" si="139"/>
        <v>16.69230769230769</v>
      </c>
      <c r="EB8" s="105">
        <f t="shared" si="27"/>
        <v>3</v>
      </c>
      <c r="EC8" s="109">
        <f t="shared" si="28"/>
        <v>2</v>
      </c>
      <c r="ED8" s="102">
        <v>16</v>
      </c>
      <c r="EE8" s="102">
        <v>14.5</v>
      </c>
      <c r="EF8" s="104">
        <f t="shared" si="29"/>
        <v>15.1</v>
      </c>
      <c r="EG8" s="102"/>
      <c r="EH8" s="104">
        <f t="shared" si="140"/>
        <v>15.1</v>
      </c>
      <c r="EI8" s="102">
        <v>13.5</v>
      </c>
      <c r="EJ8" s="102">
        <v>14</v>
      </c>
      <c r="EK8" s="104">
        <f t="shared" si="30"/>
        <v>13.8</v>
      </c>
      <c r="EL8" s="102"/>
      <c r="EM8" s="104">
        <f t="shared" si="141"/>
        <v>13.8</v>
      </c>
      <c r="EN8" s="102">
        <v>12.5</v>
      </c>
      <c r="EO8" s="102">
        <v>14</v>
      </c>
      <c r="EP8" s="104">
        <f t="shared" si="31"/>
        <v>13.4</v>
      </c>
      <c r="EQ8" s="118"/>
      <c r="ER8" s="104">
        <f t="shared" si="142"/>
        <v>13.4</v>
      </c>
      <c r="ES8" s="102"/>
      <c r="ET8" s="102"/>
      <c r="EU8" s="104" t="str">
        <f t="shared" si="32"/>
        <v/>
      </c>
      <c r="EV8" s="118"/>
      <c r="EW8" s="104" t="str">
        <f t="shared" si="143"/>
        <v/>
      </c>
      <c r="EX8" s="102"/>
      <c r="EY8" s="102"/>
      <c r="EZ8" s="104" t="str">
        <f t="shared" si="33"/>
        <v/>
      </c>
      <c r="FA8" s="102"/>
      <c r="FB8" s="104" t="str">
        <f t="shared" si="144"/>
        <v/>
      </c>
      <c r="FC8" s="104">
        <f t="shared" si="145"/>
        <v>14.615384615384615</v>
      </c>
      <c r="FD8" s="104">
        <f t="shared" si="146"/>
        <v>14.26923076923077</v>
      </c>
      <c r="FE8" s="104">
        <f t="shared" si="147"/>
        <v>14.407692307692308</v>
      </c>
      <c r="FF8" s="104" t="str">
        <f t="shared" si="148"/>
        <v/>
      </c>
      <c r="FG8" s="104">
        <f t="shared" si="149"/>
        <v>14.407692307692308</v>
      </c>
      <c r="FH8" s="105">
        <f t="shared" si="34"/>
        <v>3</v>
      </c>
      <c r="FI8" s="109">
        <f t="shared" si="35"/>
        <v>4</v>
      </c>
      <c r="FJ8" s="102">
        <v>16</v>
      </c>
      <c r="FK8" s="102">
        <v>12</v>
      </c>
      <c r="FL8" s="104">
        <f t="shared" si="36"/>
        <v>13.6</v>
      </c>
      <c r="FM8" s="102"/>
      <c r="FN8" s="104">
        <f t="shared" si="150"/>
        <v>13.6</v>
      </c>
      <c r="FO8" s="102">
        <v>8</v>
      </c>
      <c r="FP8" s="102">
        <v>11.25</v>
      </c>
      <c r="FQ8" s="104">
        <f t="shared" si="37"/>
        <v>9.9499999999999993</v>
      </c>
      <c r="FR8" s="102"/>
      <c r="FS8" s="104">
        <f t="shared" si="151"/>
        <v>9.9499999999999993</v>
      </c>
      <c r="FT8" s="102"/>
      <c r="FU8" s="102"/>
      <c r="FV8" s="104" t="str">
        <f t="shared" si="38"/>
        <v/>
      </c>
      <c r="FW8" s="118"/>
      <c r="FX8" s="104" t="str">
        <f t="shared" si="152"/>
        <v/>
      </c>
      <c r="FY8" s="102"/>
      <c r="FZ8" s="102"/>
      <c r="GA8" s="104" t="str">
        <f t="shared" si="39"/>
        <v/>
      </c>
      <c r="GB8" s="118"/>
      <c r="GC8" s="104" t="str">
        <f t="shared" si="153"/>
        <v/>
      </c>
      <c r="GD8" s="102"/>
      <c r="GE8" s="102"/>
      <c r="GF8" s="104" t="str">
        <f t="shared" si="40"/>
        <v/>
      </c>
      <c r="GG8" s="102"/>
      <c r="GH8" s="104" t="str">
        <f t="shared" si="154"/>
        <v/>
      </c>
      <c r="GI8" s="104">
        <f t="shared" si="155"/>
        <v>12.307692307692307</v>
      </c>
      <c r="GJ8" s="104">
        <f t="shared" si="156"/>
        <v>11.653846153846153</v>
      </c>
      <c r="GK8" s="104">
        <f t="shared" si="157"/>
        <v>11.915384615384614</v>
      </c>
      <c r="GL8" s="104" t="str">
        <f t="shared" si="158"/>
        <v/>
      </c>
      <c r="GM8" s="104">
        <f t="shared" si="159"/>
        <v>11.915384615384614</v>
      </c>
      <c r="GN8" s="105">
        <f t="shared" si="41"/>
        <v>3</v>
      </c>
      <c r="GO8" s="109">
        <f t="shared" si="42"/>
        <v>4</v>
      </c>
      <c r="GP8" s="102">
        <v>15.75</v>
      </c>
      <c r="GQ8" s="102">
        <v>13.5</v>
      </c>
      <c r="GR8" s="104">
        <f t="shared" si="43"/>
        <v>14.4</v>
      </c>
      <c r="GS8" s="102"/>
      <c r="GT8" s="104">
        <f t="shared" si="160"/>
        <v>14.4</v>
      </c>
      <c r="GU8" s="102">
        <v>12</v>
      </c>
      <c r="GV8" s="102">
        <v>13</v>
      </c>
      <c r="GW8" s="104">
        <f t="shared" si="44"/>
        <v>12.600000000000001</v>
      </c>
      <c r="GX8" s="102"/>
      <c r="GY8" s="104">
        <f t="shared" si="161"/>
        <v>12.600000000000001</v>
      </c>
      <c r="GZ8" s="102"/>
      <c r="HA8" s="102"/>
      <c r="HB8" s="104" t="str">
        <f t="shared" si="45"/>
        <v/>
      </c>
      <c r="HC8" s="118"/>
      <c r="HD8" s="104" t="str">
        <f t="shared" si="162"/>
        <v/>
      </c>
      <c r="HE8" s="102"/>
      <c r="HF8" s="102"/>
      <c r="HG8" s="104" t="str">
        <f t="shared" si="46"/>
        <v/>
      </c>
      <c r="HH8" s="118"/>
      <c r="HI8" s="104" t="str">
        <f t="shared" si="163"/>
        <v/>
      </c>
      <c r="HJ8" s="102"/>
      <c r="HK8" s="102"/>
      <c r="HL8" s="104" t="str">
        <f t="shared" si="47"/>
        <v/>
      </c>
      <c r="HM8" s="102"/>
      <c r="HN8" s="104" t="str">
        <f t="shared" si="164"/>
        <v/>
      </c>
      <c r="HO8" s="104">
        <f t="shared" si="165"/>
        <v>14.019230769230768</v>
      </c>
      <c r="HP8" s="104">
        <f t="shared" si="166"/>
        <v>13.26923076923077</v>
      </c>
      <c r="HQ8" s="104">
        <f t="shared" si="167"/>
        <v>13.569230769230771</v>
      </c>
      <c r="HR8" s="104" t="str">
        <f t="shared" si="168"/>
        <v/>
      </c>
      <c r="HS8" s="104">
        <f t="shared" si="169"/>
        <v>13.569230769230771</v>
      </c>
      <c r="HT8" s="105">
        <f t="shared" si="48"/>
        <v>2</v>
      </c>
      <c r="HU8" s="109">
        <f t="shared" si="49"/>
        <v>12</v>
      </c>
      <c r="HV8" s="102">
        <v>10</v>
      </c>
      <c r="HW8" s="102">
        <v>17.5</v>
      </c>
      <c r="HX8" s="104">
        <f t="shared" si="50"/>
        <v>14.5</v>
      </c>
      <c r="HY8" s="102"/>
      <c r="HZ8" s="104">
        <f t="shared" si="170"/>
        <v>14.5</v>
      </c>
      <c r="IA8" s="102">
        <v>16</v>
      </c>
      <c r="IB8" s="102">
        <v>18</v>
      </c>
      <c r="IC8" s="104">
        <f t="shared" si="51"/>
        <v>17.2</v>
      </c>
      <c r="ID8" s="102"/>
      <c r="IE8" s="104">
        <f t="shared" si="171"/>
        <v>17.2</v>
      </c>
      <c r="IF8" s="102"/>
      <c r="IG8" s="102"/>
      <c r="IH8" s="104" t="str">
        <f t="shared" si="52"/>
        <v/>
      </c>
      <c r="II8" s="118"/>
      <c r="IJ8" s="104" t="str">
        <f t="shared" si="172"/>
        <v/>
      </c>
      <c r="IK8" s="102"/>
      <c r="IL8" s="102"/>
      <c r="IM8" s="104" t="str">
        <f t="shared" si="53"/>
        <v/>
      </c>
      <c r="IN8" s="118"/>
      <c r="IO8" s="104" t="str">
        <f t="shared" si="173"/>
        <v/>
      </c>
      <c r="IP8" s="102"/>
      <c r="IQ8" s="102"/>
      <c r="IR8" s="104" t="str">
        <f t="shared" si="54"/>
        <v/>
      </c>
      <c r="IS8" s="102"/>
      <c r="IT8" s="104" t="str">
        <f t="shared" si="174"/>
        <v/>
      </c>
      <c r="IU8" s="104">
        <f t="shared" si="175"/>
        <v>12.76923076923077</v>
      </c>
      <c r="IV8" s="104">
        <f t="shared" si="176"/>
        <v>17.730769230769234</v>
      </c>
      <c r="IW8" s="104">
        <f t="shared" si="177"/>
        <v>15.746153846153845</v>
      </c>
      <c r="IX8" s="104" t="str">
        <f t="shared" si="178"/>
        <v/>
      </c>
      <c r="IY8" s="104">
        <f t="shared" si="179"/>
        <v>15.746153846153845</v>
      </c>
      <c r="IZ8" s="105">
        <f t="shared" si="55"/>
        <v>3</v>
      </c>
      <c r="JA8" s="109">
        <f t="shared" si="56"/>
        <v>6</v>
      </c>
      <c r="JB8" s="102">
        <v>13.75</v>
      </c>
      <c r="JC8" s="102">
        <v>16</v>
      </c>
      <c r="JD8" s="104">
        <f t="shared" si="57"/>
        <v>15.1</v>
      </c>
      <c r="JE8" s="102"/>
      <c r="JF8" s="104">
        <f t="shared" si="180"/>
        <v>15.1</v>
      </c>
      <c r="JG8" s="102"/>
      <c r="JH8" s="102"/>
      <c r="JI8" s="104" t="str">
        <f t="shared" si="58"/>
        <v/>
      </c>
      <c r="JJ8" s="102"/>
      <c r="JK8" s="104" t="str">
        <f t="shared" si="181"/>
        <v/>
      </c>
      <c r="JL8" s="102"/>
      <c r="JM8" s="102"/>
      <c r="JN8" s="104" t="str">
        <f t="shared" si="59"/>
        <v/>
      </c>
      <c r="JO8" s="118"/>
      <c r="JP8" s="104" t="str">
        <f t="shared" si="182"/>
        <v/>
      </c>
      <c r="JQ8" s="102"/>
      <c r="JR8" s="102"/>
      <c r="JS8" s="104" t="str">
        <f t="shared" si="60"/>
        <v/>
      </c>
      <c r="JT8" s="118"/>
      <c r="JU8" s="104" t="str">
        <f t="shared" si="183"/>
        <v/>
      </c>
      <c r="JV8" s="102"/>
      <c r="JW8" s="102"/>
      <c r="JX8" s="104" t="str">
        <f t="shared" si="61"/>
        <v/>
      </c>
      <c r="JY8" s="102"/>
      <c r="JZ8" s="104" t="str">
        <f t="shared" si="184"/>
        <v/>
      </c>
      <c r="KA8" s="104">
        <f t="shared" si="185"/>
        <v>13.75</v>
      </c>
      <c r="KB8" s="104">
        <f t="shared" si="186"/>
        <v>16</v>
      </c>
      <c r="KC8" s="104">
        <f t="shared" si="187"/>
        <v>15.1</v>
      </c>
      <c r="KD8" s="104" t="str">
        <f t="shared" si="188"/>
        <v/>
      </c>
      <c r="KE8" s="104">
        <f t="shared" si="189"/>
        <v>15.1</v>
      </c>
      <c r="KF8" s="105">
        <f t="shared" si="62"/>
        <v>2</v>
      </c>
      <c r="KG8" s="109">
        <f t="shared" si="63"/>
        <v>2</v>
      </c>
      <c r="KH8" s="102"/>
      <c r="KI8" s="102"/>
      <c r="KJ8" s="104" t="str">
        <f t="shared" si="64"/>
        <v/>
      </c>
      <c r="KK8" s="102"/>
      <c r="KL8" s="104" t="str">
        <f t="shared" si="190"/>
        <v/>
      </c>
      <c r="KM8" s="102"/>
      <c r="KN8" s="102"/>
      <c r="KO8" s="104" t="str">
        <f t="shared" si="65"/>
        <v/>
      </c>
      <c r="KP8" s="102"/>
      <c r="KQ8" s="104" t="str">
        <f t="shared" si="191"/>
        <v/>
      </c>
      <c r="KR8" s="102"/>
      <c r="KS8" s="102"/>
      <c r="KT8" s="104" t="str">
        <f t="shared" si="66"/>
        <v/>
      </c>
      <c r="KU8" s="118"/>
      <c r="KV8" s="104" t="str">
        <f t="shared" si="192"/>
        <v/>
      </c>
      <c r="KW8" s="102"/>
      <c r="KX8" s="102"/>
      <c r="KY8" s="104" t="str">
        <f t="shared" si="67"/>
        <v/>
      </c>
      <c r="KZ8" s="118"/>
      <c r="LA8" s="104" t="str">
        <f t="shared" si="193"/>
        <v/>
      </c>
      <c r="LB8" s="102"/>
      <c r="LC8" s="102"/>
      <c r="LD8" s="104" t="str">
        <f t="shared" si="68"/>
        <v/>
      </c>
      <c r="LE8" s="102"/>
      <c r="LF8" s="104" t="str">
        <f t="shared" si="194"/>
        <v/>
      </c>
      <c r="LG8" s="104" t="str">
        <f t="shared" si="195"/>
        <v/>
      </c>
      <c r="LH8" s="104" t="str">
        <f t="shared" si="196"/>
        <v/>
      </c>
      <c r="LI8" s="104" t="str">
        <f t="shared" si="197"/>
        <v/>
      </c>
      <c r="LJ8" s="104" t="str">
        <f t="shared" si="198"/>
        <v/>
      </c>
      <c r="LK8" s="104" t="str">
        <f t="shared" si="199"/>
        <v/>
      </c>
      <c r="LL8" s="105" t="str">
        <f t="shared" si="69"/>
        <v/>
      </c>
      <c r="LM8" s="109" t="str">
        <f t="shared" si="70"/>
        <v/>
      </c>
      <c r="LN8" s="102"/>
      <c r="LO8" s="102"/>
      <c r="LP8" s="104" t="str">
        <f t="shared" si="71"/>
        <v/>
      </c>
      <c r="LQ8" s="102"/>
      <c r="LR8" s="104" t="str">
        <f t="shared" si="200"/>
        <v/>
      </c>
      <c r="LS8" s="102"/>
      <c r="LT8" s="102"/>
      <c r="LU8" s="104" t="str">
        <f t="shared" si="72"/>
        <v/>
      </c>
      <c r="LV8" s="102"/>
      <c r="LW8" s="104" t="str">
        <f t="shared" si="201"/>
        <v/>
      </c>
      <c r="LX8" s="102"/>
      <c r="LY8" s="102"/>
      <c r="LZ8" s="104" t="str">
        <f t="shared" si="73"/>
        <v/>
      </c>
      <c r="MA8" s="118"/>
      <c r="MB8" s="104" t="str">
        <f t="shared" si="202"/>
        <v/>
      </c>
      <c r="MC8" s="102"/>
      <c r="MD8" s="102"/>
      <c r="ME8" s="104" t="str">
        <f t="shared" si="74"/>
        <v/>
      </c>
      <c r="MF8" s="118"/>
      <c r="MG8" s="104" t="str">
        <f t="shared" si="203"/>
        <v/>
      </c>
      <c r="MH8" s="102"/>
      <c r="MI8" s="102"/>
      <c r="MJ8" s="104" t="str">
        <f t="shared" si="75"/>
        <v/>
      </c>
      <c r="MK8" s="102"/>
      <c r="ML8" s="104" t="str">
        <f t="shared" si="204"/>
        <v/>
      </c>
      <c r="MM8" s="104" t="str">
        <f t="shared" si="205"/>
        <v/>
      </c>
      <c r="MN8" s="104" t="str">
        <f t="shared" si="206"/>
        <v/>
      </c>
      <c r="MO8" s="104" t="str">
        <f t="shared" si="207"/>
        <v/>
      </c>
      <c r="MP8" s="104" t="str">
        <f t="shared" si="208"/>
        <v/>
      </c>
      <c r="MQ8" s="104" t="str">
        <f t="shared" si="209"/>
        <v/>
      </c>
      <c r="MR8" s="105" t="str">
        <f t="shared" si="76"/>
        <v/>
      </c>
      <c r="MS8" s="109" t="str">
        <f t="shared" si="77"/>
        <v/>
      </c>
      <c r="MT8" s="102"/>
      <c r="MU8" s="102"/>
      <c r="MV8" s="104" t="str">
        <f t="shared" si="78"/>
        <v/>
      </c>
      <c r="MW8" s="102"/>
      <c r="MX8" s="104" t="str">
        <f t="shared" si="210"/>
        <v/>
      </c>
      <c r="MY8" s="102"/>
      <c r="MZ8" s="102"/>
      <c r="NA8" s="104" t="str">
        <f t="shared" si="79"/>
        <v/>
      </c>
      <c r="NB8" s="102"/>
      <c r="NC8" s="104" t="str">
        <f t="shared" si="211"/>
        <v/>
      </c>
      <c r="ND8" s="102"/>
      <c r="NE8" s="102"/>
      <c r="NF8" s="104" t="str">
        <f t="shared" si="80"/>
        <v/>
      </c>
      <c r="NG8" s="118"/>
      <c r="NH8" s="104" t="str">
        <f t="shared" si="212"/>
        <v/>
      </c>
      <c r="NI8" s="102"/>
      <c r="NJ8" s="102"/>
      <c r="NK8" s="104" t="str">
        <f t="shared" si="81"/>
        <v/>
      </c>
      <c r="NL8" s="118"/>
      <c r="NM8" s="104" t="str">
        <f t="shared" si="213"/>
        <v/>
      </c>
      <c r="NN8" s="102"/>
      <c r="NO8" s="102"/>
      <c r="NP8" s="104" t="str">
        <f t="shared" si="82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83"/>
        <v/>
      </c>
      <c r="NY8" s="109" t="str">
        <f t="shared" si="84"/>
        <v/>
      </c>
      <c r="OA8" s="198">
        <f t="shared" si="85"/>
        <v>10.030769230769231</v>
      </c>
      <c r="OB8" s="198">
        <f t="shared" si="86"/>
        <v>12.707692307692309</v>
      </c>
      <c r="OC8" s="198">
        <f t="shared" si="87"/>
        <v>11.876923076923077</v>
      </c>
      <c r="OD8" s="198">
        <f t="shared" si="88"/>
        <v>16.69230769230769</v>
      </c>
      <c r="OE8" s="198">
        <f t="shared" si="89"/>
        <v>14.407692307692308</v>
      </c>
      <c r="OF8" s="198">
        <f t="shared" si="90"/>
        <v>11.915384615384614</v>
      </c>
      <c r="OG8" s="198">
        <f t="shared" si="91"/>
        <v>13.569230769230771</v>
      </c>
      <c r="OH8" s="198">
        <f t="shared" si="92"/>
        <v>15.746153846153845</v>
      </c>
      <c r="OI8" s="198">
        <f t="shared" si="93"/>
        <v>15.1</v>
      </c>
      <c r="OJ8" s="198" t="str">
        <f t="shared" si="94"/>
        <v/>
      </c>
      <c r="OK8" s="198" t="str">
        <f t="shared" si="95"/>
        <v/>
      </c>
      <c r="OL8" s="198" t="str">
        <f t="shared" si="96"/>
        <v/>
      </c>
      <c r="OM8" s="200"/>
      <c r="ON8" s="198">
        <f t="shared" si="97"/>
        <v>11.224358974358976</v>
      </c>
      <c r="OO8" s="198">
        <f t="shared" si="98"/>
        <v>11.665384615384616</v>
      </c>
      <c r="OP8" s="198">
        <f t="shared" si="220"/>
        <v>13.16076923076923</v>
      </c>
      <c r="OQ8" s="198">
        <f t="shared" si="221"/>
        <v>13.16076923076923</v>
      </c>
      <c r="OR8" s="105">
        <f t="shared" si="222"/>
        <v>30</v>
      </c>
      <c r="OS8" s="105">
        <f t="shared" si="223"/>
        <v>30</v>
      </c>
      <c r="OT8" s="134"/>
      <c r="OU8" s="109">
        <f t="shared" si="99"/>
        <v>1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4"/>
        <v>4</v>
      </c>
      <c r="B9" s="195" t="s">
        <v>347</v>
      </c>
      <c r="C9" s="195" t="s">
        <v>347</v>
      </c>
      <c r="D9" s="195" t="s">
        <v>348</v>
      </c>
      <c r="E9" s="196" t="s">
        <v>287</v>
      </c>
      <c r="F9" s="102">
        <v>14.5</v>
      </c>
      <c r="G9" s="102">
        <v>11.5</v>
      </c>
      <c r="H9" s="104">
        <f t="shared" si="1"/>
        <v>12.7</v>
      </c>
      <c r="I9" s="102"/>
      <c r="J9" s="104">
        <f t="shared" si="100"/>
        <v>12.7</v>
      </c>
      <c r="K9" s="102">
        <v>3</v>
      </c>
      <c r="L9" s="102">
        <v>7.5</v>
      </c>
      <c r="M9" s="104">
        <f t="shared" si="2"/>
        <v>5.7</v>
      </c>
      <c r="N9" s="102"/>
      <c r="O9" s="104">
        <f t="shared" si="101"/>
        <v>5.7</v>
      </c>
      <c r="P9" s="102">
        <v>14.5</v>
      </c>
      <c r="Q9" s="102">
        <v>11</v>
      </c>
      <c r="R9" s="104">
        <f t="shared" si="3"/>
        <v>12.4</v>
      </c>
      <c r="S9" s="118"/>
      <c r="T9" s="104">
        <f t="shared" si="102"/>
        <v>12.4</v>
      </c>
      <c r="U9" s="102"/>
      <c r="V9" s="102"/>
      <c r="W9" s="104" t="str">
        <f t="shared" si="4"/>
        <v/>
      </c>
      <c r="X9" s="118"/>
      <c r="Y9" s="104" t="str">
        <f t="shared" si="103"/>
        <v/>
      </c>
      <c r="Z9" s="102"/>
      <c r="AA9" s="102"/>
      <c r="AB9" s="104" t="str">
        <f t="shared" si="5"/>
        <v/>
      </c>
      <c r="AC9" s="102"/>
      <c r="AD9" s="104" t="str">
        <f t="shared" si="104"/>
        <v/>
      </c>
      <c r="AE9" s="104">
        <f t="shared" si="105"/>
        <v>10.961538461538463</v>
      </c>
      <c r="AF9" s="104">
        <f t="shared" si="106"/>
        <v>10.115384615384617</v>
      </c>
      <c r="AG9" s="104">
        <f t="shared" si="107"/>
        <v>10.453846153846154</v>
      </c>
      <c r="AH9" s="104" t="str">
        <f t="shared" si="108"/>
        <v/>
      </c>
      <c r="AI9" s="104">
        <f t="shared" si="109"/>
        <v>10.453846153846154</v>
      </c>
      <c r="AJ9" s="105">
        <f t="shared" si="6"/>
        <v>5</v>
      </c>
      <c r="AK9" s="109">
        <f t="shared" si="7"/>
        <v>12</v>
      </c>
      <c r="AL9" s="102">
        <v>11.75</v>
      </c>
      <c r="AM9" s="102">
        <v>14</v>
      </c>
      <c r="AN9" s="104">
        <f t="shared" si="8"/>
        <v>13.100000000000001</v>
      </c>
      <c r="AO9" s="102"/>
      <c r="AP9" s="104">
        <f t="shared" si="110"/>
        <v>13.100000000000001</v>
      </c>
      <c r="AQ9" s="102">
        <v>8.5</v>
      </c>
      <c r="AR9" s="102">
        <v>9</v>
      </c>
      <c r="AS9" s="104">
        <f t="shared" si="9"/>
        <v>8.8000000000000007</v>
      </c>
      <c r="AT9" s="102"/>
      <c r="AU9" s="104">
        <f t="shared" si="111"/>
        <v>8.8000000000000007</v>
      </c>
      <c r="AV9" s="102">
        <v>6</v>
      </c>
      <c r="AW9" s="102">
        <v>10.25</v>
      </c>
      <c r="AX9" s="104">
        <f t="shared" si="10"/>
        <v>8.5500000000000007</v>
      </c>
      <c r="AY9" s="118"/>
      <c r="AZ9" s="104">
        <f t="shared" si="112"/>
        <v>8.5500000000000007</v>
      </c>
      <c r="BA9" s="102"/>
      <c r="BB9" s="102"/>
      <c r="BC9" s="104" t="str">
        <f t="shared" si="11"/>
        <v/>
      </c>
      <c r="BD9" s="118"/>
      <c r="BE9" s="104" t="str">
        <f t="shared" si="113"/>
        <v/>
      </c>
      <c r="BF9" s="102"/>
      <c r="BG9" s="102"/>
      <c r="BH9" s="104" t="str">
        <f t="shared" si="12"/>
        <v/>
      </c>
      <c r="BI9" s="102"/>
      <c r="BJ9" s="104" t="str">
        <f t="shared" si="114"/>
        <v/>
      </c>
      <c r="BK9" s="104">
        <f t="shared" si="115"/>
        <v>9.1730769230769234</v>
      </c>
      <c r="BL9" s="104">
        <f t="shared" si="116"/>
        <v>11.211538461538462</v>
      </c>
      <c r="BM9" s="104">
        <f t="shared" si="117"/>
        <v>10.396153846153847</v>
      </c>
      <c r="BN9" s="104" t="str">
        <f t="shared" si="118"/>
        <v/>
      </c>
      <c r="BO9" s="104">
        <f t="shared" si="119"/>
        <v>10.396153846153847</v>
      </c>
      <c r="BP9" s="105">
        <f t="shared" si="13"/>
        <v>5</v>
      </c>
      <c r="BQ9" s="109">
        <f t="shared" si="14"/>
        <v>13</v>
      </c>
      <c r="BR9" s="102">
        <v>13.5</v>
      </c>
      <c r="BS9" s="102">
        <v>11</v>
      </c>
      <c r="BT9" s="104">
        <f t="shared" si="15"/>
        <v>12</v>
      </c>
      <c r="BU9" s="102"/>
      <c r="BV9" s="104">
        <f t="shared" si="120"/>
        <v>12</v>
      </c>
      <c r="BW9" s="102">
        <v>12</v>
      </c>
      <c r="BX9" s="102">
        <v>12.5</v>
      </c>
      <c r="BY9" s="104">
        <f t="shared" si="16"/>
        <v>12.3</v>
      </c>
      <c r="BZ9" s="102"/>
      <c r="CA9" s="104">
        <f t="shared" si="121"/>
        <v>12.3</v>
      </c>
      <c r="CB9" s="102">
        <v>11</v>
      </c>
      <c r="CC9" s="102">
        <v>14.5</v>
      </c>
      <c r="CD9" s="104">
        <f t="shared" si="17"/>
        <v>13.1</v>
      </c>
      <c r="CE9" s="118"/>
      <c r="CF9" s="104">
        <f t="shared" si="122"/>
        <v>13.1</v>
      </c>
      <c r="CG9" s="102"/>
      <c r="CH9" s="102"/>
      <c r="CI9" s="104" t="str">
        <f t="shared" si="18"/>
        <v/>
      </c>
      <c r="CJ9" s="118"/>
      <c r="CK9" s="104" t="str">
        <f t="shared" si="123"/>
        <v/>
      </c>
      <c r="CL9" s="102"/>
      <c r="CM9" s="102"/>
      <c r="CN9" s="104" t="str">
        <f t="shared" si="19"/>
        <v/>
      </c>
      <c r="CO9" s="102"/>
      <c r="CP9" s="104" t="str">
        <f t="shared" si="124"/>
        <v/>
      </c>
      <c r="CQ9" s="104">
        <f t="shared" si="125"/>
        <v>12.346153846153847</v>
      </c>
      <c r="CR9" s="104">
        <f t="shared" si="126"/>
        <v>12.384615384615387</v>
      </c>
      <c r="CS9" s="104">
        <f t="shared" si="127"/>
        <v>12.36923076923077</v>
      </c>
      <c r="CT9" s="104" t="str">
        <f t="shared" si="128"/>
        <v/>
      </c>
      <c r="CU9" s="104">
        <f t="shared" si="129"/>
        <v>12.36923076923077</v>
      </c>
      <c r="CV9" s="105">
        <f t="shared" si="20"/>
        <v>4</v>
      </c>
      <c r="CW9" s="109">
        <f t="shared" si="21"/>
        <v>12</v>
      </c>
      <c r="CX9" s="102">
        <v>14</v>
      </c>
      <c r="CY9" s="102">
        <v>16.75</v>
      </c>
      <c r="CZ9" s="104">
        <f t="shared" si="22"/>
        <v>15.649999999999999</v>
      </c>
      <c r="DA9" s="102"/>
      <c r="DB9" s="104">
        <f t="shared" si="130"/>
        <v>15.649999999999999</v>
      </c>
      <c r="DC9" s="102">
        <v>14</v>
      </c>
      <c r="DD9" s="102">
        <v>9.5</v>
      </c>
      <c r="DE9" s="104">
        <f t="shared" si="23"/>
        <v>11.3</v>
      </c>
      <c r="DF9" s="102"/>
      <c r="DG9" s="104">
        <f t="shared" si="131"/>
        <v>11.3</v>
      </c>
      <c r="DH9" s="102"/>
      <c r="DI9" s="102"/>
      <c r="DJ9" s="104" t="str">
        <f t="shared" si="24"/>
        <v/>
      </c>
      <c r="DK9" s="118"/>
      <c r="DL9" s="104" t="str">
        <f t="shared" si="132"/>
        <v/>
      </c>
      <c r="DM9" s="102"/>
      <c r="DN9" s="102"/>
      <c r="DO9" s="104" t="str">
        <f t="shared" si="25"/>
        <v/>
      </c>
      <c r="DP9" s="118"/>
      <c r="DQ9" s="104" t="str">
        <f t="shared" si="133"/>
        <v/>
      </c>
      <c r="DR9" s="102"/>
      <c r="DS9" s="102"/>
      <c r="DT9" s="104" t="str">
        <f t="shared" si="26"/>
        <v/>
      </c>
      <c r="DU9" s="102"/>
      <c r="DV9" s="104" t="str">
        <f t="shared" si="134"/>
        <v/>
      </c>
      <c r="DW9" s="104">
        <f t="shared" si="135"/>
        <v>14</v>
      </c>
      <c r="DX9" s="104">
        <f t="shared" si="136"/>
        <v>13.403846153846153</v>
      </c>
      <c r="DY9" s="104">
        <f t="shared" si="137"/>
        <v>13.642307692307693</v>
      </c>
      <c r="DZ9" s="104" t="str">
        <f t="shared" si="138"/>
        <v/>
      </c>
      <c r="EA9" s="104">
        <f t="shared" si="139"/>
        <v>13.642307692307693</v>
      </c>
      <c r="EB9" s="105">
        <f t="shared" si="27"/>
        <v>3</v>
      </c>
      <c r="EC9" s="109">
        <f t="shared" si="28"/>
        <v>27</v>
      </c>
      <c r="ED9" s="102">
        <v>15</v>
      </c>
      <c r="EE9" s="102">
        <v>9.5</v>
      </c>
      <c r="EF9" s="104">
        <f t="shared" si="29"/>
        <v>11.7</v>
      </c>
      <c r="EG9" s="102"/>
      <c r="EH9" s="104">
        <f t="shared" si="140"/>
        <v>11.7</v>
      </c>
      <c r="EI9" s="102">
        <v>11.5</v>
      </c>
      <c r="EJ9" s="102">
        <v>9.5</v>
      </c>
      <c r="EK9" s="104">
        <f t="shared" si="30"/>
        <v>10.3</v>
      </c>
      <c r="EL9" s="102"/>
      <c r="EM9" s="104">
        <f t="shared" si="141"/>
        <v>10.3</v>
      </c>
      <c r="EN9" s="102">
        <v>9.5</v>
      </c>
      <c r="EO9" s="102">
        <v>8</v>
      </c>
      <c r="EP9" s="104">
        <f t="shared" si="31"/>
        <v>8.6</v>
      </c>
      <c r="EQ9" s="118"/>
      <c r="ER9" s="104">
        <f t="shared" si="142"/>
        <v>8.6</v>
      </c>
      <c r="ES9" s="102"/>
      <c r="ET9" s="102"/>
      <c r="EU9" s="104" t="str">
        <f t="shared" si="32"/>
        <v/>
      </c>
      <c r="EV9" s="118"/>
      <c r="EW9" s="104" t="str">
        <f t="shared" si="143"/>
        <v/>
      </c>
      <c r="EX9" s="102"/>
      <c r="EY9" s="102"/>
      <c r="EZ9" s="104" t="str">
        <f t="shared" si="33"/>
        <v/>
      </c>
      <c r="FA9" s="102"/>
      <c r="FB9" s="104" t="str">
        <f t="shared" si="144"/>
        <v/>
      </c>
      <c r="FC9" s="104">
        <f t="shared" si="145"/>
        <v>12.923076923076923</v>
      </c>
      <c r="FD9" s="104">
        <f t="shared" si="146"/>
        <v>9.1538461538461533</v>
      </c>
      <c r="FE9" s="104">
        <f t="shared" si="147"/>
        <v>10.661538461538461</v>
      </c>
      <c r="FF9" s="104" t="str">
        <f t="shared" si="148"/>
        <v/>
      </c>
      <c r="FG9" s="104">
        <f t="shared" si="149"/>
        <v>10.661538461538461</v>
      </c>
      <c r="FH9" s="105">
        <f t="shared" si="34"/>
        <v>3</v>
      </c>
      <c r="FI9" s="109">
        <f t="shared" si="35"/>
        <v>27</v>
      </c>
      <c r="FJ9" s="102">
        <v>10.5</v>
      </c>
      <c r="FK9" s="102">
        <v>5.5</v>
      </c>
      <c r="FL9" s="104">
        <f t="shared" si="36"/>
        <v>7.5</v>
      </c>
      <c r="FM9" s="102"/>
      <c r="FN9" s="104">
        <f t="shared" si="150"/>
        <v>7.5</v>
      </c>
      <c r="FO9" s="102">
        <v>11.5</v>
      </c>
      <c r="FP9" s="102">
        <v>13</v>
      </c>
      <c r="FQ9" s="104">
        <f t="shared" si="37"/>
        <v>12.4</v>
      </c>
      <c r="FR9" s="102"/>
      <c r="FS9" s="104">
        <f t="shared" si="151"/>
        <v>12.4</v>
      </c>
      <c r="FT9" s="102"/>
      <c r="FU9" s="102"/>
      <c r="FV9" s="104" t="str">
        <f t="shared" si="38"/>
        <v/>
      </c>
      <c r="FW9" s="118"/>
      <c r="FX9" s="104" t="str">
        <f t="shared" si="152"/>
        <v/>
      </c>
      <c r="FY9" s="102"/>
      <c r="FZ9" s="102"/>
      <c r="GA9" s="104" t="str">
        <f t="shared" si="39"/>
        <v/>
      </c>
      <c r="GB9" s="118"/>
      <c r="GC9" s="104" t="str">
        <f t="shared" si="153"/>
        <v/>
      </c>
      <c r="GD9" s="102"/>
      <c r="GE9" s="102"/>
      <c r="GF9" s="104" t="str">
        <f t="shared" si="40"/>
        <v/>
      </c>
      <c r="GG9" s="102"/>
      <c r="GH9" s="104" t="str">
        <f t="shared" si="154"/>
        <v/>
      </c>
      <c r="GI9" s="104">
        <f t="shared" si="155"/>
        <v>10.961538461538462</v>
      </c>
      <c r="GJ9" s="104">
        <f t="shared" si="156"/>
        <v>8.9615384615384617</v>
      </c>
      <c r="GK9" s="104">
        <f t="shared" si="157"/>
        <v>9.7615384615384606</v>
      </c>
      <c r="GL9" s="104" t="str">
        <f t="shared" si="158"/>
        <v/>
      </c>
      <c r="GM9" s="104">
        <f t="shared" si="159"/>
        <v>9.7615384615384606</v>
      </c>
      <c r="GN9" s="105">
        <f t="shared" si="41"/>
        <v>0</v>
      </c>
      <c r="GO9" s="109">
        <f t="shared" si="42"/>
        <v>21</v>
      </c>
      <c r="GP9" s="102">
        <v>11</v>
      </c>
      <c r="GQ9" s="102">
        <v>16.5</v>
      </c>
      <c r="GR9" s="104">
        <f t="shared" si="43"/>
        <v>14.3</v>
      </c>
      <c r="GS9" s="102"/>
      <c r="GT9" s="104">
        <f t="shared" si="160"/>
        <v>14.3</v>
      </c>
      <c r="GU9" s="102">
        <v>11</v>
      </c>
      <c r="GV9" s="102">
        <v>8.5</v>
      </c>
      <c r="GW9" s="104">
        <f t="shared" si="44"/>
        <v>9.5</v>
      </c>
      <c r="GX9" s="102"/>
      <c r="GY9" s="104">
        <f t="shared" si="161"/>
        <v>9.5</v>
      </c>
      <c r="GZ9" s="102"/>
      <c r="HA9" s="102"/>
      <c r="HB9" s="104" t="str">
        <f t="shared" si="45"/>
        <v/>
      </c>
      <c r="HC9" s="118"/>
      <c r="HD9" s="104" t="str">
        <f t="shared" si="162"/>
        <v/>
      </c>
      <c r="HE9" s="102"/>
      <c r="HF9" s="102"/>
      <c r="HG9" s="104" t="str">
        <f t="shared" si="46"/>
        <v/>
      </c>
      <c r="HH9" s="118"/>
      <c r="HI9" s="104" t="str">
        <f t="shared" si="163"/>
        <v/>
      </c>
      <c r="HJ9" s="102"/>
      <c r="HK9" s="102"/>
      <c r="HL9" s="104" t="str">
        <f t="shared" si="47"/>
        <v/>
      </c>
      <c r="HM9" s="102"/>
      <c r="HN9" s="104" t="str">
        <f t="shared" si="164"/>
        <v/>
      </c>
      <c r="HO9" s="104">
        <f t="shared" si="165"/>
        <v>11</v>
      </c>
      <c r="HP9" s="104">
        <f t="shared" si="166"/>
        <v>12.807692307692308</v>
      </c>
      <c r="HQ9" s="104">
        <f t="shared" si="167"/>
        <v>12.084615384615386</v>
      </c>
      <c r="HR9" s="104" t="str">
        <f t="shared" si="168"/>
        <v/>
      </c>
      <c r="HS9" s="104">
        <f t="shared" si="169"/>
        <v>12.084615384615386</v>
      </c>
      <c r="HT9" s="105">
        <f t="shared" si="48"/>
        <v>2</v>
      </c>
      <c r="HU9" s="109">
        <f t="shared" si="49"/>
        <v>22</v>
      </c>
      <c r="HV9" s="102">
        <v>10</v>
      </c>
      <c r="HW9" s="102">
        <v>16.5</v>
      </c>
      <c r="HX9" s="104">
        <f t="shared" si="50"/>
        <v>13.9</v>
      </c>
      <c r="HY9" s="102"/>
      <c r="HZ9" s="104">
        <f t="shared" si="170"/>
        <v>13.9</v>
      </c>
      <c r="IA9" s="102">
        <v>16</v>
      </c>
      <c r="IB9" s="102">
        <v>18</v>
      </c>
      <c r="IC9" s="104">
        <f t="shared" si="51"/>
        <v>17.2</v>
      </c>
      <c r="ID9" s="102"/>
      <c r="IE9" s="104">
        <f t="shared" si="171"/>
        <v>17.2</v>
      </c>
      <c r="IF9" s="102"/>
      <c r="IG9" s="102"/>
      <c r="IH9" s="104" t="str">
        <f t="shared" si="52"/>
        <v/>
      </c>
      <c r="II9" s="118"/>
      <c r="IJ9" s="104" t="str">
        <f t="shared" si="172"/>
        <v/>
      </c>
      <c r="IK9" s="102"/>
      <c r="IL9" s="102"/>
      <c r="IM9" s="104" t="str">
        <f t="shared" si="53"/>
        <v/>
      </c>
      <c r="IN9" s="118"/>
      <c r="IO9" s="104" t="str">
        <f t="shared" si="173"/>
        <v/>
      </c>
      <c r="IP9" s="102"/>
      <c r="IQ9" s="102"/>
      <c r="IR9" s="104" t="str">
        <f t="shared" si="54"/>
        <v/>
      </c>
      <c r="IS9" s="102"/>
      <c r="IT9" s="104" t="str">
        <f t="shared" si="174"/>
        <v/>
      </c>
      <c r="IU9" s="104">
        <f t="shared" si="175"/>
        <v>12.76923076923077</v>
      </c>
      <c r="IV9" s="104">
        <f t="shared" si="176"/>
        <v>17.192307692307693</v>
      </c>
      <c r="IW9" s="104">
        <f t="shared" si="177"/>
        <v>15.423076923076923</v>
      </c>
      <c r="IX9" s="104" t="str">
        <f t="shared" si="178"/>
        <v/>
      </c>
      <c r="IY9" s="104">
        <f t="shared" si="179"/>
        <v>15.423076923076923</v>
      </c>
      <c r="IZ9" s="105">
        <f t="shared" si="55"/>
        <v>3</v>
      </c>
      <c r="JA9" s="109">
        <f t="shared" si="56"/>
        <v>8</v>
      </c>
      <c r="JB9" s="102">
        <v>9.75</v>
      </c>
      <c r="JC9" s="102">
        <v>8</v>
      </c>
      <c r="JD9" s="104">
        <f t="shared" si="57"/>
        <v>8.6999999999999993</v>
      </c>
      <c r="JE9" s="102"/>
      <c r="JF9" s="104">
        <f t="shared" si="180"/>
        <v>8.6999999999999993</v>
      </c>
      <c r="JG9" s="102"/>
      <c r="JH9" s="102"/>
      <c r="JI9" s="104" t="str">
        <f t="shared" si="58"/>
        <v/>
      </c>
      <c r="JJ9" s="102"/>
      <c r="JK9" s="104" t="str">
        <f t="shared" si="181"/>
        <v/>
      </c>
      <c r="JL9" s="102"/>
      <c r="JM9" s="102"/>
      <c r="JN9" s="104" t="str">
        <f t="shared" si="59"/>
        <v/>
      </c>
      <c r="JO9" s="118"/>
      <c r="JP9" s="104" t="str">
        <f t="shared" si="182"/>
        <v/>
      </c>
      <c r="JQ9" s="102"/>
      <c r="JR9" s="102"/>
      <c r="JS9" s="104" t="str">
        <f t="shared" si="60"/>
        <v/>
      </c>
      <c r="JT9" s="118"/>
      <c r="JU9" s="104" t="str">
        <f t="shared" si="183"/>
        <v/>
      </c>
      <c r="JV9" s="102"/>
      <c r="JW9" s="102"/>
      <c r="JX9" s="104" t="str">
        <f t="shared" si="61"/>
        <v/>
      </c>
      <c r="JY9" s="102"/>
      <c r="JZ9" s="104" t="str">
        <f t="shared" si="184"/>
        <v/>
      </c>
      <c r="KA9" s="104">
        <f t="shared" si="185"/>
        <v>9.75</v>
      </c>
      <c r="KB9" s="104">
        <f t="shared" si="186"/>
        <v>8</v>
      </c>
      <c r="KC9" s="104">
        <f t="shared" si="187"/>
        <v>8.6999999999999993</v>
      </c>
      <c r="KD9" s="104" t="str">
        <f t="shared" si="188"/>
        <v/>
      </c>
      <c r="KE9" s="104">
        <f t="shared" si="189"/>
        <v>8.6999999999999993</v>
      </c>
      <c r="KF9" s="105">
        <f t="shared" si="62"/>
        <v>0</v>
      </c>
      <c r="KG9" s="109">
        <f t="shared" si="63"/>
        <v>36</v>
      </c>
      <c r="KH9" s="102"/>
      <c r="KI9" s="102"/>
      <c r="KJ9" s="104" t="str">
        <f t="shared" si="64"/>
        <v/>
      </c>
      <c r="KK9" s="102"/>
      <c r="KL9" s="104" t="str">
        <f t="shared" si="190"/>
        <v/>
      </c>
      <c r="KM9" s="102"/>
      <c r="KN9" s="102"/>
      <c r="KO9" s="104" t="str">
        <f t="shared" si="65"/>
        <v/>
      </c>
      <c r="KP9" s="102"/>
      <c r="KQ9" s="104" t="str">
        <f t="shared" si="191"/>
        <v/>
      </c>
      <c r="KR9" s="102"/>
      <c r="KS9" s="102"/>
      <c r="KT9" s="104" t="str">
        <f t="shared" si="66"/>
        <v/>
      </c>
      <c r="KU9" s="118"/>
      <c r="KV9" s="104" t="str">
        <f t="shared" si="192"/>
        <v/>
      </c>
      <c r="KW9" s="102"/>
      <c r="KX9" s="102"/>
      <c r="KY9" s="104" t="str">
        <f t="shared" si="67"/>
        <v/>
      </c>
      <c r="KZ9" s="118"/>
      <c r="LA9" s="104" t="str">
        <f t="shared" si="193"/>
        <v/>
      </c>
      <c r="LB9" s="102"/>
      <c r="LC9" s="102"/>
      <c r="LD9" s="104" t="str">
        <f t="shared" si="68"/>
        <v/>
      </c>
      <c r="LE9" s="102"/>
      <c r="LF9" s="104" t="str">
        <f t="shared" si="194"/>
        <v/>
      </c>
      <c r="LG9" s="104" t="str">
        <f t="shared" si="195"/>
        <v/>
      </c>
      <c r="LH9" s="104" t="str">
        <f t="shared" si="196"/>
        <v/>
      </c>
      <c r="LI9" s="104" t="str">
        <f t="shared" si="197"/>
        <v/>
      </c>
      <c r="LJ9" s="104" t="str">
        <f t="shared" si="198"/>
        <v/>
      </c>
      <c r="LK9" s="104" t="str">
        <f t="shared" si="199"/>
        <v/>
      </c>
      <c r="LL9" s="105" t="str">
        <f t="shared" si="69"/>
        <v/>
      </c>
      <c r="LM9" s="109" t="str">
        <f t="shared" si="70"/>
        <v/>
      </c>
      <c r="LN9" s="102"/>
      <c r="LO9" s="102"/>
      <c r="LP9" s="104" t="str">
        <f t="shared" si="71"/>
        <v/>
      </c>
      <c r="LQ9" s="102"/>
      <c r="LR9" s="104" t="str">
        <f t="shared" si="200"/>
        <v/>
      </c>
      <c r="LS9" s="102"/>
      <c r="LT9" s="102"/>
      <c r="LU9" s="104" t="str">
        <f t="shared" si="72"/>
        <v/>
      </c>
      <c r="LV9" s="102"/>
      <c r="LW9" s="104" t="str">
        <f t="shared" si="201"/>
        <v/>
      </c>
      <c r="LX9" s="102"/>
      <c r="LY9" s="102"/>
      <c r="LZ9" s="104" t="str">
        <f t="shared" si="73"/>
        <v/>
      </c>
      <c r="MA9" s="118"/>
      <c r="MB9" s="104" t="str">
        <f t="shared" si="202"/>
        <v/>
      </c>
      <c r="MC9" s="102"/>
      <c r="MD9" s="102"/>
      <c r="ME9" s="104" t="str">
        <f t="shared" si="74"/>
        <v/>
      </c>
      <c r="MF9" s="118"/>
      <c r="MG9" s="104" t="str">
        <f t="shared" si="203"/>
        <v/>
      </c>
      <c r="MH9" s="102"/>
      <c r="MI9" s="102"/>
      <c r="MJ9" s="104" t="str">
        <f t="shared" si="75"/>
        <v/>
      </c>
      <c r="MK9" s="102"/>
      <c r="ML9" s="104" t="str">
        <f t="shared" si="204"/>
        <v/>
      </c>
      <c r="MM9" s="104" t="str">
        <f t="shared" si="205"/>
        <v/>
      </c>
      <c r="MN9" s="104" t="str">
        <f t="shared" si="206"/>
        <v/>
      </c>
      <c r="MO9" s="104" t="str">
        <f t="shared" si="207"/>
        <v/>
      </c>
      <c r="MP9" s="104" t="str">
        <f t="shared" si="208"/>
        <v/>
      </c>
      <c r="MQ9" s="104" t="str">
        <f t="shared" si="209"/>
        <v/>
      </c>
      <c r="MR9" s="105" t="str">
        <f t="shared" si="76"/>
        <v/>
      </c>
      <c r="MS9" s="109" t="str">
        <f t="shared" si="77"/>
        <v/>
      </c>
      <c r="MT9" s="102"/>
      <c r="MU9" s="102"/>
      <c r="MV9" s="104" t="str">
        <f t="shared" si="78"/>
        <v/>
      </c>
      <c r="MW9" s="102"/>
      <c r="MX9" s="104" t="str">
        <f t="shared" si="210"/>
        <v/>
      </c>
      <c r="MY9" s="102"/>
      <c r="MZ9" s="102"/>
      <c r="NA9" s="104" t="str">
        <f t="shared" si="79"/>
        <v/>
      </c>
      <c r="NB9" s="102"/>
      <c r="NC9" s="104" t="str">
        <f t="shared" si="211"/>
        <v/>
      </c>
      <c r="ND9" s="102"/>
      <c r="NE9" s="102"/>
      <c r="NF9" s="104" t="str">
        <f t="shared" si="80"/>
        <v/>
      </c>
      <c r="NG9" s="118"/>
      <c r="NH9" s="104" t="str">
        <f t="shared" si="212"/>
        <v/>
      </c>
      <c r="NI9" s="102"/>
      <c r="NJ9" s="102"/>
      <c r="NK9" s="104" t="str">
        <f t="shared" si="81"/>
        <v/>
      </c>
      <c r="NL9" s="118"/>
      <c r="NM9" s="104" t="str">
        <f t="shared" si="213"/>
        <v/>
      </c>
      <c r="NN9" s="102"/>
      <c r="NO9" s="102"/>
      <c r="NP9" s="104" t="str">
        <f t="shared" si="82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83"/>
        <v/>
      </c>
      <c r="NY9" s="109" t="str">
        <f t="shared" si="84"/>
        <v/>
      </c>
      <c r="OA9" s="198">
        <f t="shared" si="85"/>
        <v>10.453846153846154</v>
      </c>
      <c r="OB9" s="198">
        <f t="shared" si="86"/>
        <v>10.396153846153847</v>
      </c>
      <c r="OC9" s="198">
        <f t="shared" si="87"/>
        <v>12.36923076923077</v>
      </c>
      <c r="OD9" s="198">
        <f t="shared" si="88"/>
        <v>13.642307692307693</v>
      </c>
      <c r="OE9" s="198">
        <f t="shared" si="89"/>
        <v>10.661538461538461</v>
      </c>
      <c r="OF9" s="198">
        <f t="shared" si="90"/>
        <v>9.7615384615384606</v>
      </c>
      <c r="OG9" s="198">
        <f t="shared" si="91"/>
        <v>12.084615384615386</v>
      </c>
      <c r="OH9" s="198">
        <f t="shared" si="92"/>
        <v>15.423076923076923</v>
      </c>
      <c r="OI9" s="198">
        <f t="shared" si="93"/>
        <v>8.6999999999999993</v>
      </c>
      <c r="OJ9" s="198" t="str">
        <f t="shared" si="94"/>
        <v/>
      </c>
      <c r="OK9" s="198" t="str">
        <f t="shared" si="95"/>
        <v/>
      </c>
      <c r="OL9" s="198" t="str">
        <f t="shared" si="96"/>
        <v/>
      </c>
      <c r="OM9" s="200"/>
      <c r="ON9" s="198">
        <f t="shared" si="97"/>
        <v>9.6237179487179478</v>
      </c>
      <c r="OO9" s="198">
        <f t="shared" si="98"/>
        <v>9.7782051282051281</v>
      </c>
      <c r="OP9" s="198">
        <f t="shared" si="220"/>
        <v>11.458717948717949</v>
      </c>
      <c r="OQ9" s="198">
        <f t="shared" si="221"/>
        <v>11.458717948717949</v>
      </c>
      <c r="OR9" s="105">
        <f t="shared" si="222"/>
        <v>25</v>
      </c>
      <c r="OS9" s="105">
        <f t="shared" si="223"/>
        <v>30</v>
      </c>
      <c r="OT9" s="134"/>
      <c r="OU9" s="109">
        <f t="shared" si="99"/>
        <v>19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4"/>
        <v>5</v>
      </c>
      <c r="B10" s="195" t="s">
        <v>349</v>
      </c>
      <c r="C10" s="195" t="s">
        <v>350</v>
      </c>
      <c r="D10" s="195" t="s">
        <v>351</v>
      </c>
      <c r="E10" s="196" t="s">
        <v>278</v>
      </c>
      <c r="F10" s="102">
        <v>16</v>
      </c>
      <c r="G10" s="102">
        <v>6</v>
      </c>
      <c r="H10" s="104">
        <f t="shared" si="1"/>
        <v>10</v>
      </c>
      <c r="I10" s="102"/>
      <c r="J10" s="104">
        <f t="shared" si="100"/>
        <v>10</v>
      </c>
      <c r="K10" s="102">
        <v>11</v>
      </c>
      <c r="L10" s="102">
        <v>7</v>
      </c>
      <c r="M10" s="104">
        <f t="shared" si="2"/>
        <v>8.6000000000000014</v>
      </c>
      <c r="N10" s="102"/>
      <c r="O10" s="104">
        <f t="shared" si="101"/>
        <v>8.6000000000000014</v>
      </c>
      <c r="P10" s="102">
        <v>15.5</v>
      </c>
      <c r="Q10" s="102">
        <v>5.5</v>
      </c>
      <c r="R10" s="104">
        <f t="shared" si="3"/>
        <v>9.5</v>
      </c>
      <c r="S10" s="118"/>
      <c r="T10" s="104">
        <f t="shared" si="102"/>
        <v>9.5</v>
      </c>
      <c r="U10" s="102"/>
      <c r="V10" s="102"/>
      <c r="W10" s="104" t="str">
        <f t="shared" si="4"/>
        <v/>
      </c>
      <c r="X10" s="118"/>
      <c r="Y10" s="104" t="str">
        <f t="shared" si="103"/>
        <v/>
      </c>
      <c r="Z10" s="102"/>
      <c r="AA10" s="102"/>
      <c r="AB10" s="104" t="str">
        <f t="shared" si="5"/>
        <v/>
      </c>
      <c r="AC10" s="102"/>
      <c r="AD10" s="104" t="str">
        <f t="shared" si="104"/>
        <v/>
      </c>
      <c r="AE10" s="104">
        <f t="shared" si="105"/>
        <v>14.30769230769231</v>
      </c>
      <c r="AF10" s="104">
        <f t="shared" si="106"/>
        <v>6.1538461538461542</v>
      </c>
      <c r="AG10" s="104">
        <f t="shared" si="107"/>
        <v>9.4153846153846157</v>
      </c>
      <c r="AH10" s="104" t="str">
        <f t="shared" si="108"/>
        <v/>
      </c>
      <c r="AI10" s="104">
        <f t="shared" si="109"/>
        <v>9.4153846153846157</v>
      </c>
      <c r="AJ10" s="105">
        <f t="shared" si="6"/>
        <v>0</v>
      </c>
      <c r="AK10" s="109">
        <f t="shared" si="7"/>
        <v>19</v>
      </c>
      <c r="AL10" s="102">
        <v>11.25</v>
      </c>
      <c r="AM10" s="102">
        <v>12</v>
      </c>
      <c r="AN10" s="104">
        <f t="shared" si="8"/>
        <v>11.7</v>
      </c>
      <c r="AO10" s="102"/>
      <c r="AP10" s="104">
        <f t="shared" si="110"/>
        <v>11.7</v>
      </c>
      <c r="AQ10" s="102">
        <v>5</v>
      </c>
      <c r="AR10" s="102">
        <v>8</v>
      </c>
      <c r="AS10" s="104">
        <f t="shared" si="9"/>
        <v>6.8</v>
      </c>
      <c r="AT10" s="102"/>
      <c r="AU10" s="104">
        <f t="shared" si="111"/>
        <v>6.8</v>
      </c>
      <c r="AV10" s="102">
        <v>4</v>
      </c>
      <c r="AW10" s="102">
        <v>10.5</v>
      </c>
      <c r="AX10" s="104">
        <f t="shared" si="10"/>
        <v>7.9</v>
      </c>
      <c r="AY10" s="118"/>
      <c r="AZ10" s="104">
        <f t="shared" si="112"/>
        <v>7.9</v>
      </c>
      <c r="BA10" s="102"/>
      <c r="BB10" s="102"/>
      <c r="BC10" s="104" t="str">
        <f t="shared" si="11"/>
        <v/>
      </c>
      <c r="BD10" s="118"/>
      <c r="BE10" s="104" t="str">
        <f t="shared" si="113"/>
        <v/>
      </c>
      <c r="BF10" s="102"/>
      <c r="BG10" s="102"/>
      <c r="BH10" s="104" t="str">
        <f t="shared" si="12"/>
        <v/>
      </c>
      <c r="BI10" s="102"/>
      <c r="BJ10" s="104" t="str">
        <f t="shared" si="114"/>
        <v/>
      </c>
      <c r="BK10" s="104">
        <f t="shared" si="115"/>
        <v>7.1730769230769242</v>
      </c>
      <c r="BL10" s="104">
        <f t="shared" si="116"/>
        <v>10.115384615384617</v>
      </c>
      <c r="BM10" s="104">
        <f t="shared" si="117"/>
        <v>8.9384615384615387</v>
      </c>
      <c r="BN10" s="104" t="str">
        <f t="shared" si="118"/>
        <v/>
      </c>
      <c r="BO10" s="104">
        <f t="shared" si="119"/>
        <v>8.9384615384615387</v>
      </c>
      <c r="BP10" s="105">
        <f t="shared" si="13"/>
        <v>0</v>
      </c>
      <c r="BQ10" s="109">
        <f t="shared" si="14"/>
        <v>26</v>
      </c>
      <c r="BR10" s="102">
        <v>13.5</v>
      </c>
      <c r="BS10" s="102">
        <v>17</v>
      </c>
      <c r="BT10" s="104">
        <f t="shared" si="15"/>
        <v>15.6</v>
      </c>
      <c r="BU10" s="102"/>
      <c r="BV10" s="104">
        <f t="shared" si="120"/>
        <v>15.6</v>
      </c>
      <c r="BW10" s="102">
        <v>13.5</v>
      </c>
      <c r="BX10" s="102">
        <v>15.5</v>
      </c>
      <c r="BY10" s="104">
        <f t="shared" si="16"/>
        <v>14.7</v>
      </c>
      <c r="BZ10" s="102"/>
      <c r="CA10" s="104">
        <f t="shared" si="121"/>
        <v>14.7</v>
      </c>
      <c r="CB10" s="102">
        <v>13</v>
      </c>
      <c r="CC10" s="102">
        <v>13.5</v>
      </c>
      <c r="CD10" s="104">
        <f t="shared" si="17"/>
        <v>13.3</v>
      </c>
      <c r="CE10" s="118"/>
      <c r="CF10" s="104">
        <f t="shared" si="122"/>
        <v>13.3</v>
      </c>
      <c r="CG10" s="102"/>
      <c r="CH10" s="102"/>
      <c r="CI10" s="104" t="str">
        <f t="shared" si="18"/>
        <v/>
      </c>
      <c r="CJ10" s="118"/>
      <c r="CK10" s="104" t="str">
        <f t="shared" si="123"/>
        <v/>
      </c>
      <c r="CL10" s="102"/>
      <c r="CM10" s="102"/>
      <c r="CN10" s="104" t="str">
        <f t="shared" si="19"/>
        <v/>
      </c>
      <c r="CO10" s="102"/>
      <c r="CP10" s="104" t="str">
        <f t="shared" si="124"/>
        <v/>
      </c>
      <c r="CQ10" s="104">
        <f t="shared" si="125"/>
        <v>13.384615384615385</v>
      </c>
      <c r="CR10" s="104">
        <f t="shared" si="126"/>
        <v>15.615384615384615</v>
      </c>
      <c r="CS10" s="104">
        <f t="shared" si="127"/>
        <v>14.723076923076922</v>
      </c>
      <c r="CT10" s="104" t="str">
        <f t="shared" si="128"/>
        <v/>
      </c>
      <c r="CU10" s="104">
        <f t="shared" si="129"/>
        <v>14.723076923076922</v>
      </c>
      <c r="CV10" s="105">
        <f t="shared" si="20"/>
        <v>4</v>
      </c>
      <c r="CW10" s="109">
        <f t="shared" si="21"/>
        <v>1</v>
      </c>
      <c r="CX10" s="102">
        <v>18</v>
      </c>
      <c r="CY10" s="102">
        <v>17.25</v>
      </c>
      <c r="CZ10" s="104">
        <f t="shared" si="22"/>
        <v>17.55</v>
      </c>
      <c r="DA10" s="102"/>
      <c r="DB10" s="104">
        <f t="shared" si="130"/>
        <v>17.55</v>
      </c>
      <c r="DC10" s="102">
        <v>15</v>
      </c>
      <c r="DD10" s="102">
        <v>11.5</v>
      </c>
      <c r="DE10" s="104">
        <f t="shared" si="23"/>
        <v>12.899999999999999</v>
      </c>
      <c r="DF10" s="102"/>
      <c r="DG10" s="104">
        <f t="shared" si="131"/>
        <v>12.899999999999999</v>
      </c>
      <c r="DH10" s="102"/>
      <c r="DI10" s="102"/>
      <c r="DJ10" s="104" t="str">
        <f t="shared" si="24"/>
        <v/>
      </c>
      <c r="DK10" s="118"/>
      <c r="DL10" s="104" t="str">
        <f t="shared" si="132"/>
        <v/>
      </c>
      <c r="DM10" s="102"/>
      <c r="DN10" s="102"/>
      <c r="DO10" s="104" t="str">
        <f t="shared" si="25"/>
        <v/>
      </c>
      <c r="DP10" s="118"/>
      <c r="DQ10" s="104" t="str">
        <f t="shared" si="133"/>
        <v/>
      </c>
      <c r="DR10" s="102"/>
      <c r="DS10" s="102"/>
      <c r="DT10" s="104" t="str">
        <f t="shared" si="26"/>
        <v/>
      </c>
      <c r="DU10" s="102"/>
      <c r="DV10" s="104" t="str">
        <f t="shared" si="134"/>
        <v/>
      </c>
      <c r="DW10" s="104">
        <f t="shared" si="135"/>
        <v>16.615384615384613</v>
      </c>
      <c r="DX10" s="104">
        <f t="shared" si="136"/>
        <v>14.596153846153847</v>
      </c>
      <c r="DY10" s="104">
        <f t="shared" si="137"/>
        <v>15.403846153846153</v>
      </c>
      <c r="DZ10" s="104" t="str">
        <f t="shared" si="138"/>
        <v/>
      </c>
      <c r="EA10" s="104">
        <f t="shared" si="139"/>
        <v>15.403846153846153</v>
      </c>
      <c r="EB10" s="105">
        <f t="shared" si="27"/>
        <v>3</v>
      </c>
      <c r="EC10" s="109">
        <f t="shared" si="28"/>
        <v>7</v>
      </c>
      <c r="ED10" s="102">
        <v>16.5</v>
      </c>
      <c r="EE10" s="102">
        <v>16</v>
      </c>
      <c r="EF10" s="104">
        <f t="shared" si="29"/>
        <v>16.2</v>
      </c>
      <c r="EG10" s="102"/>
      <c r="EH10" s="104">
        <f t="shared" si="140"/>
        <v>16.2</v>
      </c>
      <c r="EI10" s="102">
        <v>12.75</v>
      </c>
      <c r="EJ10" s="102">
        <v>14.5</v>
      </c>
      <c r="EK10" s="104">
        <f t="shared" si="30"/>
        <v>13.8</v>
      </c>
      <c r="EL10" s="102"/>
      <c r="EM10" s="104">
        <f t="shared" si="141"/>
        <v>13.8</v>
      </c>
      <c r="EN10" s="102">
        <v>12.75</v>
      </c>
      <c r="EO10" s="102">
        <v>13.5</v>
      </c>
      <c r="EP10" s="104">
        <f t="shared" si="31"/>
        <v>13.2</v>
      </c>
      <c r="EQ10" s="118"/>
      <c r="ER10" s="104">
        <f t="shared" si="142"/>
        <v>13.2</v>
      </c>
      <c r="ES10" s="102"/>
      <c r="ET10" s="102"/>
      <c r="EU10" s="104" t="str">
        <f t="shared" si="32"/>
        <v/>
      </c>
      <c r="EV10" s="118"/>
      <c r="EW10" s="104" t="str">
        <f t="shared" si="143"/>
        <v/>
      </c>
      <c r="EX10" s="102"/>
      <c r="EY10" s="102"/>
      <c r="EZ10" s="104" t="str">
        <f t="shared" si="33"/>
        <v/>
      </c>
      <c r="FA10" s="102"/>
      <c r="FB10" s="104" t="str">
        <f t="shared" si="144"/>
        <v/>
      </c>
      <c r="FC10" s="104">
        <f t="shared" si="145"/>
        <v>14.76923076923077</v>
      </c>
      <c r="FD10" s="104">
        <f t="shared" si="146"/>
        <v>15.076923076923077</v>
      </c>
      <c r="FE10" s="104">
        <f t="shared" si="147"/>
        <v>14.953846153846154</v>
      </c>
      <c r="FF10" s="104" t="str">
        <f t="shared" si="148"/>
        <v/>
      </c>
      <c r="FG10" s="104">
        <f t="shared" si="149"/>
        <v>14.953846153846154</v>
      </c>
      <c r="FH10" s="105">
        <f t="shared" si="34"/>
        <v>3</v>
      </c>
      <c r="FI10" s="109">
        <f t="shared" si="35"/>
        <v>1</v>
      </c>
      <c r="FJ10" s="102">
        <v>9.25</v>
      </c>
      <c r="FK10" s="102">
        <v>14</v>
      </c>
      <c r="FL10" s="104">
        <f t="shared" si="36"/>
        <v>12.100000000000001</v>
      </c>
      <c r="FM10" s="102"/>
      <c r="FN10" s="104">
        <f t="shared" si="150"/>
        <v>12.100000000000001</v>
      </c>
      <c r="FO10" s="102">
        <v>7</v>
      </c>
      <c r="FP10" s="102">
        <v>7.5</v>
      </c>
      <c r="FQ10" s="104">
        <f t="shared" si="37"/>
        <v>7.3000000000000007</v>
      </c>
      <c r="FR10" s="102"/>
      <c r="FS10" s="104">
        <f t="shared" si="151"/>
        <v>7.3000000000000007</v>
      </c>
      <c r="FT10" s="102"/>
      <c r="FU10" s="102"/>
      <c r="FV10" s="104" t="str">
        <f t="shared" si="38"/>
        <v/>
      </c>
      <c r="FW10" s="118"/>
      <c r="FX10" s="104" t="str">
        <f t="shared" si="152"/>
        <v/>
      </c>
      <c r="FY10" s="102"/>
      <c r="FZ10" s="102"/>
      <c r="GA10" s="104" t="str">
        <f t="shared" si="39"/>
        <v/>
      </c>
      <c r="GB10" s="118"/>
      <c r="GC10" s="104" t="str">
        <f t="shared" si="153"/>
        <v/>
      </c>
      <c r="GD10" s="102"/>
      <c r="GE10" s="102"/>
      <c r="GF10" s="104" t="str">
        <f t="shared" si="40"/>
        <v/>
      </c>
      <c r="GG10" s="102"/>
      <c r="GH10" s="104" t="str">
        <f t="shared" si="154"/>
        <v/>
      </c>
      <c r="GI10" s="104">
        <f t="shared" si="155"/>
        <v>8.2115384615384617</v>
      </c>
      <c r="GJ10" s="104">
        <f t="shared" si="156"/>
        <v>11</v>
      </c>
      <c r="GK10" s="104">
        <f t="shared" si="157"/>
        <v>9.8846153846153868</v>
      </c>
      <c r="GL10" s="104" t="str">
        <f t="shared" si="158"/>
        <v/>
      </c>
      <c r="GM10" s="104">
        <f t="shared" si="159"/>
        <v>9.8846153846153868</v>
      </c>
      <c r="GN10" s="105">
        <f t="shared" si="41"/>
        <v>0</v>
      </c>
      <c r="GO10" s="109">
        <f t="shared" si="42"/>
        <v>18</v>
      </c>
      <c r="GP10" s="102">
        <v>16.25</v>
      </c>
      <c r="GQ10" s="102">
        <v>6.5</v>
      </c>
      <c r="GR10" s="104">
        <f t="shared" si="43"/>
        <v>10.4</v>
      </c>
      <c r="GS10" s="102"/>
      <c r="GT10" s="104">
        <f t="shared" si="160"/>
        <v>10.4</v>
      </c>
      <c r="GU10" s="102">
        <v>3</v>
      </c>
      <c r="GV10" s="102">
        <v>10.75</v>
      </c>
      <c r="GW10" s="104">
        <f t="shared" si="44"/>
        <v>7.65</v>
      </c>
      <c r="GX10" s="102"/>
      <c r="GY10" s="104">
        <f t="shared" si="161"/>
        <v>7.65</v>
      </c>
      <c r="GZ10" s="102"/>
      <c r="HA10" s="102"/>
      <c r="HB10" s="104" t="str">
        <f t="shared" si="45"/>
        <v/>
      </c>
      <c r="HC10" s="118"/>
      <c r="HD10" s="104" t="str">
        <f t="shared" si="162"/>
        <v/>
      </c>
      <c r="HE10" s="102"/>
      <c r="HF10" s="102"/>
      <c r="HG10" s="104" t="str">
        <f t="shared" si="46"/>
        <v/>
      </c>
      <c r="HH10" s="118"/>
      <c r="HI10" s="104" t="str">
        <f t="shared" si="163"/>
        <v/>
      </c>
      <c r="HJ10" s="102"/>
      <c r="HK10" s="102"/>
      <c r="HL10" s="104" t="str">
        <f t="shared" si="47"/>
        <v/>
      </c>
      <c r="HM10" s="102"/>
      <c r="HN10" s="104" t="str">
        <f t="shared" si="164"/>
        <v/>
      </c>
      <c r="HO10" s="104">
        <f t="shared" si="165"/>
        <v>10.134615384615385</v>
      </c>
      <c r="HP10" s="104">
        <f t="shared" si="166"/>
        <v>8.4615384615384617</v>
      </c>
      <c r="HQ10" s="104">
        <f t="shared" si="167"/>
        <v>9.1307692307692303</v>
      </c>
      <c r="HR10" s="104" t="str">
        <f t="shared" si="168"/>
        <v/>
      </c>
      <c r="HS10" s="104">
        <f t="shared" si="169"/>
        <v>9.1307692307692303</v>
      </c>
      <c r="HT10" s="105">
        <f t="shared" si="48"/>
        <v>0</v>
      </c>
      <c r="HU10" s="109">
        <f t="shared" si="49"/>
        <v>44</v>
      </c>
      <c r="HV10" s="102">
        <v>12</v>
      </c>
      <c r="HW10" s="102">
        <v>19</v>
      </c>
      <c r="HX10" s="104">
        <f t="shared" si="50"/>
        <v>16.200000000000003</v>
      </c>
      <c r="HY10" s="102"/>
      <c r="HZ10" s="104">
        <f t="shared" si="170"/>
        <v>16.200000000000003</v>
      </c>
      <c r="IA10" s="102">
        <v>16</v>
      </c>
      <c r="IB10" s="102">
        <v>18</v>
      </c>
      <c r="IC10" s="104">
        <f t="shared" si="51"/>
        <v>17.2</v>
      </c>
      <c r="ID10" s="102"/>
      <c r="IE10" s="104">
        <f t="shared" si="171"/>
        <v>17.2</v>
      </c>
      <c r="IF10" s="102"/>
      <c r="IG10" s="102"/>
      <c r="IH10" s="104" t="str">
        <f t="shared" si="52"/>
        <v/>
      </c>
      <c r="II10" s="118"/>
      <c r="IJ10" s="104" t="str">
        <f t="shared" si="172"/>
        <v/>
      </c>
      <c r="IK10" s="102"/>
      <c r="IL10" s="102"/>
      <c r="IM10" s="104" t="str">
        <f t="shared" si="53"/>
        <v/>
      </c>
      <c r="IN10" s="118"/>
      <c r="IO10" s="104" t="str">
        <f t="shared" si="173"/>
        <v/>
      </c>
      <c r="IP10" s="102"/>
      <c r="IQ10" s="102"/>
      <c r="IR10" s="104" t="str">
        <f t="shared" si="54"/>
        <v/>
      </c>
      <c r="IS10" s="102"/>
      <c r="IT10" s="104" t="str">
        <f t="shared" si="174"/>
        <v/>
      </c>
      <c r="IU10" s="104">
        <f t="shared" si="175"/>
        <v>13.846153846153847</v>
      </c>
      <c r="IV10" s="104">
        <f t="shared" si="176"/>
        <v>18.53846153846154</v>
      </c>
      <c r="IW10" s="104">
        <f t="shared" si="177"/>
        <v>16.661538461538463</v>
      </c>
      <c r="IX10" s="104" t="str">
        <f t="shared" si="178"/>
        <v/>
      </c>
      <c r="IY10" s="104">
        <f t="shared" si="179"/>
        <v>16.661538461538463</v>
      </c>
      <c r="IZ10" s="105">
        <f t="shared" si="55"/>
        <v>3</v>
      </c>
      <c r="JA10" s="109">
        <f t="shared" si="56"/>
        <v>2</v>
      </c>
      <c r="JB10" s="102">
        <v>14.25</v>
      </c>
      <c r="JC10" s="102">
        <v>16.5</v>
      </c>
      <c r="JD10" s="104">
        <f t="shared" si="57"/>
        <v>15.600000000000001</v>
      </c>
      <c r="JE10" s="102"/>
      <c r="JF10" s="104">
        <f t="shared" si="180"/>
        <v>15.600000000000001</v>
      </c>
      <c r="JG10" s="102"/>
      <c r="JH10" s="102"/>
      <c r="JI10" s="104" t="str">
        <f t="shared" si="58"/>
        <v/>
      </c>
      <c r="JJ10" s="102"/>
      <c r="JK10" s="104" t="str">
        <f t="shared" si="181"/>
        <v/>
      </c>
      <c r="JL10" s="102"/>
      <c r="JM10" s="102"/>
      <c r="JN10" s="104" t="str">
        <f t="shared" si="59"/>
        <v/>
      </c>
      <c r="JO10" s="118"/>
      <c r="JP10" s="104" t="str">
        <f t="shared" si="182"/>
        <v/>
      </c>
      <c r="JQ10" s="102"/>
      <c r="JR10" s="102"/>
      <c r="JS10" s="104" t="str">
        <f t="shared" si="60"/>
        <v/>
      </c>
      <c r="JT10" s="118"/>
      <c r="JU10" s="104" t="str">
        <f t="shared" si="183"/>
        <v/>
      </c>
      <c r="JV10" s="102"/>
      <c r="JW10" s="102"/>
      <c r="JX10" s="104" t="str">
        <f t="shared" si="61"/>
        <v/>
      </c>
      <c r="JY10" s="102"/>
      <c r="JZ10" s="104" t="str">
        <f t="shared" si="184"/>
        <v/>
      </c>
      <c r="KA10" s="104">
        <f t="shared" si="185"/>
        <v>14.25</v>
      </c>
      <c r="KB10" s="104">
        <f t="shared" si="186"/>
        <v>16.5</v>
      </c>
      <c r="KC10" s="104">
        <f t="shared" si="187"/>
        <v>15.600000000000001</v>
      </c>
      <c r="KD10" s="104" t="str">
        <f t="shared" si="188"/>
        <v/>
      </c>
      <c r="KE10" s="104">
        <f t="shared" si="189"/>
        <v>15.600000000000001</v>
      </c>
      <c r="KF10" s="105">
        <f t="shared" si="62"/>
        <v>2</v>
      </c>
      <c r="KG10" s="109">
        <f t="shared" si="63"/>
        <v>1</v>
      </c>
      <c r="KH10" s="102"/>
      <c r="KI10" s="102"/>
      <c r="KJ10" s="104" t="str">
        <f t="shared" si="64"/>
        <v/>
      </c>
      <c r="KK10" s="102"/>
      <c r="KL10" s="104" t="str">
        <f t="shared" si="190"/>
        <v/>
      </c>
      <c r="KM10" s="102"/>
      <c r="KN10" s="102"/>
      <c r="KO10" s="104" t="str">
        <f t="shared" si="65"/>
        <v/>
      </c>
      <c r="KP10" s="102"/>
      <c r="KQ10" s="104" t="str">
        <f t="shared" si="191"/>
        <v/>
      </c>
      <c r="KR10" s="102"/>
      <c r="KS10" s="102"/>
      <c r="KT10" s="104" t="str">
        <f t="shared" si="66"/>
        <v/>
      </c>
      <c r="KU10" s="118"/>
      <c r="KV10" s="104" t="str">
        <f t="shared" si="192"/>
        <v/>
      </c>
      <c r="KW10" s="102"/>
      <c r="KX10" s="102"/>
      <c r="KY10" s="104" t="str">
        <f t="shared" si="67"/>
        <v/>
      </c>
      <c r="KZ10" s="118"/>
      <c r="LA10" s="104" t="str">
        <f t="shared" si="193"/>
        <v/>
      </c>
      <c r="LB10" s="102"/>
      <c r="LC10" s="102"/>
      <c r="LD10" s="104" t="str">
        <f t="shared" si="68"/>
        <v/>
      </c>
      <c r="LE10" s="102"/>
      <c r="LF10" s="104" t="str">
        <f t="shared" si="194"/>
        <v/>
      </c>
      <c r="LG10" s="104" t="str">
        <f t="shared" si="195"/>
        <v/>
      </c>
      <c r="LH10" s="104" t="str">
        <f t="shared" si="196"/>
        <v/>
      </c>
      <c r="LI10" s="104" t="str">
        <f t="shared" si="197"/>
        <v/>
      </c>
      <c r="LJ10" s="104" t="str">
        <f t="shared" si="198"/>
        <v/>
      </c>
      <c r="LK10" s="104" t="str">
        <f t="shared" si="199"/>
        <v/>
      </c>
      <c r="LL10" s="105" t="str">
        <f t="shared" si="69"/>
        <v/>
      </c>
      <c r="LM10" s="109" t="str">
        <f t="shared" si="70"/>
        <v/>
      </c>
      <c r="LN10" s="102"/>
      <c r="LO10" s="102"/>
      <c r="LP10" s="104" t="str">
        <f t="shared" si="71"/>
        <v/>
      </c>
      <c r="LQ10" s="102"/>
      <c r="LR10" s="104" t="str">
        <f t="shared" si="200"/>
        <v/>
      </c>
      <c r="LS10" s="102"/>
      <c r="LT10" s="102"/>
      <c r="LU10" s="104" t="str">
        <f t="shared" si="72"/>
        <v/>
      </c>
      <c r="LV10" s="102"/>
      <c r="LW10" s="104" t="str">
        <f t="shared" si="201"/>
        <v/>
      </c>
      <c r="LX10" s="102"/>
      <c r="LY10" s="102"/>
      <c r="LZ10" s="104" t="str">
        <f t="shared" si="73"/>
        <v/>
      </c>
      <c r="MA10" s="118"/>
      <c r="MB10" s="104" t="str">
        <f t="shared" si="202"/>
        <v/>
      </c>
      <c r="MC10" s="102"/>
      <c r="MD10" s="102"/>
      <c r="ME10" s="104" t="str">
        <f t="shared" si="74"/>
        <v/>
      </c>
      <c r="MF10" s="118"/>
      <c r="MG10" s="104" t="str">
        <f t="shared" si="203"/>
        <v/>
      </c>
      <c r="MH10" s="102"/>
      <c r="MI10" s="102"/>
      <c r="MJ10" s="104" t="str">
        <f t="shared" si="75"/>
        <v/>
      </c>
      <c r="MK10" s="102"/>
      <c r="ML10" s="104" t="str">
        <f t="shared" si="204"/>
        <v/>
      </c>
      <c r="MM10" s="104" t="str">
        <f t="shared" si="205"/>
        <v/>
      </c>
      <c r="MN10" s="104" t="str">
        <f t="shared" si="206"/>
        <v/>
      </c>
      <c r="MO10" s="104" t="str">
        <f t="shared" si="207"/>
        <v/>
      </c>
      <c r="MP10" s="104" t="str">
        <f t="shared" si="208"/>
        <v/>
      </c>
      <c r="MQ10" s="104" t="str">
        <f t="shared" si="209"/>
        <v/>
      </c>
      <c r="MR10" s="105" t="str">
        <f t="shared" si="76"/>
        <v/>
      </c>
      <c r="MS10" s="109" t="str">
        <f t="shared" si="77"/>
        <v/>
      </c>
      <c r="MT10" s="102"/>
      <c r="MU10" s="102"/>
      <c r="MV10" s="104" t="str">
        <f t="shared" si="78"/>
        <v/>
      </c>
      <c r="MW10" s="102"/>
      <c r="MX10" s="104" t="str">
        <f t="shared" si="210"/>
        <v/>
      </c>
      <c r="MY10" s="102"/>
      <c r="MZ10" s="102"/>
      <c r="NA10" s="104" t="str">
        <f t="shared" si="79"/>
        <v/>
      </c>
      <c r="NB10" s="102"/>
      <c r="NC10" s="104" t="str">
        <f t="shared" si="211"/>
        <v/>
      </c>
      <c r="ND10" s="102"/>
      <c r="NE10" s="102"/>
      <c r="NF10" s="104" t="str">
        <f t="shared" si="80"/>
        <v/>
      </c>
      <c r="NG10" s="118"/>
      <c r="NH10" s="104" t="str">
        <f t="shared" si="212"/>
        <v/>
      </c>
      <c r="NI10" s="102"/>
      <c r="NJ10" s="102"/>
      <c r="NK10" s="104" t="str">
        <f t="shared" si="81"/>
        <v/>
      </c>
      <c r="NL10" s="118"/>
      <c r="NM10" s="104" t="str">
        <f t="shared" si="213"/>
        <v/>
      </c>
      <c r="NN10" s="102"/>
      <c r="NO10" s="102"/>
      <c r="NP10" s="104" t="str">
        <f t="shared" si="82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83"/>
        <v/>
      </c>
      <c r="NY10" s="109" t="str">
        <f t="shared" si="84"/>
        <v/>
      </c>
      <c r="OA10" s="198">
        <f t="shared" si="85"/>
        <v>9.4153846153846157</v>
      </c>
      <c r="OB10" s="198">
        <f t="shared" si="86"/>
        <v>8.9384615384615387</v>
      </c>
      <c r="OC10" s="198">
        <f t="shared" si="87"/>
        <v>14.723076923076922</v>
      </c>
      <c r="OD10" s="198">
        <f t="shared" si="88"/>
        <v>15.403846153846153</v>
      </c>
      <c r="OE10" s="198">
        <f t="shared" si="89"/>
        <v>14.953846153846154</v>
      </c>
      <c r="OF10" s="198">
        <f t="shared" si="90"/>
        <v>9.8846153846153868</v>
      </c>
      <c r="OG10" s="198">
        <f t="shared" si="91"/>
        <v>9.1307692307692303</v>
      </c>
      <c r="OH10" s="198">
        <f t="shared" si="92"/>
        <v>16.661538461538463</v>
      </c>
      <c r="OI10" s="198">
        <f t="shared" si="93"/>
        <v>15.600000000000001</v>
      </c>
      <c r="OJ10" s="198" t="str">
        <f t="shared" si="94"/>
        <v/>
      </c>
      <c r="OK10" s="198" t="str">
        <f t="shared" si="95"/>
        <v/>
      </c>
      <c r="OL10" s="198" t="str">
        <f t="shared" si="96"/>
        <v/>
      </c>
      <c r="OM10" s="200"/>
      <c r="ON10" s="198">
        <f t="shared" si="97"/>
        <v>9.9499999999999993</v>
      </c>
      <c r="OO10" s="198">
        <f t="shared" si="98"/>
        <v>11.353205128205129</v>
      </c>
      <c r="OP10" s="198">
        <f t="shared" si="220"/>
        <v>12.361153846153847</v>
      </c>
      <c r="OQ10" s="198">
        <f t="shared" si="221"/>
        <v>12.361153846153847</v>
      </c>
      <c r="OR10" s="105">
        <f t="shared" si="222"/>
        <v>15</v>
      </c>
      <c r="OS10" s="105">
        <f t="shared" si="223"/>
        <v>30</v>
      </c>
      <c r="OT10" s="134"/>
      <c r="OU10" s="109">
        <f t="shared" si="99"/>
        <v>5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4"/>
        <v>6</v>
      </c>
      <c r="B11" s="195" t="s">
        <v>352</v>
      </c>
      <c r="C11" s="195" t="s">
        <v>353</v>
      </c>
      <c r="D11" s="195" t="s">
        <v>354</v>
      </c>
      <c r="E11" s="196" t="s">
        <v>287</v>
      </c>
      <c r="F11" s="102">
        <v>7</v>
      </c>
      <c r="G11" s="102">
        <v>5</v>
      </c>
      <c r="H11" s="104">
        <f t="shared" si="1"/>
        <v>5.8000000000000007</v>
      </c>
      <c r="I11" s="102"/>
      <c r="J11" s="104">
        <f t="shared" si="100"/>
        <v>5.8000000000000007</v>
      </c>
      <c r="K11" s="102">
        <v>19</v>
      </c>
      <c r="L11" s="102">
        <v>18.5</v>
      </c>
      <c r="M11" s="104">
        <f t="shared" si="2"/>
        <v>18.7</v>
      </c>
      <c r="N11" s="102"/>
      <c r="O11" s="104">
        <f t="shared" si="101"/>
        <v>18.7</v>
      </c>
      <c r="P11" s="102">
        <v>16.5</v>
      </c>
      <c r="Q11" s="102">
        <v>13.5</v>
      </c>
      <c r="R11" s="104">
        <f t="shared" si="3"/>
        <v>14.7</v>
      </c>
      <c r="S11" s="118"/>
      <c r="T11" s="104">
        <f t="shared" si="102"/>
        <v>14.7</v>
      </c>
      <c r="U11" s="102"/>
      <c r="V11" s="102"/>
      <c r="W11" s="104" t="str">
        <f t="shared" si="4"/>
        <v/>
      </c>
      <c r="X11" s="118"/>
      <c r="Y11" s="104" t="str">
        <f t="shared" si="103"/>
        <v/>
      </c>
      <c r="Z11" s="102"/>
      <c r="AA11" s="102"/>
      <c r="AB11" s="104" t="str">
        <f t="shared" si="5"/>
        <v/>
      </c>
      <c r="AC11" s="102"/>
      <c r="AD11" s="104" t="str">
        <f t="shared" si="104"/>
        <v/>
      </c>
      <c r="AE11" s="104">
        <f t="shared" si="105"/>
        <v>13.615384615384617</v>
      </c>
      <c r="AF11" s="104">
        <f t="shared" si="106"/>
        <v>11.76923076923077</v>
      </c>
      <c r="AG11" s="104">
        <f t="shared" si="107"/>
        <v>12.507692307692308</v>
      </c>
      <c r="AH11" s="104" t="str">
        <f t="shared" si="108"/>
        <v/>
      </c>
      <c r="AI11" s="104">
        <f t="shared" si="109"/>
        <v>12.507692307692308</v>
      </c>
      <c r="AJ11" s="105">
        <f t="shared" si="6"/>
        <v>5</v>
      </c>
      <c r="AK11" s="109">
        <f t="shared" si="7"/>
        <v>5</v>
      </c>
      <c r="AL11" s="102">
        <v>15.75</v>
      </c>
      <c r="AM11" s="102">
        <v>12.5</v>
      </c>
      <c r="AN11" s="104">
        <f t="shared" si="8"/>
        <v>13.8</v>
      </c>
      <c r="AO11" s="102"/>
      <c r="AP11" s="104">
        <f t="shared" si="110"/>
        <v>13.8</v>
      </c>
      <c r="AQ11" s="102">
        <v>9</v>
      </c>
      <c r="AR11" s="102">
        <v>10.5</v>
      </c>
      <c r="AS11" s="104">
        <f t="shared" si="9"/>
        <v>9.9</v>
      </c>
      <c r="AT11" s="102"/>
      <c r="AU11" s="104">
        <f t="shared" si="111"/>
        <v>9.9</v>
      </c>
      <c r="AV11" s="102">
        <v>11</v>
      </c>
      <c r="AW11" s="102">
        <v>12</v>
      </c>
      <c r="AX11" s="104">
        <f t="shared" si="10"/>
        <v>11.6</v>
      </c>
      <c r="AY11" s="118"/>
      <c r="AZ11" s="104">
        <f t="shared" si="112"/>
        <v>11.6</v>
      </c>
      <c r="BA11" s="102"/>
      <c r="BB11" s="102"/>
      <c r="BC11" s="104" t="str">
        <f t="shared" si="11"/>
        <v/>
      </c>
      <c r="BD11" s="118"/>
      <c r="BE11" s="104" t="str">
        <f t="shared" si="113"/>
        <v/>
      </c>
      <c r="BF11" s="102"/>
      <c r="BG11" s="102"/>
      <c r="BH11" s="104" t="str">
        <f t="shared" si="12"/>
        <v/>
      </c>
      <c r="BI11" s="102"/>
      <c r="BJ11" s="104" t="str">
        <f t="shared" si="114"/>
        <v/>
      </c>
      <c r="BK11" s="104">
        <f t="shared" si="115"/>
        <v>12.057692307692308</v>
      </c>
      <c r="BL11" s="104">
        <f t="shared" si="116"/>
        <v>11.615384615384617</v>
      </c>
      <c r="BM11" s="104">
        <f t="shared" si="117"/>
        <v>11.792307692307695</v>
      </c>
      <c r="BN11" s="104" t="str">
        <f t="shared" si="118"/>
        <v/>
      </c>
      <c r="BO11" s="104">
        <f t="shared" si="119"/>
        <v>11.792307692307695</v>
      </c>
      <c r="BP11" s="105">
        <f t="shared" si="13"/>
        <v>5</v>
      </c>
      <c r="BQ11" s="109">
        <f t="shared" si="14"/>
        <v>4</v>
      </c>
      <c r="BR11" s="102">
        <v>12.5</v>
      </c>
      <c r="BS11" s="102">
        <v>10</v>
      </c>
      <c r="BT11" s="104">
        <f t="shared" si="15"/>
        <v>11</v>
      </c>
      <c r="BU11" s="102"/>
      <c r="BV11" s="104">
        <f t="shared" si="120"/>
        <v>11</v>
      </c>
      <c r="BW11" s="102">
        <v>10</v>
      </c>
      <c r="BX11" s="102">
        <v>10</v>
      </c>
      <c r="BY11" s="104">
        <f t="shared" si="16"/>
        <v>10</v>
      </c>
      <c r="BZ11" s="102"/>
      <c r="CA11" s="104">
        <f t="shared" si="121"/>
        <v>10</v>
      </c>
      <c r="CB11" s="102">
        <v>11</v>
      </c>
      <c r="CC11" s="102">
        <v>11.5</v>
      </c>
      <c r="CD11" s="104">
        <f t="shared" si="17"/>
        <v>11.3</v>
      </c>
      <c r="CE11" s="118"/>
      <c r="CF11" s="104">
        <f t="shared" si="122"/>
        <v>11.3</v>
      </c>
      <c r="CG11" s="102"/>
      <c r="CH11" s="102"/>
      <c r="CI11" s="104" t="str">
        <f t="shared" si="18"/>
        <v/>
      </c>
      <c r="CJ11" s="118"/>
      <c r="CK11" s="104" t="str">
        <f t="shared" si="123"/>
        <v/>
      </c>
      <c r="CL11" s="102"/>
      <c r="CM11" s="102"/>
      <c r="CN11" s="104" t="str">
        <f t="shared" si="19"/>
        <v/>
      </c>
      <c r="CO11" s="102"/>
      <c r="CP11" s="104" t="str">
        <f t="shared" si="124"/>
        <v/>
      </c>
      <c r="CQ11" s="104">
        <f t="shared" si="125"/>
        <v>11.192307692307693</v>
      </c>
      <c r="CR11" s="104">
        <f t="shared" si="126"/>
        <v>10.346153846153847</v>
      </c>
      <c r="CS11" s="104">
        <f t="shared" si="127"/>
        <v>10.684615384615384</v>
      </c>
      <c r="CT11" s="104" t="str">
        <f t="shared" si="128"/>
        <v/>
      </c>
      <c r="CU11" s="104">
        <f t="shared" si="129"/>
        <v>10.684615384615384</v>
      </c>
      <c r="CV11" s="105">
        <f t="shared" si="20"/>
        <v>4</v>
      </c>
      <c r="CW11" s="109">
        <f t="shared" si="21"/>
        <v>34</v>
      </c>
      <c r="CX11" s="102">
        <v>17</v>
      </c>
      <c r="CY11" s="102">
        <v>15</v>
      </c>
      <c r="CZ11" s="104">
        <f t="shared" si="22"/>
        <v>15.8</v>
      </c>
      <c r="DA11" s="102"/>
      <c r="DB11" s="104">
        <f t="shared" si="130"/>
        <v>15.8</v>
      </c>
      <c r="DC11" s="102">
        <v>12</v>
      </c>
      <c r="DD11" s="102">
        <v>11.5</v>
      </c>
      <c r="DE11" s="104">
        <f t="shared" si="23"/>
        <v>11.7</v>
      </c>
      <c r="DF11" s="102"/>
      <c r="DG11" s="104">
        <f t="shared" si="131"/>
        <v>11.7</v>
      </c>
      <c r="DH11" s="102"/>
      <c r="DI11" s="102"/>
      <c r="DJ11" s="104" t="str">
        <f t="shared" si="24"/>
        <v/>
      </c>
      <c r="DK11" s="118"/>
      <c r="DL11" s="104" t="str">
        <f t="shared" si="132"/>
        <v/>
      </c>
      <c r="DM11" s="102"/>
      <c r="DN11" s="102"/>
      <c r="DO11" s="104" t="str">
        <f t="shared" si="25"/>
        <v/>
      </c>
      <c r="DP11" s="118"/>
      <c r="DQ11" s="104" t="str">
        <f t="shared" si="133"/>
        <v/>
      </c>
      <c r="DR11" s="102"/>
      <c r="DS11" s="102"/>
      <c r="DT11" s="104" t="str">
        <f t="shared" si="26"/>
        <v/>
      </c>
      <c r="DU11" s="102"/>
      <c r="DV11" s="104" t="str">
        <f t="shared" si="134"/>
        <v/>
      </c>
      <c r="DW11" s="104">
        <f t="shared" si="135"/>
        <v>14.692307692307692</v>
      </c>
      <c r="DX11" s="104">
        <f t="shared" si="136"/>
        <v>13.384615384615385</v>
      </c>
      <c r="DY11" s="104">
        <f t="shared" si="137"/>
        <v>13.907692307692308</v>
      </c>
      <c r="DZ11" s="104" t="str">
        <f t="shared" si="138"/>
        <v/>
      </c>
      <c r="EA11" s="104">
        <f t="shared" si="139"/>
        <v>13.907692307692308</v>
      </c>
      <c r="EB11" s="105">
        <f t="shared" si="27"/>
        <v>3</v>
      </c>
      <c r="EC11" s="109">
        <f t="shared" si="28"/>
        <v>23</v>
      </c>
      <c r="ED11" s="102">
        <v>12</v>
      </c>
      <c r="EE11" s="102">
        <v>3</v>
      </c>
      <c r="EF11" s="104">
        <f t="shared" si="29"/>
        <v>6.6000000000000005</v>
      </c>
      <c r="EG11" s="102"/>
      <c r="EH11" s="104">
        <f t="shared" si="140"/>
        <v>6.6000000000000005</v>
      </c>
      <c r="EI11" s="102">
        <v>11</v>
      </c>
      <c r="EJ11" s="102">
        <v>10.5</v>
      </c>
      <c r="EK11" s="104">
        <f t="shared" si="30"/>
        <v>10.7</v>
      </c>
      <c r="EL11" s="102"/>
      <c r="EM11" s="104">
        <f t="shared" si="141"/>
        <v>10.7</v>
      </c>
      <c r="EN11" s="102">
        <v>10.5</v>
      </c>
      <c r="EO11" s="102">
        <v>8.5</v>
      </c>
      <c r="EP11" s="104">
        <f t="shared" si="31"/>
        <v>9.3000000000000007</v>
      </c>
      <c r="EQ11" s="118"/>
      <c r="ER11" s="104">
        <f t="shared" si="142"/>
        <v>9.3000000000000007</v>
      </c>
      <c r="ES11" s="102"/>
      <c r="ET11" s="102"/>
      <c r="EU11" s="104" t="str">
        <f t="shared" si="32"/>
        <v/>
      </c>
      <c r="EV11" s="118"/>
      <c r="EW11" s="104" t="str">
        <f t="shared" si="143"/>
        <v/>
      </c>
      <c r="EX11" s="102"/>
      <c r="EY11" s="102"/>
      <c r="EZ11" s="104" t="str">
        <f t="shared" si="33"/>
        <v/>
      </c>
      <c r="FA11" s="102"/>
      <c r="FB11" s="104" t="str">
        <f t="shared" si="144"/>
        <v/>
      </c>
      <c r="FC11" s="104">
        <f t="shared" si="145"/>
        <v>11.423076923076923</v>
      </c>
      <c r="FD11" s="104">
        <f t="shared" si="146"/>
        <v>6</v>
      </c>
      <c r="FE11" s="104">
        <f t="shared" si="147"/>
        <v>8.1692307692307686</v>
      </c>
      <c r="FF11" s="104" t="str">
        <f t="shared" si="148"/>
        <v/>
      </c>
      <c r="FG11" s="104">
        <f t="shared" si="149"/>
        <v>8.1692307692307686</v>
      </c>
      <c r="FH11" s="105">
        <f t="shared" si="34"/>
        <v>0</v>
      </c>
      <c r="FI11" s="109">
        <f t="shared" si="35"/>
        <v>46</v>
      </c>
      <c r="FJ11" s="102">
        <v>11.5</v>
      </c>
      <c r="FK11" s="102">
        <v>13.5</v>
      </c>
      <c r="FL11" s="104">
        <f t="shared" si="36"/>
        <v>12.7</v>
      </c>
      <c r="FM11" s="102"/>
      <c r="FN11" s="104">
        <f t="shared" si="150"/>
        <v>12.7</v>
      </c>
      <c r="FO11" s="102">
        <v>7.5</v>
      </c>
      <c r="FP11" s="102">
        <v>3</v>
      </c>
      <c r="FQ11" s="104">
        <f t="shared" si="37"/>
        <v>4.8</v>
      </c>
      <c r="FR11" s="102"/>
      <c r="FS11" s="104">
        <f t="shared" si="151"/>
        <v>4.8</v>
      </c>
      <c r="FT11" s="102"/>
      <c r="FU11" s="102"/>
      <c r="FV11" s="104" t="str">
        <f t="shared" si="38"/>
        <v/>
      </c>
      <c r="FW11" s="118"/>
      <c r="FX11" s="104" t="str">
        <f t="shared" si="152"/>
        <v/>
      </c>
      <c r="FY11" s="102"/>
      <c r="FZ11" s="102"/>
      <c r="GA11" s="104" t="str">
        <f t="shared" si="39"/>
        <v/>
      </c>
      <c r="GB11" s="118"/>
      <c r="GC11" s="104" t="str">
        <f t="shared" si="153"/>
        <v/>
      </c>
      <c r="GD11" s="102"/>
      <c r="GE11" s="102"/>
      <c r="GF11" s="104" t="str">
        <f t="shared" si="40"/>
        <v/>
      </c>
      <c r="GG11" s="102"/>
      <c r="GH11" s="104" t="str">
        <f t="shared" si="154"/>
        <v/>
      </c>
      <c r="GI11" s="104">
        <f t="shared" si="155"/>
        <v>9.6538461538461533</v>
      </c>
      <c r="GJ11" s="104">
        <f t="shared" si="156"/>
        <v>8.6538461538461533</v>
      </c>
      <c r="GK11" s="104">
        <f t="shared" si="157"/>
        <v>9.0538461538461537</v>
      </c>
      <c r="GL11" s="104" t="str">
        <f t="shared" si="158"/>
        <v/>
      </c>
      <c r="GM11" s="104">
        <f t="shared" si="159"/>
        <v>9.0538461538461537</v>
      </c>
      <c r="GN11" s="105">
        <f t="shared" si="41"/>
        <v>0</v>
      </c>
      <c r="GO11" s="109">
        <f t="shared" si="42"/>
        <v>26</v>
      </c>
      <c r="GP11" s="102">
        <v>14.5</v>
      </c>
      <c r="GQ11" s="102">
        <v>13.5</v>
      </c>
      <c r="GR11" s="104">
        <f t="shared" si="43"/>
        <v>13.9</v>
      </c>
      <c r="GS11" s="102"/>
      <c r="GT11" s="104">
        <f t="shared" si="160"/>
        <v>13.9</v>
      </c>
      <c r="GU11" s="102">
        <v>11</v>
      </c>
      <c r="GV11" s="102">
        <v>6.5</v>
      </c>
      <c r="GW11" s="104">
        <f t="shared" si="44"/>
        <v>8.3000000000000007</v>
      </c>
      <c r="GX11" s="102"/>
      <c r="GY11" s="104">
        <f t="shared" si="161"/>
        <v>8.3000000000000007</v>
      </c>
      <c r="GZ11" s="102"/>
      <c r="HA11" s="102"/>
      <c r="HB11" s="104" t="str">
        <f t="shared" si="45"/>
        <v/>
      </c>
      <c r="HC11" s="118"/>
      <c r="HD11" s="104" t="str">
        <f t="shared" si="162"/>
        <v/>
      </c>
      <c r="HE11" s="102"/>
      <c r="HF11" s="102"/>
      <c r="HG11" s="104" t="str">
        <f t="shared" si="46"/>
        <v/>
      </c>
      <c r="HH11" s="118"/>
      <c r="HI11" s="104" t="str">
        <f t="shared" si="163"/>
        <v/>
      </c>
      <c r="HJ11" s="102"/>
      <c r="HK11" s="102"/>
      <c r="HL11" s="104" t="str">
        <f t="shared" si="47"/>
        <v/>
      </c>
      <c r="HM11" s="102"/>
      <c r="HN11" s="104" t="str">
        <f t="shared" si="164"/>
        <v/>
      </c>
      <c r="HO11" s="104">
        <f t="shared" si="165"/>
        <v>12.884615384615385</v>
      </c>
      <c r="HP11" s="104">
        <f t="shared" si="166"/>
        <v>10.26923076923077</v>
      </c>
      <c r="HQ11" s="104">
        <f t="shared" si="167"/>
        <v>11.315384615384616</v>
      </c>
      <c r="HR11" s="104" t="str">
        <f t="shared" si="168"/>
        <v/>
      </c>
      <c r="HS11" s="104">
        <f t="shared" si="169"/>
        <v>11.315384615384616</v>
      </c>
      <c r="HT11" s="105">
        <f t="shared" si="48"/>
        <v>2</v>
      </c>
      <c r="HU11" s="109">
        <f t="shared" si="49"/>
        <v>27</v>
      </c>
      <c r="HV11" s="102">
        <v>8</v>
      </c>
      <c r="HW11" s="102">
        <v>20</v>
      </c>
      <c r="HX11" s="104">
        <f t="shared" si="50"/>
        <v>15.2</v>
      </c>
      <c r="HY11" s="102"/>
      <c r="HZ11" s="104">
        <f t="shared" si="170"/>
        <v>15.2</v>
      </c>
      <c r="IA11" s="102">
        <v>18</v>
      </c>
      <c r="IB11" s="102">
        <v>18</v>
      </c>
      <c r="IC11" s="104">
        <f t="shared" si="51"/>
        <v>18</v>
      </c>
      <c r="ID11" s="102"/>
      <c r="IE11" s="104">
        <f t="shared" si="171"/>
        <v>18</v>
      </c>
      <c r="IF11" s="102"/>
      <c r="IG11" s="102"/>
      <c r="IH11" s="104" t="str">
        <f t="shared" si="52"/>
        <v/>
      </c>
      <c r="II11" s="118"/>
      <c r="IJ11" s="104" t="str">
        <f t="shared" si="172"/>
        <v/>
      </c>
      <c r="IK11" s="102"/>
      <c r="IL11" s="102"/>
      <c r="IM11" s="104" t="str">
        <f t="shared" si="53"/>
        <v/>
      </c>
      <c r="IN11" s="118"/>
      <c r="IO11" s="104" t="str">
        <f t="shared" si="173"/>
        <v/>
      </c>
      <c r="IP11" s="102"/>
      <c r="IQ11" s="102"/>
      <c r="IR11" s="104" t="str">
        <f t="shared" si="54"/>
        <v/>
      </c>
      <c r="IS11" s="102"/>
      <c r="IT11" s="104" t="str">
        <f t="shared" si="174"/>
        <v/>
      </c>
      <c r="IU11" s="104">
        <f t="shared" si="175"/>
        <v>12.615384615384617</v>
      </c>
      <c r="IV11" s="104">
        <f t="shared" si="176"/>
        <v>19.076923076923077</v>
      </c>
      <c r="IW11" s="104">
        <f t="shared" si="177"/>
        <v>16.492307692307691</v>
      </c>
      <c r="IX11" s="104" t="str">
        <f t="shared" si="178"/>
        <v/>
      </c>
      <c r="IY11" s="104">
        <f t="shared" si="179"/>
        <v>16.492307692307691</v>
      </c>
      <c r="IZ11" s="105">
        <f t="shared" si="55"/>
        <v>3</v>
      </c>
      <c r="JA11" s="109">
        <f t="shared" si="56"/>
        <v>3</v>
      </c>
      <c r="JB11" s="102">
        <v>12</v>
      </c>
      <c r="JC11" s="102">
        <v>11</v>
      </c>
      <c r="JD11" s="104">
        <f t="shared" si="57"/>
        <v>11.4</v>
      </c>
      <c r="JE11" s="102"/>
      <c r="JF11" s="104">
        <f t="shared" si="180"/>
        <v>11.4</v>
      </c>
      <c r="JG11" s="102"/>
      <c r="JH11" s="102"/>
      <c r="JI11" s="104" t="str">
        <f t="shared" si="58"/>
        <v/>
      </c>
      <c r="JJ11" s="102"/>
      <c r="JK11" s="104" t="str">
        <f t="shared" si="181"/>
        <v/>
      </c>
      <c r="JL11" s="102"/>
      <c r="JM11" s="102"/>
      <c r="JN11" s="104" t="str">
        <f t="shared" si="59"/>
        <v/>
      </c>
      <c r="JO11" s="118"/>
      <c r="JP11" s="104" t="str">
        <f t="shared" si="182"/>
        <v/>
      </c>
      <c r="JQ11" s="102"/>
      <c r="JR11" s="102"/>
      <c r="JS11" s="104" t="str">
        <f t="shared" si="60"/>
        <v/>
      </c>
      <c r="JT11" s="118"/>
      <c r="JU11" s="104" t="str">
        <f t="shared" si="183"/>
        <v/>
      </c>
      <c r="JV11" s="102"/>
      <c r="JW11" s="102"/>
      <c r="JX11" s="104" t="str">
        <f t="shared" si="61"/>
        <v/>
      </c>
      <c r="JY11" s="102"/>
      <c r="JZ11" s="104" t="str">
        <f t="shared" si="184"/>
        <v/>
      </c>
      <c r="KA11" s="104">
        <f t="shared" si="185"/>
        <v>12</v>
      </c>
      <c r="KB11" s="104">
        <f t="shared" si="186"/>
        <v>11</v>
      </c>
      <c r="KC11" s="104">
        <f t="shared" si="187"/>
        <v>11.4</v>
      </c>
      <c r="KD11" s="104" t="str">
        <f t="shared" si="188"/>
        <v/>
      </c>
      <c r="KE11" s="104">
        <f t="shared" si="189"/>
        <v>11.4</v>
      </c>
      <c r="KF11" s="105">
        <f t="shared" si="62"/>
        <v>2</v>
      </c>
      <c r="KG11" s="109">
        <f t="shared" si="63"/>
        <v>19</v>
      </c>
      <c r="KH11" s="102"/>
      <c r="KI11" s="102"/>
      <c r="KJ11" s="104" t="str">
        <f t="shared" si="64"/>
        <v/>
      </c>
      <c r="KK11" s="102"/>
      <c r="KL11" s="104" t="str">
        <f t="shared" si="190"/>
        <v/>
      </c>
      <c r="KM11" s="102"/>
      <c r="KN11" s="102"/>
      <c r="KO11" s="104" t="str">
        <f t="shared" si="65"/>
        <v/>
      </c>
      <c r="KP11" s="102"/>
      <c r="KQ11" s="104" t="str">
        <f t="shared" si="191"/>
        <v/>
      </c>
      <c r="KR11" s="102"/>
      <c r="KS11" s="102"/>
      <c r="KT11" s="104" t="str">
        <f t="shared" si="66"/>
        <v/>
      </c>
      <c r="KU11" s="118"/>
      <c r="KV11" s="104" t="str">
        <f t="shared" si="192"/>
        <v/>
      </c>
      <c r="KW11" s="102"/>
      <c r="KX11" s="102"/>
      <c r="KY11" s="104" t="str">
        <f t="shared" si="67"/>
        <v/>
      </c>
      <c r="KZ11" s="118"/>
      <c r="LA11" s="104" t="str">
        <f t="shared" si="193"/>
        <v/>
      </c>
      <c r="LB11" s="102"/>
      <c r="LC11" s="102"/>
      <c r="LD11" s="104" t="str">
        <f t="shared" si="68"/>
        <v/>
      </c>
      <c r="LE11" s="102"/>
      <c r="LF11" s="104" t="str">
        <f t="shared" si="194"/>
        <v/>
      </c>
      <c r="LG11" s="104" t="str">
        <f t="shared" si="195"/>
        <v/>
      </c>
      <c r="LH11" s="104" t="str">
        <f t="shared" si="196"/>
        <v/>
      </c>
      <c r="LI11" s="104" t="str">
        <f t="shared" si="197"/>
        <v/>
      </c>
      <c r="LJ11" s="104" t="str">
        <f t="shared" si="198"/>
        <v/>
      </c>
      <c r="LK11" s="104" t="str">
        <f t="shared" si="199"/>
        <v/>
      </c>
      <c r="LL11" s="105" t="str">
        <f t="shared" si="69"/>
        <v/>
      </c>
      <c r="LM11" s="109" t="str">
        <f t="shared" si="70"/>
        <v/>
      </c>
      <c r="LN11" s="102"/>
      <c r="LO11" s="102"/>
      <c r="LP11" s="104" t="str">
        <f t="shared" si="71"/>
        <v/>
      </c>
      <c r="LQ11" s="102"/>
      <c r="LR11" s="104" t="str">
        <f t="shared" si="200"/>
        <v/>
      </c>
      <c r="LS11" s="102"/>
      <c r="LT11" s="102"/>
      <c r="LU11" s="104" t="str">
        <f t="shared" si="72"/>
        <v/>
      </c>
      <c r="LV11" s="102"/>
      <c r="LW11" s="104" t="str">
        <f t="shared" si="201"/>
        <v/>
      </c>
      <c r="LX11" s="102"/>
      <c r="LY11" s="102"/>
      <c r="LZ11" s="104" t="str">
        <f t="shared" si="73"/>
        <v/>
      </c>
      <c r="MA11" s="118"/>
      <c r="MB11" s="104" t="str">
        <f t="shared" si="202"/>
        <v/>
      </c>
      <c r="MC11" s="102"/>
      <c r="MD11" s="102"/>
      <c r="ME11" s="104" t="str">
        <f t="shared" si="74"/>
        <v/>
      </c>
      <c r="MF11" s="118"/>
      <c r="MG11" s="104" t="str">
        <f t="shared" si="203"/>
        <v/>
      </c>
      <c r="MH11" s="102"/>
      <c r="MI11" s="102"/>
      <c r="MJ11" s="104" t="str">
        <f t="shared" si="75"/>
        <v/>
      </c>
      <c r="MK11" s="102"/>
      <c r="ML11" s="104" t="str">
        <f t="shared" si="204"/>
        <v/>
      </c>
      <c r="MM11" s="104" t="str">
        <f t="shared" si="205"/>
        <v/>
      </c>
      <c r="MN11" s="104" t="str">
        <f t="shared" si="206"/>
        <v/>
      </c>
      <c r="MO11" s="104" t="str">
        <f t="shared" si="207"/>
        <v/>
      </c>
      <c r="MP11" s="104" t="str">
        <f t="shared" si="208"/>
        <v/>
      </c>
      <c r="MQ11" s="104" t="str">
        <f t="shared" si="209"/>
        <v/>
      </c>
      <c r="MR11" s="105" t="str">
        <f t="shared" si="76"/>
        <v/>
      </c>
      <c r="MS11" s="109" t="str">
        <f t="shared" si="77"/>
        <v/>
      </c>
      <c r="MT11" s="102"/>
      <c r="MU11" s="102"/>
      <c r="MV11" s="104" t="str">
        <f t="shared" si="78"/>
        <v/>
      </c>
      <c r="MW11" s="102"/>
      <c r="MX11" s="104" t="str">
        <f t="shared" si="210"/>
        <v/>
      </c>
      <c r="MY11" s="102"/>
      <c r="MZ11" s="102"/>
      <c r="NA11" s="104" t="str">
        <f t="shared" si="79"/>
        <v/>
      </c>
      <c r="NB11" s="102"/>
      <c r="NC11" s="104" t="str">
        <f t="shared" si="211"/>
        <v/>
      </c>
      <c r="ND11" s="102"/>
      <c r="NE11" s="102"/>
      <c r="NF11" s="104" t="str">
        <f t="shared" si="80"/>
        <v/>
      </c>
      <c r="NG11" s="118"/>
      <c r="NH11" s="104" t="str">
        <f t="shared" si="212"/>
        <v/>
      </c>
      <c r="NI11" s="102"/>
      <c r="NJ11" s="102"/>
      <c r="NK11" s="104" t="str">
        <f t="shared" si="81"/>
        <v/>
      </c>
      <c r="NL11" s="118"/>
      <c r="NM11" s="104" t="str">
        <f t="shared" si="213"/>
        <v/>
      </c>
      <c r="NN11" s="102"/>
      <c r="NO11" s="102"/>
      <c r="NP11" s="104" t="str">
        <f t="shared" si="82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83"/>
        <v/>
      </c>
      <c r="NY11" s="109" t="str">
        <f t="shared" si="84"/>
        <v/>
      </c>
      <c r="OA11" s="198">
        <f t="shared" si="85"/>
        <v>12.507692307692308</v>
      </c>
      <c r="OB11" s="198">
        <f t="shared" si="86"/>
        <v>11.792307692307695</v>
      </c>
      <c r="OC11" s="198">
        <f t="shared" si="87"/>
        <v>10.684615384615384</v>
      </c>
      <c r="OD11" s="198">
        <f t="shared" si="88"/>
        <v>13.907692307692308</v>
      </c>
      <c r="OE11" s="198">
        <f t="shared" si="89"/>
        <v>8.1692307692307686</v>
      </c>
      <c r="OF11" s="198">
        <f t="shared" si="90"/>
        <v>9.0538461538461537</v>
      </c>
      <c r="OG11" s="198">
        <f t="shared" si="91"/>
        <v>11.315384615384616</v>
      </c>
      <c r="OH11" s="198">
        <f t="shared" si="92"/>
        <v>16.492307692307691</v>
      </c>
      <c r="OI11" s="198">
        <f t="shared" si="93"/>
        <v>11.4</v>
      </c>
      <c r="OJ11" s="198" t="str">
        <f t="shared" si="94"/>
        <v/>
      </c>
      <c r="OK11" s="198" t="str">
        <f t="shared" si="95"/>
        <v/>
      </c>
      <c r="OL11" s="198" t="str">
        <f t="shared" si="96"/>
        <v/>
      </c>
      <c r="OM11" s="200"/>
      <c r="ON11" s="198">
        <f t="shared" si="97"/>
        <v>9.9993589743589748</v>
      </c>
      <c r="OO11" s="198">
        <f t="shared" si="98"/>
        <v>9.4448717948717942</v>
      </c>
      <c r="OP11" s="198">
        <f t="shared" si="220"/>
        <v>11.75128205128205</v>
      </c>
      <c r="OQ11" s="198">
        <f t="shared" si="221"/>
        <v>11.75128205128205</v>
      </c>
      <c r="OR11" s="105">
        <f t="shared" si="222"/>
        <v>24</v>
      </c>
      <c r="OS11" s="105">
        <f t="shared" si="223"/>
        <v>30</v>
      </c>
      <c r="OT11" s="134"/>
      <c r="OU11" s="109">
        <f t="shared" si="99"/>
        <v>12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4"/>
        <v>7</v>
      </c>
      <c r="B12" s="195" t="s">
        <v>355</v>
      </c>
      <c r="C12" s="195" t="s">
        <v>356</v>
      </c>
      <c r="D12" s="195" t="s">
        <v>357</v>
      </c>
      <c r="E12" s="196" t="s">
        <v>287</v>
      </c>
      <c r="F12" s="102">
        <v>14.5</v>
      </c>
      <c r="G12" s="102">
        <v>9</v>
      </c>
      <c r="H12" s="104">
        <f t="shared" si="1"/>
        <v>11.2</v>
      </c>
      <c r="I12" s="102"/>
      <c r="J12" s="104">
        <f t="shared" si="100"/>
        <v>11.2</v>
      </c>
      <c r="K12" s="102">
        <v>18</v>
      </c>
      <c r="L12" s="102">
        <v>10</v>
      </c>
      <c r="M12" s="104">
        <f t="shared" si="2"/>
        <v>13.2</v>
      </c>
      <c r="N12" s="102"/>
      <c r="O12" s="104">
        <f t="shared" si="101"/>
        <v>13.2</v>
      </c>
      <c r="P12" s="102">
        <v>15</v>
      </c>
      <c r="Q12" s="102">
        <v>9</v>
      </c>
      <c r="R12" s="104">
        <f t="shared" si="3"/>
        <v>11.399999999999999</v>
      </c>
      <c r="S12" s="118"/>
      <c r="T12" s="104">
        <f t="shared" si="102"/>
        <v>11.399999999999999</v>
      </c>
      <c r="U12" s="102"/>
      <c r="V12" s="102"/>
      <c r="W12" s="104" t="str">
        <f t="shared" si="4"/>
        <v/>
      </c>
      <c r="X12" s="118"/>
      <c r="Y12" s="104" t="str">
        <f t="shared" si="103"/>
        <v/>
      </c>
      <c r="Z12" s="102"/>
      <c r="AA12" s="102"/>
      <c r="AB12" s="104" t="str">
        <f t="shared" si="5"/>
        <v/>
      </c>
      <c r="AC12" s="102"/>
      <c r="AD12" s="104" t="str">
        <f t="shared" si="104"/>
        <v/>
      </c>
      <c r="AE12" s="104">
        <f t="shared" si="105"/>
        <v>15.730769230769234</v>
      </c>
      <c r="AF12" s="104">
        <f t="shared" si="106"/>
        <v>9.3076923076923066</v>
      </c>
      <c r="AG12" s="104">
        <f t="shared" si="107"/>
        <v>11.876923076923076</v>
      </c>
      <c r="AH12" s="104" t="str">
        <f t="shared" si="108"/>
        <v/>
      </c>
      <c r="AI12" s="104">
        <f t="shared" si="109"/>
        <v>11.876923076923076</v>
      </c>
      <c r="AJ12" s="105">
        <f t="shared" si="6"/>
        <v>5</v>
      </c>
      <c r="AK12" s="109">
        <f t="shared" si="7"/>
        <v>6</v>
      </c>
      <c r="AL12" s="102">
        <v>13.5</v>
      </c>
      <c r="AM12" s="102">
        <v>11</v>
      </c>
      <c r="AN12" s="104">
        <f t="shared" si="8"/>
        <v>12</v>
      </c>
      <c r="AO12" s="102"/>
      <c r="AP12" s="104">
        <f t="shared" si="110"/>
        <v>12</v>
      </c>
      <c r="AQ12" s="102">
        <v>7.5</v>
      </c>
      <c r="AR12" s="102">
        <v>8</v>
      </c>
      <c r="AS12" s="104">
        <f t="shared" si="9"/>
        <v>7.8</v>
      </c>
      <c r="AT12" s="102"/>
      <c r="AU12" s="104">
        <f t="shared" si="111"/>
        <v>7.8</v>
      </c>
      <c r="AV12" s="102">
        <v>9.5</v>
      </c>
      <c r="AW12" s="102">
        <v>15.5</v>
      </c>
      <c r="AX12" s="104">
        <f t="shared" si="10"/>
        <v>13.1</v>
      </c>
      <c r="AY12" s="118"/>
      <c r="AZ12" s="104">
        <f t="shared" si="112"/>
        <v>13.1</v>
      </c>
      <c r="BA12" s="102"/>
      <c r="BB12" s="102"/>
      <c r="BC12" s="104" t="str">
        <f t="shared" si="11"/>
        <v/>
      </c>
      <c r="BD12" s="118"/>
      <c r="BE12" s="104" t="str">
        <f t="shared" si="113"/>
        <v/>
      </c>
      <c r="BF12" s="102"/>
      <c r="BG12" s="102"/>
      <c r="BH12" s="104" t="str">
        <f t="shared" si="12"/>
        <v/>
      </c>
      <c r="BI12" s="102"/>
      <c r="BJ12" s="104" t="str">
        <f t="shared" si="114"/>
        <v/>
      </c>
      <c r="BK12" s="104">
        <f t="shared" si="115"/>
        <v>10.26923076923077</v>
      </c>
      <c r="BL12" s="104">
        <f t="shared" si="116"/>
        <v>10.884615384615385</v>
      </c>
      <c r="BM12" s="104">
        <f t="shared" si="117"/>
        <v>10.638461538461538</v>
      </c>
      <c r="BN12" s="104" t="str">
        <f t="shared" si="118"/>
        <v/>
      </c>
      <c r="BO12" s="104">
        <f t="shared" si="119"/>
        <v>10.638461538461538</v>
      </c>
      <c r="BP12" s="105">
        <f t="shared" si="13"/>
        <v>5</v>
      </c>
      <c r="BQ12" s="109">
        <f t="shared" si="14"/>
        <v>10</v>
      </c>
      <c r="BR12" s="102">
        <v>10.5</v>
      </c>
      <c r="BS12" s="102">
        <v>18</v>
      </c>
      <c r="BT12" s="104">
        <f t="shared" si="15"/>
        <v>15</v>
      </c>
      <c r="BU12" s="102"/>
      <c r="BV12" s="104">
        <f t="shared" si="120"/>
        <v>15</v>
      </c>
      <c r="BW12" s="102">
        <v>14</v>
      </c>
      <c r="BX12" s="102">
        <v>10.5</v>
      </c>
      <c r="BY12" s="104">
        <f t="shared" si="16"/>
        <v>11.9</v>
      </c>
      <c r="BZ12" s="102"/>
      <c r="CA12" s="104">
        <f t="shared" si="121"/>
        <v>11.9</v>
      </c>
      <c r="CB12" s="102">
        <v>13.5</v>
      </c>
      <c r="CC12" s="102">
        <v>14</v>
      </c>
      <c r="CD12" s="104">
        <f t="shared" si="17"/>
        <v>13.8</v>
      </c>
      <c r="CE12" s="118"/>
      <c r="CF12" s="104">
        <f t="shared" si="122"/>
        <v>13.8</v>
      </c>
      <c r="CG12" s="102"/>
      <c r="CH12" s="102"/>
      <c r="CI12" s="104" t="str">
        <f t="shared" si="18"/>
        <v/>
      </c>
      <c r="CJ12" s="118"/>
      <c r="CK12" s="104" t="str">
        <f t="shared" si="123"/>
        <v/>
      </c>
      <c r="CL12" s="102"/>
      <c r="CM12" s="102"/>
      <c r="CN12" s="104" t="str">
        <f t="shared" si="19"/>
        <v/>
      </c>
      <c r="CO12" s="102"/>
      <c r="CP12" s="104" t="str">
        <f t="shared" si="124"/>
        <v/>
      </c>
      <c r="CQ12" s="104">
        <f t="shared" si="125"/>
        <v>12.538461538461538</v>
      </c>
      <c r="CR12" s="104">
        <f t="shared" si="126"/>
        <v>14.192307692307693</v>
      </c>
      <c r="CS12" s="104">
        <f t="shared" si="127"/>
        <v>13.530769230769231</v>
      </c>
      <c r="CT12" s="104" t="str">
        <f t="shared" si="128"/>
        <v/>
      </c>
      <c r="CU12" s="104">
        <f t="shared" si="129"/>
        <v>13.530769230769231</v>
      </c>
      <c r="CV12" s="105">
        <f t="shared" si="20"/>
        <v>4</v>
      </c>
      <c r="CW12" s="109">
        <f t="shared" si="21"/>
        <v>3</v>
      </c>
      <c r="CX12" s="102">
        <v>17</v>
      </c>
      <c r="CY12" s="102">
        <v>15.5</v>
      </c>
      <c r="CZ12" s="104">
        <f t="shared" si="22"/>
        <v>16.100000000000001</v>
      </c>
      <c r="DA12" s="102"/>
      <c r="DB12" s="104">
        <f t="shared" si="130"/>
        <v>16.100000000000001</v>
      </c>
      <c r="DC12" s="102">
        <v>14</v>
      </c>
      <c r="DD12" s="102">
        <v>14.5</v>
      </c>
      <c r="DE12" s="104">
        <f t="shared" si="23"/>
        <v>14.3</v>
      </c>
      <c r="DF12" s="102"/>
      <c r="DG12" s="104">
        <f t="shared" si="131"/>
        <v>14.3</v>
      </c>
      <c r="DH12" s="102"/>
      <c r="DI12" s="102"/>
      <c r="DJ12" s="104" t="str">
        <f t="shared" si="24"/>
        <v/>
      </c>
      <c r="DK12" s="118"/>
      <c r="DL12" s="104" t="str">
        <f t="shared" si="132"/>
        <v/>
      </c>
      <c r="DM12" s="102"/>
      <c r="DN12" s="102"/>
      <c r="DO12" s="104" t="str">
        <f t="shared" si="25"/>
        <v/>
      </c>
      <c r="DP12" s="118"/>
      <c r="DQ12" s="104" t="str">
        <f t="shared" si="133"/>
        <v/>
      </c>
      <c r="DR12" s="102"/>
      <c r="DS12" s="102"/>
      <c r="DT12" s="104" t="str">
        <f t="shared" si="26"/>
        <v/>
      </c>
      <c r="DU12" s="102"/>
      <c r="DV12" s="104" t="str">
        <f t="shared" si="134"/>
        <v/>
      </c>
      <c r="DW12" s="104">
        <f t="shared" si="135"/>
        <v>15.615384615384615</v>
      </c>
      <c r="DX12" s="104">
        <f t="shared" si="136"/>
        <v>15.038461538461537</v>
      </c>
      <c r="DY12" s="104">
        <f t="shared" si="137"/>
        <v>15.26923076923077</v>
      </c>
      <c r="DZ12" s="104" t="str">
        <f t="shared" si="138"/>
        <v/>
      </c>
      <c r="EA12" s="104">
        <f t="shared" si="139"/>
        <v>15.26923076923077</v>
      </c>
      <c r="EB12" s="105">
        <f t="shared" si="27"/>
        <v>3</v>
      </c>
      <c r="EC12" s="109">
        <f t="shared" si="28"/>
        <v>9</v>
      </c>
      <c r="ED12" s="102">
        <v>14</v>
      </c>
      <c r="EE12" s="102">
        <v>8.5</v>
      </c>
      <c r="EF12" s="104">
        <f t="shared" si="29"/>
        <v>10.7</v>
      </c>
      <c r="EG12" s="102"/>
      <c r="EH12" s="104">
        <f t="shared" si="140"/>
        <v>10.7</v>
      </c>
      <c r="EI12" s="102">
        <v>10.75</v>
      </c>
      <c r="EJ12" s="102">
        <v>12.5</v>
      </c>
      <c r="EK12" s="104">
        <f t="shared" si="30"/>
        <v>11.8</v>
      </c>
      <c r="EL12" s="102"/>
      <c r="EM12" s="104">
        <f t="shared" si="141"/>
        <v>11.8</v>
      </c>
      <c r="EN12" s="102">
        <v>8.5</v>
      </c>
      <c r="EO12" s="102">
        <v>11.5</v>
      </c>
      <c r="EP12" s="104">
        <f t="shared" si="31"/>
        <v>10.3</v>
      </c>
      <c r="EQ12" s="118"/>
      <c r="ER12" s="104">
        <f t="shared" si="142"/>
        <v>10.3</v>
      </c>
      <c r="ES12" s="102"/>
      <c r="ET12" s="102"/>
      <c r="EU12" s="104" t="str">
        <f t="shared" si="32"/>
        <v/>
      </c>
      <c r="EV12" s="118"/>
      <c r="EW12" s="104" t="str">
        <f t="shared" si="143"/>
        <v/>
      </c>
      <c r="EX12" s="102"/>
      <c r="EY12" s="102"/>
      <c r="EZ12" s="104" t="str">
        <f t="shared" si="33"/>
        <v/>
      </c>
      <c r="FA12" s="102"/>
      <c r="FB12" s="104" t="str">
        <f t="shared" si="144"/>
        <v/>
      </c>
      <c r="FC12" s="104">
        <f t="shared" si="145"/>
        <v>11.980769230769232</v>
      </c>
      <c r="FD12" s="104">
        <f t="shared" si="146"/>
        <v>10.115384615384617</v>
      </c>
      <c r="FE12" s="104">
        <f t="shared" si="147"/>
        <v>10.861538461538462</v>
      </c>
      <c r="FF12" s="104" t="str">
        <f t="shared" si="148"/>
        <v/>
      </c>
      <c r="FG12" s="104">
        <f t="shared" si="149"/>
        <v>10.861538461538462</v>
      </c>
      <c r="FH12" s="105">
        <f t="shared" si="34"/>
        <v>3</v>
      </c>
      <c r="FI12" s="109">
        <f t="shared" si="35"/>
        <v>26</v>
      </c>
      <c r="FJ12" s="102">
        <v>9</v>
      </c>
      <c r="FK12" s="102">
        <v>7.25</v>
      </c>
      <c r="FL12" s="104">
        <f t="shared" si="36"/>
        <v>7.9499999999999993</v>
      </c>
      <c r="FM12" s="102"/>
      <c r="FN12" s="104">
        <f t="shared" si="150"/>
        <v>7.9499999999999993</v>
      </c>
      <c r="FO12" s="102">
        <v>11</v>
      </c>
      <c r="FP12" s="102">
        <v>4</v>
      </c>
      <c r="FQ12" s="104">
        <f t="shared" si="37"/>
        <v>6.8000000000000007</v>
      </c>
      <c r="FR12" s="102"/>
      <c r="FS12" s="104">
        <f t="shared" si="151"/>
        <v>6.8000000000000007</v>
      </c>
      <c r="FT12" s="102"/>
      <c r="FU12" s="102"/>
      <c r="FV12" s="104" t="str">
        <f t="shared" si="38"/>
        <v/>
      </c>
      <c r="FW12" s="118"/>
      <c r="FX12" s="104" t="str">
        <f t="shared" si="152"/>
        <v/>
      </c>
      <c r="FY12" s="102"/>
      <c r="FZ12" s="102"/>
      <c r="GA12" s="104" t="str">
        <f t="shared" si="39"/>
        <v/>
      </c>
      <c r="GB12" s="118"/>
      <c r="GC12" s="104" t="str">
        <f t="shared" si="153"/>
        <v/>
      </c>
      <c r="GD12" s="102"/>
      <c r="GE12" s="102"/>
      <c r="GF12" s="104" t="str">
        <f t="shared" si="40"/>
        <v/>
      </c>
      <c r="GG12" s="102"/>
      <c r="GH12" s="104" t="str">
        <f t="shared" si="154"/>
        <v/>
      </c>
      <c r="GI12" s="104">
        <f t="shared" si="155"/>
        <v>9.9230769230769234</v>
      </c>
      <c r="GJ12" s="104">
        <f t="shared" si="156"/>
        <v>5.75</v>
      </c>
      <c r="GK12" s="104">
        <f t="shared" si="157"/>
        <v>7.4192307692307686</v>
      </c>
      <c r="GL12" s="104" t="str">
        <f t="shared" si="158"/>
        <v/>
      </c>
      <c r="GM12" s="104">
        <f t="shared" si="159"/>
        <v>7.4192307692307686</v>
      </c>
      <c r="GN12" s="105">
        <f t="shared" si="41"/>
        <v>0</v>
      </c>
      <c r="GO12" s="109">
        <f t="shared" si="42"/>
        <v>38</v>
      </c>
      <c r="GP12" s="102">
        <v>12</v>
      </c>
      <c r="GQ12" s="102">
        <v>10.5</v>
      </c>
      <c r="GR12" s="104">
        <f t="shared" si="43"/>
        <v>11.100000000000001</v>
      </c>
      <c r="GS12" s="102"/>
      <c r="GT12" s="104">
        <f t="shared" si="160"/>
        <v>11.100000000000001</v>
      </c>
      <c r="GU12" s="102">
        <v>11</v>
      </c>
      <c r="GV12" s="102">
        <v>12</v>
      </c>
      <c r="GW12" s="104">
        <f t="shared" si="44"/>
        <v>11.6</v>
      </c>
      <c r="GX12" s="102"/>
      <c r="GY12" s="104">
        <f t="shared" si="161"/>
        <v>11.6</v>
      </c>
      <c r="GZ12" s="102"/>
      <c r="HA12" s="102"/>
      <c r="HB12" s="104" t="str">
        <f t="shared" si="45"/>
        <v/>
      </c>
      <c r="HC12" s="118"/>
      <c r="HD12" s="104" t="str">
        <f t="shared" si="162"/>
        <v/>
      </c>
      <c r="HE12" s="102"/>
      <c r="HF12" s="102"/>
      <c r="HG12" s="104" t="str">
        <f t="shared" si="46"/>
        <v/>
      </c>
      <c r="HH12" s="118"/>
      <c r="HI12" s="104" t="str">
        <f t="shared" si="163"/>
        <v/>
      </c>
      <c r="HJ12" s="102"/>
      <c r="HK12" s="102"/>
      <c r="HL12" s="104" t="str">
        <f t="shared" si="47"/>
        <v/>
      </c>
      <c r="HM12" s="102"/>
      <c r="HN12" s="104" t="str">
        <f t="shared" si="164"/>
        <v/>
      </c>
      <c r="HO12" s="104">
        <f t="shared" si="165"/>
        <v>11.53846153846154</v>
      </c>
      <c r="HP12" s="104">
        <f t="shared" si="166"/>
        <v>11.192307692307692</v>
      </c>
      <c r="HQ12" s="104">
        <f t="shared" si="167"/>
        <v>11.330769230769231</v>
      </c>
      <c r="HR12" s="104" t="str">
        <f t="shared" si="168"/>
        <v/>
      </c>
      <c r="HS12" s="104">
        <f t="shared" si="169"/>
        <v>11.330769230769231</v>
      </c>
      <c r="HT12" s="105">
        <f t="shared" si="48"/>
        <v>2</v>
      </c>
      <c r="HU12" s="109">
        <f t="shared" si="49"/>
        <v>26</v>
      </c>
      <c r="HV12" s="102">
        <v>10</v>
      </c>
      <c r="HW12" s="102">
        <v>19</v>
      </c>
      <c r="HX12" s="104">
        <f t="shared" si="50"/>
        <v>15.4</v>
      </c>
      <c r="HY12" s="102"/>
      <c r="HZ12" s="104">
        <f t="shared" si="170"/>
        <v>15.4</v>
      </c>
      <c r="IA12" s="102">
        <v>14</v>
      </c>
      <c r="IB12" s="102">
        <v>18</v>
      </c>
      <c r="IC12" s="104">
        <f t="shared" si="51"/>
        <v>16.399999999999999</v>
      </c>
      <c r="ID12" s="102"/>
      <c r="IE12" s="104">
        <f t="shared" si="171"/>
        <v>16.399999999999999</v>
      </c>
      <c r="IF12" s="102"/>
      <c r="IG12" s="102"/>
      <c r="IH12" s="104" t="str">
        <f t="shared" si="52"/>
        <v/>
      </c>
      <c r="II12" s="118"/>
      <c r="IJ12" s="104" t="str">
        <f t="shared" si="172"/>
        <v/>
      </c>
      <c r="IK12" s="102"/>
      <c r="IL12" s="102"/>
      <c r="IM12" s="104" t="str">
        <f t="shared" si="53"/>
        <v/>
      </c>
      <c r="IN12" s="118"/>
      <c r="IO12" s="104" t="str">
        <f t="shared" si="173"/>
        <v/>
      </c>
      <c r="IP12" s="102"/>
      <c r="IQ12" s="102"/>
      <c r="IR12" s="104" t="str">
        <f t="shared" si="54"/>
        <v/>
      </c>
      <c r="IS12" s="102"/>
      <c r="IT12" s="104" t="str">
        <f t="shared" si="174"/>
        <v/>
      </c>
      <c r="IU12" s="104">
        <f t="shared" si="175"/>
        <v>11.846153846153847</v>
      </c>
      <c r="IV12" s="104">
        <f t="shared" si="176"/>
        <v>18.53846153846154</v>
      </c>
      <c r="IW12" s="104">
        <f t="shared" si="177"/>
        <v>15.86153846153846</v>
      </c>
      <c r="IX12" s="104" t="str">
        <f t="shared" si="178"/>
        <v/>
      </c>
      <c r="IY12" s="104">
        <f t="shared" si="179"/>
        <v>15.86153846153846</v>
      </c>
      <c r="IZ12" s="105">
        <f t="shared" si="55"/>
        <v>3</v>
      </c>
      <c r="JA12" s="109">
        <f t="shared" si="56"/>
        <v>4</v>
      </c>
      <c r="JB12" s="102">
        <v>9.75</v>
      </c>
      <c r="JC12" s="102">
        <v>11.5</v>
      </c>
      <c r="JD12" s="104">
        <f t="shared" si="57"/>
        <v>10.8</v>
      </c>
      <c r="JE12" s="102"/>
      <c r="JF12" s="104">
        <f t="shared" si="180"/>
        <v>10.8</v>
      </c>
      <c r="JG12" s="102"/>
      <c r="JH12" s="102"/>
      <c r="JI12" s="104" t="str">
        <f t="shared" si="58"/>
        <v/>
      </c>
      <c r="JJ12" s="102"/>
      <c r="JK12" s="104" t="str">
        <f t="shared" si="181"/>
        <v/>
      </c>
      <c r="JL12" s="102"/>
      <c r="JM12" s="102"/>
      <c r="JN12" s="104" t="str">
        <f t="shared" si="59"/>
        <v/>
      </c>
      <c r="JO12" s="118"/>
      <c r="JP12" s="104" t="str">
        <f t="shared" si="182"/>
        <v/>
      </c>
      <c r="JQ12" s="102"/>
      <c r="JR12" s="102"/>
      <c r="JS12" s="104" t="str">
        <f t="shared" si="60"/>
        <v/>
      </c>
      <c r="JT12" s="118"/>
      <c r="JU12" s="104" t="str">
        <f t="shared" si="183"/>
        <v/>
      </c>
      <c r="JV12" s="102"/>
      <c r="JW12" s="102"/>
      <c r="JX12" s="104" t="str">
        <f t="shared" si="61"/>
        <v/>
      </c>
      <c r="JY12" s="102"/>
      <c r="JZ12" s="104" t="str">
        <f t="shared" si="184"/>
        <v/>
      </c>
      <c r="KA12" s="104">
        <f t="shared" si="185"/>
        <v>9.75</v>
      </c>
      <c r="KB12" s="104">
        <f t="shared" si="186"/>
        <v>11.5</v>
      </c>
      <c r="KC12" s="104">
        <f t="shared" si="187"/>
        <v>10.8</v>
      </c>
      <c r="KD12" s="104" t="str">
        <f t="shared" si="188"/>
        <v/>
      </c>
      <c r="KE12" s="104">
        <f t="shared" si="189"/>
        <v>10.8</v>
      </c>
      <c r="KF12" s="105">
        <f t="shared" si="62"/>
        <v>2</v>
      </c>
      <c r="KG12" s="109">
        <f t="shared" si="63"/>
        <v>25</v>
      </c>
      <c r="KH12" s="102"/>
      <c r="KI12" s="102"/>
      <c r="KJ12" s="104" t="str">
        <f t="shared" si="64"/>
        <v/>
      </c>
      <c r="KK12" s="102"/>
      <c r="KL12" s="104" t="str">
        <f t="shared" si="190"/>
        <v/>
      </c>
      <c r="KM12" s="102"/>
      <c r="KN12" s="102"/>
      <c r="KO12" s="104" t="str">
        <f t="shared" si="65"/>
        <v/>
      </c>
      <c r="KP12" s="102"/>
      <c r="KQ12" s="104" t="str">
        <f t="shared" si="191"/>
        <v/>
      </c>
      <c r="KR12" s="102"/>
      <c r="KS12" s="102"/>
      <c r="KT12" s="104" t="str">
        <f t="shared" si="66"/>
        <v/>
      </c>
      <c r="KU12" s="118"/>
      <c r="KV12" s="104" t="str">
        <f t="shared" si="192"/>
        <v/>
      </c>
      <c r="KW12" s="102"/>
      <c r="KX12" s="102"/>
      <c r="KY12" s="104" t="str">
        <f t="shared" si="67"/>
        <v/>
      </c>
      <c r="KZ12" s="118"/>
      <c r="LA12" s="104" t="str">
        <f t="shared" si="193"/>
        <v/>
      </c>
      <c r="LB12" s="102"/>
      <c r="LC12" s="102"/>
      <c r="LD12" s="104" t="str">
        <f t="shared" si="68"/>
        <v/>
      </c>
      <c r="LE12" s="102"/>
      <c r="LF12" s="104" t="str">
        <f t="shared" si="194"/>
        <v/>
      </c>
      <c r="LG12" s="104" t="str">
        <f t="shared" si="195"/>
        <v/>
      </c>
      <c r="LH12" s="104" t="str">
        <f t="shared" si="196"/>
        <v/>
      </c>
      <c r="LI12" s="104" t="str">
        <f t="shared" si="197"/>
        <v/>
      </c>
      <c r="LJ12" s="104" t="str">
        <f t="shared" si="198"/>
        <v/>
      </c>
      <c r="LK12" s="104" t="str">
        <f t="shared" si="199"/>
        <v/>
      </c>
      <c r="LL12" s="105" t="str">
        <f t="shared" si="69"/>
        <v/>
      </c>
      <c r="LM12" s="109" t="str">
        <f t="shared" si="70"/>
        <v/>
      </c>
      <c r="LN12" s="102"/>
      <c r="LO12" s="102"/>
      <c r="LP12" s="104" t="str">
        <f t="shared" si="71"/>
        <v/>
      </c>
      <c r="LQ12" s="102"/>
      <c r="LR12" s="104" t="str">
        <f t="shared" si="200"/>
        <v/>
      </c>
      <c r="LS12" s="102"/>
      <c r="LT12" s="102"/>
      <c r="LU12" s="104" t="str">
        <f t="shared" si="72"/>
        <v/>
      </c>
      <c r="LV12" s="102"/>
      <c r="LW12" s="104" t="str">
        <f t="shared" si="201"/>
        <v/>
      </c>
      <c r="LX12" s="102"/>
      <c r="LY12" s="102"/>
      <c r="LZ12" s="104" t="str">
        <f t="shared" si="73"/>
        <v/>
      </c>
      <c r="MA12" s="118"/>
      <c r="MB12" s="104" t="str">
        <f t="shared" si="202"/>
        <v/>
      </c>
      <c r="MC12" s="102"/>
      <c r="MD12" s="102"/>
      <c r="ME12" s="104" t="str">
        <f t="shared" si="74"/>
        <v/>
      </c>
      <c r="MF12" s="118"/>
      <c r="MG12" s="104" t="str">
        <f t="shared" si="203"/>
        <v/>
      </c>
      <c r="MH12" s="102"/>
      <c r="MI12" s="102"/>
      <c r="MJ12" s="104" t="str">
        <f t="shared" si="75"/>
        <v/>
      </c>
      <c r="MK12" s="102"/>
      <c r="ML12" s="104" t="str">
        <f t="shared" si="204"/>
        <v/>
      </c>
      <c r="MM12" s="104" t="str">
        <f t="shared" si="205"/>
        <v/>
      </c>
      <c r="MN12" s="104" t="str">
        <f t="shared" si="206"/>
        <v/>
      </c>
      <c r="MO12" s="104" t="str">
        <f t="shared" si="207"/>
        <v/>
      </c>
      <c r="MP12" s="104" t="str">
        <f t="shared" si="208"/>
        <v/>
      </c>
      <c r="MQ12" s="104" t="str">
        <f t="shared" si="209"/>
        <v/>
      </c>
      <c r="MR12" s="105" t="str">
        <f t="shared" si="76"/>
        <v/>
      </c>
      <c r="MS12" s="109" t="str">
        <f t="shared" si="77"/>
        <v/>
      </c>
      <c r="MT12" s="102"/>
      <c r="MU12" s="102"/>
      <c r="MV12" s="104" t="str">
        <f t="shared" si="78"/>
        <v/>
      </c>
      <c r="MW12" s="102"/>
      <c r="MX12" s="104" t="str">
        <f t="shared" si="210"/>
        <v/>
      </c>
      <c r="MY12" s="102"/>
      <c r="MZ12" s="102"/>
      <c r="NA12" s="104" t="str">
        <f t="shared" si="79"/>
        <v/>
      </c>
      <c r="NB12" s="102"/>
      <c r="NC12" s="104" t="str">
        <f t="shared" si="211"/>
        <v/>
      </c>
      <c r="ND12" s="102"/>
      <c r="NE12" s="102"/>
      <c r="NF12" s="104" t="str">
        <f t="shared" si="80"/>
        <v/>
      </c>
      <c r="NG12" s="118"/>
      <c r="NH12" s="104" t="str">
        <f t="shared" si="212"/>
        <v/>
      </c>
      <c r="NI12" s="102"/>
      <c r="NJ12" s="102"/>
      <c r="NK12" s="104" t="str">
        <f t="shared" si="81"/>
        <v/>
      </c>
      <c r="NL12" s="118"/>
      <c r="NM12" s="104" t="str">
        <f t="shared" si="213"/>
        <v/>
      </c>
      <c r="NN12" s="102"/>
      <c r="NO12" s="102"/>
      <c r="NP12" s="104" t="str">
        <f t="shared" si="82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83"/>
        <v/>
      </c>
      <c r="NY12" s="109" t="str">
        <f t="shared" si="84"/>
        <v/>
      </c>
      <c r="OA12" s="198">
        <f t="shared" si="85"/>
        <v>11.876923076923076</v>
      </c>
      <c r="OB12" s="198">
        <f t="shared" si="86"/>
        <v>10.638461538461538</v>
      </c>
      <c r="OC12" s="198">
        <f t="shared" si="87"/>
        <v>13.530769230769231</v>
      </c>
      <c r="OD12" s="198">
        <f t="shared" si="88"/>
        <v>15.26923076923077</v>
      </c>
      <c r="OE12" s="198">
        <f t="shared" si="89"/>
        <v>10.861538461538462</v>
      </c>
      <c r="OF12" s="198">
        <f t="shared" si="90"/>
        <v>7.4192307692307686</v>
      </c>
      <c r="OG12" s="198">
        <f t="shared" si="91"/>
        <v>11.330769230769231</v>
      </c>
      <c r="OH12" s="198">
        <f t="shared" si="92"/>
        <v>15.86153846153846</v>
      </c>
      <c r="OI12" s="198">
        <f t="shared" si="93"/>
        <v>10.8</v>
      </c>
      <c r="OJ12" s="198" t="str">
        <f t="shared" si="94"/>
        <v/>
      </c>
      <c r="OK12" s="198" t="str">
        <f t="shared" si="95"/>
        <v/>
      </c>
      <c r="OL12" s="198" t="str">
        <f t="shared" si="96"/>
        <v/>
      </c>
      <c r="OM12" s="199"/>
      <c r="ON12" s="198">
        <f t="shared" si="97"/>
        <v>9.7391025641025646</v>
      </c>
      <c r="OO12" s="198">
        <f t="shared" si="98"/>
        <v>10.16346153846154</v>
      </c>
      <c r="OP12" s="198">
        <f t="shared" si="220"/>
        <v>11.97320512820513</v>
      </c>
      <c r="OQ12" s="198">
        <f t="shared" si="221"/>
        <v>11.97320512820513</v>
      </c>
      <c r="OR12" s="105">
        <f t="shared" si="222"/>
        <v>27</v>
      </c>
      <c r="OS12" s="105">
        <f t="shared" si="223"/>
        <v>30</v>
      </c>
      <c r="OT12" s="133"/>
      <c r="OU12" s="109">
        <f t="shared" si="99"/>
        <v>7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4"/>
        <v>8</v>
      </c>
      <c r="B13" s="195" t="s">
        <v>358</v>
      </c>
      <c r="C13" s="195" t="s">
        <v>359</v>
      </c>
      <c r="D13" s="195" t="s">
        <v>360</v>
      </c>
      <c r="E13" s="196" t="s">
        <v>278</v>
      </c>
      <c r="F13" s="102">
        <v>12.5</v>
      </c>
      <c r="G13" s="102">
        <v>8</v>
      </c>
      <c r="H13" s="104">
        <f t="shared" si="1"/>
        <v>9.8000000000000007</v>
      </c>
      <c r="I13" s="102"/>
      <c r="J13" s="104">
        <f t="shared" si="100"/>
        <v>9.8000000000000007</v>
      </c>
      <c r="K13" s="102">
        <v>8</v>
      </c>
      <c r="L13" s="102">
        <v>7.5</v>
      </c>
      <c r="M13" s="104">
        <f t="shared" si="2"/>
        <v>7.7</v>
      </c>
      <c r="N13" s="102"/>
      <c r="O13" s="104">
        <f t="shared" si="101"/>
        <v>7.7</v>
      </c>
      <c r="P13" s="102">
        <v>14.5</v>
      </c>
      <c r="Q13" s="102">
        <v>6</v>
      </c>
      <c r="R13" s="104">
        <f t="shared" si="3"/>
        <v>9.4</v>
      </c>
      <c r="S13" s="118"/>
      <c r="T13" s="104">
        <f t="shared" si="102"/>
        <v>9.4</v>
      </c>
      <c r="U13" s="102"/>
      <c r="V13" s="102"/>
      <c r="W13" s="104" t="str">
        <f t="shared" si="4"/>
        <v/>
      </c>
      <c r="X13" s="118"/>
      <c r="Y13" s="104" t="str">
        <f t="shared" si="103"/>
        <v/>
      </c>
      <c r="Z13" s="102"/>
      <c r="AA13" s="102"/>
      <c r="AB13" s="104" t="str">
        <f t="shared" si="5"/>
        <v/>
      </c>
      <c r="AC13" s="102"/>
      <c r="AD13" s="104" t="str">
        <f t="shared" si="104"/>
        <v/>
      </c>
      <c r="AE13" s="104">
        <f t="shared" si="105"/>
        <v>11.730769230769232</v>
      </c>
      <c r="AF13" s="104">
        <f t="shared" si="106"/>
        <v>7.2307692307692317</v>
      </c>
      <c r="AG13" s="104">
        <f t="shared" si="107"/>
        <v>9.0307692307692307</v>
      </c>
      <c r="AH13" s="104" t="str">
        <f t="shared" si="108"/>
        <v/>
      </c>
      <c r="AI13" s="104">
        <f t="shared" si="109"/>
        <v>9.0307692307692307</v>
      </c>
      <c r="AJ13" s="105">
        <f t="shared" si="6"/>
        <v>0</v>
      </c>
      <c r="AK13" s="109">
        <f t="shared" si="7"/>
        <v>20</v>
      </c>
      <c r="AL13" s="102">
        <v>10</v>
      </c>
      <c r="AM13" s="102">
        <v>10.5</v>
      </c>
      <c r="AN13" s="104">
        <f t="shared" si="8"/>
        <v>10.3</v>
      </c>
      <c r="AO13" s="102"/>
      <c r="AP13" s="104">
        <f t="shared" si="110"/>
        <v>10.3</v>
      </c>
      <c r="AQ13" s="102">
        <v>7</v>
      </c>
      <c r="AR13" s="102">
        <v>7</v>
      </c>
      <c r="AS13" s="104">
        <f t="shared" si="9"/>
        <v>7</v>
      </c>
      <c r="AT13" s="102"/>
      <c r="AU13" s="104">
        <f t="shared" si="111"/>
        <v>7</v>
      </c>
      <c r="AV13" s="102">
        <v>8</v>
      </c>
      <c r="AW13" s="102">
        <v>14</v>
      </c>
      <c r="AX13" s="104">
        <f t="shared" si="10"/>
        <v>11.600000000000001</v>
      </c>
      <c r="AY13" s="118"/>
      <c r="AZ13" s="104">
        <f t="shared" si="112"/>
        <v>11.600000000000001</v>
      </c>
      <c r="BA13" s="102"/>
      <c r="BB13" s="102"/>
      <c r="BC13" s="104" t="str">
        <f t="shared" si="11"/>
        <v/>
      </c>
      <c r="BD13" s="118"/>
      <c r="BE13" s="104" t="str">
        <f t="shared" si="113"/>
        <v/>
      </c>
      <c r="BF13" s="102"/>
      <c r="BG13" s="102"/>
      <c r="BH13" s="104" t="str">
        <f t="shared" si="12"/>
        <v/>
      </c>
      <c r="BI13" s="102"/>
      <c r="BJ13" s="104" t="str">
        <f t="shared" si="114"/>
        <v/>
      </c>
      <c r="BK13" s="104">
        <f t="shared" si="115"/>
        <v>8.384615384615385</v>
      </c>
      <c r="BL13" s="104">
        <f t="shared" si="116"/>
        <v>9.9615384615384617</v>
      </c>
      <c r="BM13" s="104">
        <f t="shared" si="117"/>
        <v>9.3307692307692314</v>
      </c>
      <c r="BN13" s="104" t="str">
        <f t="shared" si="118"/>
        <v/>
      </c>
      <c r="BO13" s="104">
        <f t="shared" si="119"/>
        <v>9.3307692307692314</v>
      </c>
      <c r="BP13" s="105">
        <f t="shared" si="13"/>
        <v>0</v>
      </c>
      <c r="BQ13" s="109">
        <f t="shared" si="14"/>
        <v>23</v>
      </c>
      <c r="BR13" s="102">
        <v>17</v>
      </c>
      <c r="BS13" s="102">
        <v>8</v>
      </c>
      <c r="BT13" s="104">
        <f t="shared" si="15"/>
        <v>11.600000000000001</v>
      </c>
      <c r="BU13" s="102"/>
      <c r="BV13" s="104">
        <f t="shared" si="120"/>
        <v>11.600000000000001</v>
      </c>
      <c r="BW13" s="102">
        <v>11.5</v>
      </c>
      <c r="BX13" s="102">
        <v>12</v>
      </c>
      <c r="BY13" s="104">
        <f t="shared" si="16"/>
        <v>11.8</v>
      </c>
      <c r="BZ13" s="102"/>
      <c r="CA13" s="104">
        <f t="shared" si="121"/>
        <v>11.8</v>
      </c>
      <c r="CB13" s="102">
        <v>8</v>
      </c>
      <c r="CC13" s="102">
        <v>14</v>
      </c>
      <c r="CD13" s="104">
        <f t="shared" si="17"/>
        <v>11.600000000000001</v>
      </c>
      <c r="CE13" s="118"/>
      <c r="CF13" s="104">
        <f t="shared" si="122"/>
        <v>11.600000000000001</v>
      </c>
      <c r="CG13" s="102"/>
      <c r="CH13" s="102"/>
      <c r="CI13" s="104" t="str">
        <f t="shared" si="18"/>
        <v/>
      </c>
      <c r="CJ13" s="118"/>
      <c r="CK13" s="104" t="str">
        <f t="shared" si="123"/>
        <v/>
      </c>
      <c r="CL13" s="102"/>
      <c r="CM13" s="102"/>
      <c r="CN13" s="104" t="str">
        <f t="shared" si="19"/>
        <v/>
      </c>
      <c r="CO13" s="102"/>
      <c r="CP13" s="104" t="str">
        <f t="shared" si="124"/>
        <v/>
      </c>
      <c r="CQ13" s="104">
        <f t="shared" si="125"/>
        <v>12.80769230769231</v>
      </c>
      <c r="CR13" s="104">
        <f t="shared" si="126"/>
        <v>10.923076923076923</v>
      </c>
      <c r="CS13" s="104">
        <f t="shared" si="127"/>
        <v>11.676923076923078</v>
      </c>
      <c r="CT13" s="104" t="str">
        <f t="shared" si="128"/>
        <v/>
      </c>
      <c r="CU13" s="104">
        <f t="shared" si="129"/>
        <v>11.676923076923078</v>
      </c>
      <c r="CV13" s="105">
        <f t="shared" si="20"/>
        <v>4</v>
      </c>
      <c r="CW13" s="109">
        <f t="shared" si="21"/>
        <v>20</v>
      </c>
      <c r="CX13" s="102">
        <v>16</v>
      </c>
      <c r="CY13" s="102">
        <v>15</v>
      </c>
      <c r="CZ13" s="104">
        <f t="shared" si="22"/>
        <v>15.4</v>
      </c>
      <c r="DA13" s="102"/>
      <c r="DB13" s="104">
        <f t="shared" si="130"/>
        <v>15.4</v>
      </c>
      <c r="DC13" s="102">
        <v>14</v>
      </c>
      <c r="DD13" s="102">
        <v>15.25</v>
      </c>
      <c r="DE13" s="104">
        <f t="shared" si="23"/>
        <v>14.75</v>
      </c>
      <c r="DF13" s="102"/>
      <c r="DG13" s="104">
        <f t="shared" si="131"/>
        <v>14.75</v>
      </c>
      <c r="DH13" s="102"/>
      <c r="DI13" s="102"/>
      <c r="DJ13" s="104" t="str">
        <f t="shared" si="24"/>
        <v/>
      </c>
      <c r="DK13" s="118"/>
      <c r="DL13" s="104" t="str">
        <f t="shared" si="132"/>
        <v/>
      </c>
      <c r="DM13" s="102"/>
      <c r="DN13" s="102"/>
      <c r="DO13" s="104" t="str">
        <f t="shared" si="25"/>
        <v/>
      </c>
      <c r="DP13" s="118"/>
      <c r="DQ13" s="104" t="str">
        <f t="shared" si="133"/>
        <v/>
      </c>
      <c r="DR13" s="102"/>
      <c r="DS13" s="102"/>
      <c r="DT13" s="104" t="str">
        <f t="shared" si="26"/>
        <v/>
      </c>
      <c r="DU13" s="102"/>
      <c r="DV13" s="104" t="str">
        <f t="shared" si="134"/>
        <v/>
      </c>
      <c r="DW13" s="104">
        <f t="shared" si="135"/>
        <v>15.076923076923077</v>
      </c>
      <c r="DX13" s="104">
        <f t="shared" si="136"/>
        <v>15.115384615384617</v>
      </c>
      <c r="DY13" s="104">
        <f t="shared" si="137"/>
        <v>15.1</v>
      </c>
      <c r="DZ13" s="104" t="str">
        <f t="shared" si="138"/>
        <v/>
      </c>
      <c r="EA13" s="104">
        <f t="shared" si="139"/>
        <v>15.1</v>
      </c>
      <c r="EB13" s="105">
        <f t="shared" si="27"/>
        <v>3</v>
      </c>
      <c r="EC13" s="109">
        <f t="shared" si="28"/>
        <v>12</v>
      </c>
      <c r="ED13" s="102">
        <v>16</v>
      </c>
      <c r="EE13" s="102">
        <v>14.5</v>
      </c>
      <c r="EF13" s="104">
        <f t="shared" si="29"/>
        <v>15.1</v>
      </c>
      <c r="EG13" s="102"/>
      <c r="EH13" s="104">
        <f t="shared" si="140"/>
        <v>15.1</v>
      </c>
      <c r="EI13" s="102">
        <v>14.5</v>
      </c>
      <c r="EJ13" s="102">
        <v>13.75</v>
      </c>
      <c r="EK13" s="104">
        <f t="shared" si="30"/>
        <v>14.05</v>
      </c>
      <c r="EL13" s="102"/>
      <c r="EM13" s="104">
        <f t="shared" si="141"/>
        <v>14.05</v>
      </c>
      <c r="EN13" s="102">
        <v>12.5</v>
      </c>
      <c r="EO13" s="102">
        <v>15</v>
      </c>
      <c r="EP13" s="104">
        <f t="shared" si="31"/>
        <v>14</v>
      </c>
      <c r="EQ13" s="118"/>
      <c r="ER13" s="104">
        <f t="shared" si="142"/>
        <v>14</v>
      </c>
      <c r="ES13" s="102"/>
      <c r="ET13" s="102"/>
      <c r="EU13" s="104" t="str">
        <f t="shared" si="32"/>
        <v/>
      </c>
      <c r="EV13" s="118"/>
      <c r="EW13" s="104" t="str">
        <f t="shared" si="143"/>
        <v/>
      </c>
      <c r="EX13" s="102"/>
      <c r="EY13" s="102"/>
      <c r="EZ13" s="104" t="str">
        <f t="shared" si="33"/>
        <v/>
      </c>
      <c r="FA13" s="102"/>
      <c r="FB13" s="104" t="str">
        <f t="shared" si="144"/>
        <v/>
      </c>
      <c r="FC13" s="104">
        <f t="shared" si="145"/>
        <v>14.846153846153847</v>
      </c>
      <c r="FD13" s="104">
        <f t="shared" si="146"/>
        <v>14.442307692307692</v>
      </c>
      <c r="FE13" s="104">
        <f t="shared" si="147"/>
        <v>14.603846153846153</v>
      </c>
      <c r="FF13" s="104" t="str">
        <f t="shared" si="148"/>
        <v/>
      </c>
      <c r="FG13" s="104">
        <f t="shared" si="149"/>
        <v>14.603846153846153</v>
      </c>
      <c r="FH13" s="105">
        <f t="shared" si="34"/>
        <v>3</v>
      </c>
      <c r="FI13" s="109">
        <f t="shared" si="35"/>
        <v>3</v>
      </c>
      <c r="FJ13" s="102">
        <v>11.5</v>
      </c>
      <c r="FK13" s="102">
        <v>9.75</v>
      </c>
      <c r="FL13" s="104">
        <f t="shared" si="36"/>
        <v>10.45</v>
      </c>
      <c r="FM13" s="102"/>
      <c r="FN13" s="104">
        <f t="shared" si="150"/>
        <v>10.45</v>
      </c>
      <c r="FO13" s="102">
        <v>10.5</v>
      </c>
      <c r="FP13" s="102">
        <v>15.5</v>
      </c>
      <c r="FQ13" s="104">
        <f t="shared" si="37"/>
        <v>13.5</v>
      </c>
      <c r="FR13" s="102"/>
      <c r="FS13" s="104">
        <f t="shared" si="151"/>
        <v>13.5</v>
      </c>
      <c r="FT13" s="102"/>
      <c r="FU13" s="102"/>
      <c r="FV13" s="104" t="str">
        <f t="shared" si="38"/>
        <v/>
      </c>
      <c r="FW13" s="118"/>
      <c r="FX13" s="104" t="str">
        <f t="shared" si="152"/>
        <v/>
      </c>
      <c r="FY13" s="102"/>
      <c r="FZ13" s="102"/>
      <c r="GA13" s="104" t="str">
        <f t="shared" si="39"/>
        <v/>
      </c>
      <c r="GB13" s="118"/>
      <c r="GC13" s="104" t="str">
        <f t="shared" si="153"/>
        <v/>
      </c>
      <c r="GD13" s="102"/>
      <c r="GE13" s="102"/>
      <c r="GF13" s="104" t="str">
        <f t="shared" si="40"/>
        <v/>
      </c>
      <c r="GG13" s="102"/>
      <c r="GH13" s="104" t="str">
        <f t="shared" si="154"/>
        <v/>
      </c>
      <c r="GI13" s="104">
        <f t="shared" si="155"/>
        <v>11.038461538461538</v>
      </c>
      <c r="GJ13" s="104">
        <f t="shared" si="156"/>
        <v>12.403846153846153</v>
      </c>
      <c r="GK13" s="104">
        <f t="shared" si="157"/>
        <v>11.857692307692307</v>
      </c>
      <c r="GL13" s="104" t="str">
        <f t="shared" si="158"/>
        <v/>
      </c>
      <c r="GM13" s="104">
        <f t="shared" si="159"/>
        <v>11.857692307692307</v>
      </c>
      <c r="GN13" s="105">
        <f t="shared" si="41"/>
        <v>3</v>
      </c>
      <c r="GO13" s="109">
        <f t="shared" si="42"/>
        <v>5</v>
      </c>
      <c r="GP13" s="102">
        <v>15.75</v>
      </c>
      <c r="GQ13" s="102">
        <v>17.5</v>
      </c>
      <c r="GR13" s="104">
        <f t="shared" si="43"/>
        <v>16.8</v>
      </c>
      <c r="GS13" s="102"/>
      <c r="GT13" s="104">
        <f t="shared" si="160"/>
        <v>16.8</v>
      </c>
      <c r="GU13" s="102">
        <v>15</v>
      </c>
      <c r="GV13" s="102">
        <v>11.25</v>
      </c>
      <c r="GW13" s="104">
        <f t="shared" si="44"/>
        <v>12.75</v>
      </c>
      <c r="GX13" s="102"/>
      <c r="GY13" s="104">
        <f t="shared" si="161"/>
        <v>12.75</v>
      </c>
      <c r="GZ13" s="102"/>
      <c r="HA13" s="102"/>
      <c r="HB13" s="104" t="str">
        <f t="shared" si="45"/>
        <v/>
      </c>
      <c r="HC13" s="118"/>
      <c r="HD13" s="104" t="str">
        <f t="shared" si="162"/>
        <v/>
      </c>
      <c r="HE13" s="102"/>
      <c r="HF13" s="102"/>
      <c r="HG13" s="104" t="str">
        <f t="shared" si="46"/>
        <v/>
      </c>
      <c r="HH13" s="118"/>
      <c r="HI13" s="104" t="str">
        <f t="shared" si="163"/>
        <v/>
      </c>
      <c r="HJ13" s="102"/>
      <c r="HK13" s="102"/>
      <c r="HL13" s="104" t="str">
        <f t="shared" si="47"/>
        <v/>
      </c>
      <c r="HM13" s="102"/>
      <c r="HN13" s="104" t="str">
        <f t="shared" si="164"/>
        <v/>
      </c>
      <c r="HO13" s="104">
        <f t="shared" si="165"/>
        <v>15.403846153846153</v>
      </c>
      <c r="HP13" s="104">
        <f t="shared" si="166"/>
        <v>14.615384615384617</v>
      </c>
      <c r="HQ13" s="104">
        <f t="shared" si="167"/>
        <v>14.930769230769231</v>
      </c>
      <c r="HR13" s="104" t="str">
        <f t="shared" si="168"/>
        <v/>
      </c>
      <c r="HS13" s="104">
        <f t="shared" si="169"/>
        <v>14.930769230769231</v>
      </c>
      <c r="HT13" s="105">
        <f t="shared" si="48"/>
        <v>2</v>
      </c>
      <c r="HU13" s="109">
        <f t="shared" si="49"/>
        <v>5</v>
      </c>
      <c r="HV13" s="102">
        <v>4</v>
      </c>
      <c r="HW13" s="102">
        <v>18</v>
      </c>
      <c r="HX13" s="104">
        <f t="shared" si="50"/>
        <v>12.399999999999999</v>
      </c>
      <c r="HY13" s="102"/>
      <c r="HZ13" s="104">
        <f t="shared" si="170"/>
        <v>12.399999999999999</v>
      </c>
      <c r="IA13" s="102">
        <v>14</v>
      </c>
      <c r="IB13" s="102">
        <v>4</v>
      </c>
      <c r="IC13" s="104">
        <f t="shared" si="51"/>
        <v>8</v>
      </c>
      <c r="ID13" s="102"/>
      <c r="IE13" s="104">
        <f t="shared" si="171"/>
        <v>8</v>
      </c>
      <c r="IF13" s="102"/>
      <c r="IG13" s="102"/>
      <c r="IH13" s="104" t="str">
        <f t="shared" si="52"/>
        <v/>
      </c>
      <c r="II13" s="118"/>
      <c r="IJ13" s="104" t="str">
        <f t="shared" si="172"/>
        <v/>
      </c>
      <c r="IK13" s="102"/>
      <c r="IL13" s="102"/>
      <c r="IM13" s="104" t="str">
        <f t="shared" si="53"/>
        <v/>
      </c>
      <c r="IN13" s="118"/>
      <c r="IO13" s="104" t="str">
        <f t="shared" si="173"/>
        <v/>
      </c>
      <c r="IP13" s="102"/>
      <c r="IQ13" s="102"/>
      <c r="IR13" s="104" t="str">
        <f t="shared" si="54"/>
        <v/>
      </c>
      <c r="IS13" s="102"/>
      <c r="IT13" s="104" t="str">
        <f t="shared" si="174"/>
        <v/>
      </c>
      <c r="IU13" s="104">
        <f t="shared" si="175"/>
        <v>8.615384615384615</v>
      </c>
      <c r="IV13" s="104">
        <f t="shared" si="176"/>
        <v>11.538461538461538</v>
      </c>
      <c r="IW13" s="104">
        <f t="shared" si="177"/>
        <v>10.369230769230768</v>
      </c>
      <c r="IX13" s="104" t="str">
        <f t="shared" si="178"/>
        <v/>
      </c>
      <c r="IY13" s="104">
        <f t="shared" si="179"/>
        <v>10.369230769230768</v>
      </c>
      <c r="IZ13" s="105">
        <f t="shared" si="55"/>
        <v>3</v>
      </c>
      <c r="JA13" s="109">
        <f t="shared" si="56"/>
        <v>38</v>
      </c>
      <c r="JB13" s="102">
        <v>11.5</v>
      </c>
      <c r="JC13" s="102">
        <v>10.75</v>
      </c>
      <c r="JD13" s="104">
        <f t="shared" si="57"/>
        <v>11.05</v>
      </c>
      <c r="JE13" s="102"/>
      <c r="JF13" s="104">
        <f t="shared" si="180"/>
        <v>11.05</v>
      </c>
      <c r="JG13" s="102"/>
      <c r="JH13" s="102"/>
      <c r="JI13" s="104" t="str">
        <f t="shared" si="58"/>
        <v/>
      </c>
      <c r="JJ13" s="102"/>
      <c r="JK13" s="104" t="str">
        <f t="shared" si="181"/>
        <v/>
      </c>
      <c r="JL13" s="102"/>
      <c r="JM13" s="102"/>
      <c r="JN13" s="104" t="str">
        <f t="shared" si="59"/>
        <v/>
      </c>
      <c r="JO13" s="118"/>
      <c r="JP13" s="104" t="str">
        <f t="shared" si="182"/>
        <v/>
      </c>
      <c r="JQ13" s="102"/>
      <c r="JR13" s="102"/>
      <c r="JS13" s="104" t="str">
        <f t="shared" si="60"/>
        <v/>
      </c>
      <c r="JT13" s="118"/>
      <c r="JU13" s="104" t="str">
        <f t="shared" si="183"/>
        <v/>
      </c>
      <c r="JV13" s="102"/>
      <c r="JW13" s="102"/>
      <c r="JX13" s="104" t="str">
        <f t="shared" si="61"/>
        <v/>
      </c>
      <c r="JY13" s="102"/>
      <c r="JZ13" s="104" t="str">
        <f t="shared" si="184"/>
        <v/>
      </c>
      <c r="KA13" s="104">
        <f t="shared" si="185"/>
        <v>11.5</v>
      </c>
      <c r="KB13" s="104">
        <f t="shared" si="186"/>
        <v>10.75</v>
      </c>
      <c r="KC13" s="104">
        <f t="shared" si="187"/>
        <v>11.05</v>
      </c>
      <c r="KD13" s="104" t="str">
        <f t="shared" si="188"/>
        <v/>
      </c>
      <c r="KE13" s="104">
        <f t="shared" si="189"/>
        <v>11.05</v>
      </c>
      <c r="KF13" s="105">
        <f t="shared" si="62"/>
        <v>2</v>
      </c>
      <c r="KG13" s="109">
        <f t="shared" si="63"/>
        <v>22</v>
      </c>
      <c r="KH13" s="102"/>
      <c r="KI13" s="102"/>
      <c r="KJ13" s="104" t="str">
        <f t="shared" si="64"/>
        <v/>
      </c>
      <c r="KK13" s="102"/>
      <c r="KL13" s="104" t="str">
        <f t="shared" si="190"/>
        <v/>
      </c>
      <c r="KM13" s="102"/>
      <c r="KN13" s="102"/>
      <c r="KO13" s="104" t="str">
        <f t="shared" si="65"/>
        <v/>
      </c>
      <c r="KP13" s="102"/>
      <c r="KQ13" s="104" t="str">
        <f t="shared" si="191"/>
        <v/>
      </c>
      <c r="KR13" s="102"/>
      <c r="KS13" s="102"/>
      <c r="KT13" s="104" t="str">
        <f t="shared" si="66"/>
        <v/>
      </c>
      <c r="KU13" s="118"/>
      <c r="KV13" s="104" t="str">
        <f t="shared" si="192"/>
        <v/>
      </c>
      <c r="KW13" s="102"/>
      <c r="KX13" s="102"/>
      <c r="KY13" s="104" t="str">
        <f t="shared" si="67"/>
        <v/>
      </c>
      <c r="KZ13" s="118"/>
      <c r="LA13" s="104" t="str">
        <f t="shared" si="193"/>
        <v/>
      </c>
      <c r="LB13" s="102"/>
      <c r="LC13" s="102"/>
      <c r="LD13" s="104" t="str">
        <f t="shared" si="68"/>
        <v/>
      </c>
      <c r="LE13" s="102"/>
      <c r="LF13" s="104" t="str">
        <f t="shared" si="194"/>
        <v/>
      </c>
      <c r="LG13" s="104" t="str">
        <f t="shared" si="195"/>
        <v/>
      </c>
      <c r="LH13" s="104" t="str">
        <f t="shared" si="196"/>
        <v/>
      </c>
      <c r="LI13" s="104" t="str">
        <f t="shared" si="197"/>
        <v/>
      </c>
      <c r="LJ13" s="104" t="str">
        <f t="shared" si="198"/>
        <v/>
      </c>
      <c r="LK13" s="104" t="str">
        <f t="shared" si="199"/>
        <v/>
      </c>
      <c r="LL13" s="105" t="str">
        <f t="shared" si="69"/>
        <v/>
      </c>
      <c r="LM13" s="109" t="str">
        <f t="shared" si="70"/>
        <v/>
      </c>
      <c r="LN13" s="102"/>
      <c r="LO13" s="102"/>
      <c r="LP13" s="104" t="str">
        <f t="shared" si="71"/>
        <v/>
      </c>
      <c r="LQ13" s="102"/>
      <c r="LR13" s="104" t="str">
        <f t="shared" si="200"/>
        <v/>
      </c>
      <c r="LS13" s="102"/>
      <c r="LT13" s="102"/>
      <c r="LU13" s="104" t="str">
        <f t="shared" si="72"/>
        <v/>
      </c>
      <c r="LV13" s="102"/>
      <c r="LW13" s="104" t="str">
        <f t="shared" si="201"/>
        <v/>
      </c>
      <c r="LX13" s="102"/>
      <c r="LY13" s="102"/>
      <c r="LZ13" s="104" t="str">
        <f t="shared" si="73"/>
        <v/>
      </c>
      <c r="MA13" s="118"/>
      <c r="MB13" s="104" t="str">
        <f t="shared" si="202"/>
        <v/>
      </c>
      <c r="MC13" s="102"/>
      <c r="MD13" s="102"/>
      <c r="ME13" s="104" t="str">
        <f t="shared" si="74"/>
        <v/>
      </c>
      <c r="MF13" s="118"/>
      <c r="MG13" s="104" t="str">
        <f t="shared" si="203"/>
        <v/>
      </c>
      <c r="MH13" s="102"/>
      <c r="MI13" s="102"/>
      <c r="MJ13" s="104" t="str">
        <f t="shared" si="75"/>
        <v/>
      </c>
      <c r="MK13" s="102"/>
      <c r="ML13" s="104" t="str">
        <f t="shared" si="204"/>
        <v/>
      </c>
      <c r="MM13" s="104" t="str">
        <f t="shared" si="205"/>
        <v/>
      </c>
      <c r="MN13" s="104" t="str">
        <f t="shared" si="206"/>
        <v/>
      </c>
      <c r="MO13" s="104" t="str">
        <f t="shared" si="207"/>
        <v/>
      </c>
      <c r="MP13" s="104" t="str">
        <f t="shared" si="208"/>
        <v/>
      </c>
      <c r="MQ13" s="104" t="str">
        <f t="shared" si="209"/>
        <v/>
      </c>
      <c r="MR13" s="105" t="str">
        <f t="shared" si="76"/>
        <v/>
      </c>
      <c r="MS13" s="109" t="str">
        <f t="shared" si="77"/>
        <v/>
      </c>
      <c r="MT13" s="102"/>
      <c r="MU13" s="102"/>
      <c r="MV13" s="104" t="str">
        <f t="shared" si="78"/>
        <v/>
      </c>
      <c r="MW13" s="102"/>
      <c r="MX13" s="104" t="str">
        <f t="shared" si="210"/>
        <v/>
      </c>
      <c r="MY13" s="102"/>
      <c r="MZ13" s="102"/>
      <c r="NA13" s="104" t="str">
        <f t="shared" si="79"/>
        <v/>
      </c>
      <c r="NB13" s="102"/>
      <c r="NC13" s="104" t="str">
        <f t="shared" si="211"/>
        <v/>
      </c>
      <c r="ND13" s="102"/>
      <c r="NE13" s="102"/>
      <c r="NF13" s="104" t="str">
        <f t="shared" si="80"/>
        <v/>
      </c>
      <c r="NG13" s="118"/>
      <c r="NH13" s="104" t="str">
        <f t="shared" si="212"/>
        <v/>
      </c>
      <c r="NI13" s="102"/>
      <c r="NJ13" s="102"/>
      <c r="NK13" s="104" t="str">
        <f t="shared" si="81"/>
        <v/>
      </c>
      <c r="NL13" s="118"/>
      <c r="NM13" s="104" t="str">
        <f t="shared" si="213"/>
        <v/>
      </c>
      <c r="NN13" s="102"/>
      <c r="NO13" s="102"/>
      <c r="NP13" s="104" t="str">
        <f t="shared" si="82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83"/>
        <v/>
      </c>
      <c r="NY13" s="109" t="str">
        <f t="shared" si="84"/>
        <v/>
      </c>
      <c r="OA13" s="198">
        <f t="shared" si="85"/>
        <v>9.0307692307692307</v>
      </c>
      <c r="OB13" s="198">
        <f t="shared" si="86"/>
        <v>9.3307692307692314</v>
      </c>
      <c r="OC13" s="198">
        <f t="shared" si="87"/>
        <v>11.676923076923078</v>
      </c>
      <c r="OD13" s="198">
        <f t="shared" si="88"/>
        <v>15.1</v>
      </c>
      <c r="OE13" s="198">
        <f t="shared" si="89"/>
        <v>14.603846153846153</v>
      </c>
      <c r="OF13" s="198">
        <f t="shared" si="90"/>
        <v>11.857692307692307</v>
      </c>
      <c r="OG13" s="198">
        <f t="shared" si="91"/>
        <v>14.930769230769231</v>
      </c>
      <c r="OH13" s="198">
        <f t="shared" si="92"/>
        <v>10.369230769230768</v>
      </c>
      <c r="OI13" s="198">
        <f t="shared" si="93"/>
        <v>11.05</v>
      </c>
      <c r="OJ13" s="198" t="str">
        <f t="shared" si="94"/>
        <v/>
      </c>
      <c r="OK13" s="198" t="str">
        <f t="shared" si="95"/>
        <v/>
      </c>
      <c r="OL13" s="198" t="str">
        <f t="shared" si="96"/>
        <v/>
      </c>
      <c r="OM13" s="200"/>
      <c r="ON13" s="198">
        <f t="shared" si="97"/>
        <v>9.8564102564102587</v>
      </c>
      <c r="OO13" s="198">
        <f t="shared" si="98"/>
        <v>10.157692307692308</v>
      </c>
      <c r="OP13" s="198">
        <f t="shared" si="220"/>
        <v>11.542307692307695</v>
      </c>
      <c r="OQ13" s="198">
        <f t="shared" si="221"/>
        <v>11.542307692307695</v>
      </c>
      <c r="OR13" s="105">
        <f t="shared" si="222"/>
        <v>20</v>
      </c>
      <c r="OS13" s="105">
        <f t="shared" si="223"/>
        <v>30</v>
      </c>
      <c r="OT13" s="134"/>
      <c r="OU13" s="109">
        <f t="shared" si="99"/>
        <v>15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4"/>
        <v>9</v>
      </c>
      <c r="B14" s="197" t="s">
        <v>361</v>
      </c>
      <c r="C14" s="197" t="s">
        <v>362</v>
      </c>
      <c r="D14" s="197" t="s">
        <v>363</v>
      </c>
      <c r="E14" s="196" t="s">
        <v>278</v>
      </c>
      <c r="F14" s="102">
        <v>10</v>
      </c>
      <c r="G14" s="102">
        <v>5.5</v>
      </c>
      <c r="H14" s="104">
        <f t="shared" si="1"/>
        <v>7.3</v>
      </c>
      <c r="I14" s="102"/>
      <c r="J14" s="104">
        <f t="shared" si="100"/>
        <v>7.3</v>
      </c>
      <c r="K14" s="102">
        <v>6</v>
      </c>
      <c r="L14" s="102">
        <v>3</v>
      </c>
      <c r="M14" s="104">
        <f t="shared" si="2"/>
        <v>4.2</v>
      </c>
      <c r="N14" s="102"/>
      <c r="O14" s="104">
        <f t="shared" si="101"/>
        <v>4.2</v>
      </c>
      <c r="P14" s="102">
        <v>14</v>
      </c>
      <c r="Q14" s="102">
        <v>8</v>
      </c>
      <c r="R14" s="104">
        <f t="shared" si="3"/>
        <v>10.4</v>
      </c>
      <c r="S14" s="118"/>
      <c r="T14" s="104">
        <f t="shared" si="102"/>
        <v>10.4</v>
      </c>
      <c r="U14" s="102"/>
      <c r="V14" s="102"/>
      <c r="W14" s="104" t="str">
        <f t="shared" si="4"/>
        <v/>
      </c>
      <c r="X14" s="118"/>
      <c r="Y14" s="104" t="str">
        <f t="shared" si="103"/>
        <v/>
      </c>
      <c r="Z14" s="102"/>
      <c r="AA14" s="102"/>
      <c r="AB14" s="104" t="str">
        <f t="shared" si="5"/>
        <v/>
      </c>
      <c r="AC14" s="102"/>
      <c r="AD14" s="104" t="str">
        <f t="shared" si="104"/>
        <v/>
      </c>
      <c r="AE14" s="104">
        <f t="shared" si="105"/>
        <v>10</v>
      </c>
      <c r="AF14" s="104">
        <f t="shared" si="106"/>
        <v>5.5</v>
      </c>
      <c r="AG14" s="104">
        <f t="shared" si="107"/>
        <v>7.3000000000000007</v>
      </c>
      <c r="AH14" s="104" t="str">
        <f t="shared" si="108"/>
        <v/>
      </c>
      <c r="AI14" s="104">
        <f t="shared" si="109"/>
        <v>7.3000000000000007</v>
      </c>
      <c r="AJ14" s="105">
        <f t="shared" si="6"/>
        <v>0</v>
      </c>
      <c r="AK14" s="109">
        <f t="shared" si="7"/>
        <v>30</v>
      </c>
      <c r="AL14" s="102">
        <v>9.5</v>
      </c>
      <c r="AM14" s="102">
        <v>8.5</v>
      </c>
      <c r="AN14" s="104">
        <f t="shared" si="8"/>
        <v>8.9</v>
      </c>
      <c r="AO14" s="102"/>
      <c r="AP14" s="104">
        <f t="shared" si="110"/>
        <v>8.9</v>
      </c>
      <c r="AQ14" s="102">
        <v>11.5</v>
      </c>
      <c r="AR14" s="102">
        <v>8.5</v>
      </c>
      <c r="AS14" s="104">
        <f t="shared" si="9"/>
        <v>9.6999999999999993</v>
      </c>
      <c r="AT14" s="102"/>
      <c r="AU14" s="104">
        <f t="shared" si="111"/>
        <v>9.6999999999999993</v>
      </c>
      <c r="AV14" s="102">
        <v>6</v>
      </c>
      <c r="AW14" s="102">
        <v>15</v>
      </c>
      <c r="AX14" s="104">
        <f t="shared" si="10"/>
        <v>11.4</v>
      </c>
      <c r="AY14" s="118"/>
      <c r="AZ14" s="104">
        <f t="shared" si="112"/>
        <v>11.4</v>
      </c>
      <c r="BA14" s="102"/>
      <c r="BB14" s="102"/>
      <c r="BC14" s="104" t="str">
        <f t="shared" si="11"/>
        <v/>
      </c>
      <c r="BD14" s="118"/>
      <c r="BE14" s="104" t="str">
        <f t="shared" si="113"/>
        <v/>
      </c>
      <c r="BF14" s="102"/>
      <c r="BG14" s="102"/>
      <c r="BH14" s="104" t="str">
        <f t="shared" si="12"/>
        <v/>
      </c>
      <c r="BI14" s="102"/>
      <c r="BJ14" s="104" t="str">
        <f t="shared" si="114"/>
        <v/>
      </c>
      <c r="BK14" s="104">
        <f t="shared" si="115"/>
        <v>9.4615384615384617</v>
      </c>
      <c r="BL14" s="104">
        <f t="shared" si="116"/>
        <v>10</v>
      </c>
      <c r="BM14" s="104">
        <f t="shared" si="117"/>
        <v>9.7846153846153854</v>
      </c>
      <c r="BN14" s="104" t="str">
        <f t="shared" si="118"/>
        <v/>
      </c>
      <c r="BO14" s="104">
        <f t="shared" si="119"/>
        <v>9.7846153846153854</v>
      </c>
      <c r="BP14" s="105">
        <f t="shared" si="13"/>
        <v>0</v>
      </c>
      <c r="BQ14" s="109">
        <f t="shared" si="14"/>
        <v>20</v>
      </c>
      <c r="BR14" s="102">
        <v>14</v>
      </c>
      <c r="BS14" s="102">
        <v>10</v>
      </c>
      <c r="BT14" s="104">
        <f t="shared" si="15"/>
        <v>11.600000000000001</v>
      </c>
      <c r="BU14" s="102"/>
      <c r="BV14" s="104">
        <f t="shared" si="120"/>
        <v>11.600000000000001</v>
      </c>
      <c r="BW14" s="102">
        <v>10</v>
      </c>
      <c r="BX14" s="102">
        <v>11</v>
      </c>
      <c r="BY14" s="104">
        <f t="shared" si="16"/>
        <v>10.6</v>
      </c>
      <c r="BZ14" s="102"/>
      <c r="CA14" s="104">
        <f t="shared" si="121"/>
        <v>10.6</v>
      </c>
      <c r="CB14" s="102">
        <v>11.5</v>
      </c>
      <c r="CC14" s="102">
        <v>12.5</v>
      </c>
      <c r="CD14" s="104">
        <f t="shared" si="17"/>
        <v>12.100000000000001</v>
      </c>
      <c r="CE14" s="118"/>
      <c r="CF14" s="104">
        <f t="shared" si="122"/>
        <v>12.100000000000001</v>
      </c>
      <c r="CG14" s="102"/>
      <c r="CH14" s="102"/>
      <c r="CI14" s="104" t="str">
        <f t="shared" si="18"/>
        <v/>
      </c>
      <c r="CJ14" s="118"/>
      <c r="CK14" s="104" t="str">
        <f t="shared" si="123"/>
        <v/>
      </c>
      <c r="CL14" s="102"/>
      <c r="CM14" s="102"/>
      <c r="CN14" s="104" t="str">
        <f t="shared" si="19"/>
        <v/>
      </c>
      <c r="CO14" s="102"/>
      <c r="CP14" s="104" t="str">
        <f t="shared" si="124"/>
        <v/>
      </c>
      <c r="CQ14" s="104">
        <f t="shared" si="125"/>
        <v>11.884615384615387</v>
      </c>
      <c r="CR14" s="104">
        <f t="shared" si="126"/>
        <v>10.961538461538462</v>
      </c>
      <c r="CS14" s="104">
        <f t="shared" si="127"/>
        <v>11.330769230769233</v>
      </c>
      <c r="CT14" s="104" t="str">
        <f t="shared" si="128"/>
        <v/>
      </c>
      <c r="CU14" s="104">
        <f t="shared" si="129"/>
        <v>11.330769230769233</v>
      </c>
      <c r="CV14" s="105">
        <f t="shared" si="20"/>
        <v>4</v>
      </c>
      <c r="CW14" s="109">
        <f t="shared" si="21"/>
        <v>26</v>
      </c>
      <c r="CX14" s="102">
        <v>16</v>
      </c>
      <c r="CY14" s="102">
        <v>12.75</v>
      </c>
      <c r="CZ14" s="104">
        <f t="shared" si="22"/>
        <v>14.05</v>
      </c>
      <c r="DA14" s="102"/>
      <c r="DB14" s="104">
        <f t="shared" si="130"/>
        <v>14.05</v>
      </c>
      <c r="DC14" s="102">
        <v>14</v>
      </c>
      <c r="DD14" s="102">
        <v>11</v>
      </c>
      <c r="DE14" s="104">
        <f t="shared" si="23"/>
        <v>12.2</v>
      </c>
      <c r="DF14" s="102"/>
      <c r="DG14" s="104">
        <f t="shared" si="131"/>
        <v>12.2</v>
      </c>
      <c r="DH14" s="102"/>
      <c r="DI14" s="102"/>
      <c r="DJ14" s="104" t="str">
        <f t="shared" si="24"/>
        <v/>
      </c>
      <c r="DK14" s="118"/>
      <c r="DL14" s="104" t="str">
        <f t="shared" si="132"/>
        <v/>
      </c>
      <c r="DM14" s="102"/>
      <c r="DN14" s="102"/>
      <c r="DO14" s="104" t="str">
        <f t="shared" si="25"/>
        <v/>
      </c>
      <c r="DP14" s="118"/>
      <c r="DQ14" s="104" t="str">
        <f t="shared" si="133"/>
        <v/>
      </c>
      <c r="DR14" s="102"/>
      <c r="DS14" s="102"/>
      <c r="DT14" s="104" t="str">
        <f t="shared" si="26"/>
        <v/>
      </c>
      <c r="DU14" s="102"/>
      <c r="DV14" s="104" t="str">
        <f t="shared" si="134"/>
        <v/>
      </c>
      <c r="DW14" s="104">
        <f t="shared" si="135"/>
        <v>15.076923076923077</v>
      </c>
      <c r="DX14" s="104">
        <f t="shared" si="136"/>
        <v>11.942307692307693</v>
      </c>
      <c r="DY14" s="104">
        <f t="shared" si="137"/>
        <v>13.196153846153846</v>
      </c>
      <c r="DZ14" s="104" t="str">
        <f t="shared" si="138"/>
        <v/>
      </c>
      <c r="EA14" s="104">
        <f t="shared" si="139"/>
        <v>13.196153846153846</v>
      </c>
      <c r="EB14" s="105">
        <f t="shared" si="27"/>
        <v>3</v>
      </c>
      <c r="EC14" s="109">
        <f t="shared" si="28"/>
        <v>29</v>
      </c>
      <c r="ED14" s="102">
        <v>15</v>
      </c>
      <c r="EE14" s="102">
        <v>8.5</v>
      </c>
      <c r="EF14" s="104">
        <f t="shared" si="29"/>
        <v>11.1</v>
      </c>
      <c r="EG14" s="102"/>
      <c r="EH14" s="104">
        <f t="shared" si="140"/>
        <v>11.1</v>
      </c>
      <c r="EI14" s="102">
        <v>8.5</v>
      </c>
      <c r="EJ14" s="102">
        <v>6.5</v>
      </c>
      <c r="EK14" s="104">
        <f t="shared" si="30"/>
        <v>7.3000000000000007</v>
      </c>
      <c r="EL14" s="102"/>
      <c r="EM14" s="104">
        <f t="shared" si="141"/>
        <v>7.3000000000000007</v>
      </c>
      <c r="EN14" s="102">
        <v>7.5</v>
      </c>
      <c r="EO14" s="102">
        <v>7.5</v>
      </c>
      <c r="EP14" s="104">
        <f t="shared" si="31"/>
        <v>7.5</v>
      </c>
      <c r="EQ14" s="118"/>
      <c r="ER14" s="104">
        <f t="shared" si="142"/>
        <v>7.5</v>
      </c>
      <c r="ES14" s="102"/>
      <c r="ET14" s="102"/>
      <c r="EU14" s="104" t="str">
        <f t="shared" si="32"/>
        <v/>
      </c>
      <c r="EV14" s="118"/>
      <c r="EW14" s="104" t="str">
        <f t="shared" si="143"/>
        <v/>
      </c>
      <c r="EX14" s="102"/>
      <c r="EY14" s="102"/>
      <c r="EZ14" s="104" t="str">
        <f t="shared" si="33"/>
        <v/>
      </c>
      <c r="FA14" s="102"/>
      <c r="FB14" s="104" t="str">
        <f t="shared" si="144"/>
        <v/>
      </c>
      <c r="FC14" s="104">
        <f t="shared" si="145"/>
        <v>11.76923076923077</v>
      </c>
      <c r="FD14" s="104">
        <f t="shared" si="146"/>
        <v>7.8076923076923075</v>
      </c>
      <c r="FE14" s="104">
        <f t="shared" si="147"/>
        <v>9.3923076923076927</v>
      </c>
      <c r="FF14" s="104" t="str">
        <f t="shared" si="148"/>
        <v/>
      </c>
      <c r="FG14" s="104">
        <f t="shared" si="149"/>
        <v>9.3923076923076927</v>
      </c>
      <c r="FH14" s="105">
        <f t="shared" si="34"/>
        <v>0</v>
      </c>
      <c r="FI14" s="109">
        <f t="shared" si="35"/>
        <v>40</v>
      </c>
      <c r="FJ14" s="102">
        <v>5.75</v>
      </c>
      <c r="FK14" s="102">
        <v>12.25</v>
      </c>
      <c r="FL14" s="104">
        <f t="shared" si="36"/>
        <v>9.65</v>
      </c>
      <c r="FM14" s="102"/>
      <c r="FN14" s="104">
        <f t="shared" si="150"/>
        <v>9.65</v>
      </c>
      <c r="FO14" s="102">
        <v>12.5</v>
      </c>
      <c r="FP14" s="102">
        <v>8.5</v>
      </c>
      <c r="FQ14" s="104">
        <f t="shared" si="37"/>
        <v>10.1</v>
      </c>
      <c r="FR14" s="102"/>
      <c r="FS14" s="104">
        <f t="shared" si="151"/>
        <v>10.1</v>
      </c>
      <c r="FT14" s="102"/>
      <c r="FU14" s="102"/>
      <c r="FV14" s="104" t="str">
        <f t="shared" si="38"/>
        <v/>
      </c>
      <c r="FW14" s="118"/>
      <c r="FX14" s="104" t="str">
        <f t="shared" si="152"/>
        <v/>
      </c>
      <c r="FY14" s="102"/>
      <c r="FZ14" s="102"/>
      <c r="GA14" s="104" t="str">
        <f t="shared" si="39"/>
        <v/>
      </c>
      <c r="GB14" s="118"/>
      <c r="GC14" s="104" t="str">
        <f t="shared" si="153"/>
        <v/>
      </c>
      <c r="GD14" s="102"/>
      <c r="GE14" s="102"/>
      <c r="GF14" s="104" t="str">
        <f t="shared" si="40"/>
        <v/>
      </c>
      <c r="GG14" s="102"/>
      <c r="GH14" s="104" t="str">
        <f t="shared" si="154"/>
        <v/>
      </c>
      <c r="GI14" s="104">
        <f t="shared" si="155"/>
        <v>8.865384615384615</v>
      </c>
      <c r="GJ14" s="104">
        <f t="shared" si="156"/>
        <v>10.51923076923077</v>
      </c>
      <c r="GK14" s="104">
        <f t="shared" si="157"/>
        <v>9.8576923076923073</v>
      </c>
      <c r="GL14" s="104" t="str">
        <f t="shared" si="158"/>
        <v/>
      </c>
      <c r="GM14" s="104">
        <f t="shared" si="159"/>
        <v>9.8576923076923073</v>
      </c>
      <c r="GN14" s="105">
        <f t="shared" si="41"/>
        <v>0</v>
      </c>
      <c r="GO14" s="109">
        <f t="shared" si="42"/>
        <v>19</v>
      </c>
      <c r="GP14" s="102">
        <v>13</v>
      </c>
      <c r="GQ14" s="102">
        <v>11</v>
      </c>
      <c r="GR14" s="104">
        <f t="shared" si="43"/>
        <v>11.8</v>
      </c>
      <c r="GS14" s="102"/>
      <c r="GT14" s="104">
        <f t="shared" si="160"/>
        <v>11.8</v>
      </c>
      <c r="GU14" s="102">
        <v>13</v>
      </c>
      <c r="GV14" s="102">
        <v>7</v>
      </c>
      <c r="GW14" s="104">
        <f t="shared" si="44"/>
        <v>9.4</v>
      </c>
      <c r="GX14" s="102"/>
      <c r="GY14" s="104">
        <f t="shared" si="161"/>
        <v>9.4</v>
      </c>
      <c r="GZ14" s="102"/>
      <c r="HA14" s="102"/>
      <c r="HB14" s="104" t="str">
        <f t="shared" si="45"/>
        <v/>
      </c>
      <c r="HC14" s="118"/>
      <c r="HD14" s="104" t="str">
        <f t="shared" si="162"/>
        <v/>
      </c>
      <c r="HE14" s="102"/>
      <c r="HF14" s="102"/>
      <c r="HG14" s="104" t="str">
        <f t="shared" si="46"/>
        <v/>
      </c>
      <c r="HH14" s="118"/>
      <c r="HI14" s="104" t="str">
        <f t="shared" si="163"/>
        <v/>
      </c>
      <c r="HJ14" s="102"/>
      <c r="HK14" s="102"/>
      <c r="HL14" s="104" t="str">
        <f t="shared" si="47"/>
        <v/>
      </c>
      <c r="HM14" s="102"/>
      <c r="HN14" s="104" t="str">
        <f t="shared" si="164"/>
        <v/>
      </c>
      <c r="HO14" s="104">
        <f t="shared" si="165"/>
        <v>13</v>
      </c>
      <c r="HP14" s="104">
        <f t="shared" si="166"/>
        <v>9.1538461538461533</v>
      </c>
      <c r="HQ14" s="104">
        <f t="shared" si="167"/>
        <v>10.692307692307693</v>
      </c>
      <c r="HR14" s="104" t="str">
        <f t="shared" si="168"/>
        <v/>
      </c>
      <c r="HS14" s="104">
        <f t="shared" si="169"/>
        <v>10.692307692307693</v>
      </c>
      <c r="HT14" s="105">
        <f t="shared" si="48"/>
        <v>2</v>
      </c>
      <c r="HU14" s="109">
        <f t="shared" si="49"/>
        <v>34</v>
      </c>
      <c r="HV14" s="102">
        <v>12</v>
      </c>
      <c r="HW14" s="102">
        <v>15</v>
      </c>
      <c r="HX14" s="104">
        <f t="shared" si="50"/>
        <v>13.8</v>
      </c>
      <c r="HY14" s="102"/>
      <c r="HZ14" s="104">
        <f t="shared" si="170"/>
        <v>13.8</v>
      </c>
      <c r="IA14" s="102">
        <v>16</v>
      </c>
      <c r="IB14" s="102">
        <v>15</v>
      </c>
      <c r="IC14" s="104">
        <f t="shared" si="51"/>
        <v>15.4</v>
      </c>
      <c r="ID14" s="102"/>
      <c r="IE14" s="104">
        <f t="shared" si="171"/>
        <v>15.4</v>
      </c>
      <c r="IF14" s="102"/>
      <c r="IG14" s="102"/>
      <c r="IH14" s="104" t="str">
        <f t="shared" si="52"/>
        <v/>
      </c>
      <c r="II14" s="118"/>
      <c r="IJ14" s="104" t="str">
        <f t="shared" si="172"/>
        <v/>
      </c>
      <c r="IK14" s="102"/>
      <c r="IL14" s="102"/>
      <c r="IM14" s="104" t="str">
        <f t="shared" si="53"/>
        <v/>
      </c>
      <c r="IN14" s="118"/>
      <c r="IO14" s="104" t="str">
        <f t="shared" si="173"/>
        <v/>
      </c>
      <c r="IP14" s="102"/>
      <c r="IQ14" s="102"/>
      <c r="IR14" s="104" t="str">
        <f t="shared" si="54"/>
        <v/>
      </c>
      <c r="IS14" s="102"/>
      <c r="IT14" s="104" t="str">
        <f t="shared" si="174"/>
        <v/>
      </c>
      <c r="IU14" s="104">
        <f t="shared" si="175"/>
        <v>13.846153846153847</v>
      </c>
      <c r="IV14" s="104">
        <f t="shared" si="176"/>
        <v>15</v>
      </c>
      <c r="IW14" s="104">
        <f t="shared" si="177"/>
        <v>14.53846153846154</v>
      </c>
      <c r="IX14" s="104" t="str">
        <f t="shared" si="178"/>
        <v/>
      </c>
      <c r="IY14" s="104">
        <f t="shared" si="179"/>
        <v>14.53846153846154</v>
      </c>
      <c r="IZ14" s="105">
        <f t="shared" si="55"/>
        <v>3</v>
      </c>
      <c r="JA14" s="109">
        <f t="shared" si="56"/>
        <v>11</v>
      </c>
      <c r="JB14" s="102">
        <v>7.25</v>
      </c>
      <c r="JC14" s="102">
        <v>7</v>
      </c>
      <c r="JD14" s="104">
        <f t="shared" si="57"/>
        <v>7.1000000000000005</v>
      </c>
      <c r="JE14" s="102"/>
      <c r="JF14" s="104">
        <f t="shared" si="180"/>
        <v>7.1000000000000005</v>
      </c>
      <c r="JG14" s="102"/>
      <c r="JH14" s="102"/>
      <c r="JI14" s="104" t="str">
        <f t="shared" si="58"/>
        <v/>
      </c>
      <c r="JJ14" s="102"/>
      <c r="JK14" s="104" t="str">
        <f t="shared" si="181"/>
        <v/>
      </c>
      <c r="JL14" s="102"/>
      <c r="JM14" s="102"/>
      <c r="JN14" s="104" t="str">
        <f t="shared" si="59"/>
        <v/>
      </c>
      <c r="JO14" s="118"/>
      <c r="JP14" s="104" t="str">
        <f t="shared" si="182"/>
        <v/>
      </c>
      <c r="JQ14" s="102"/>
      <c r="JR14" s="102"/>
      <c r="JS14" s="104" t="str">
        <f t="shared" si="60"/>
        <v/>
      </c>
      <c r="JT14" s="118"/>
      <c r="JU14" s="104" t="str">
        <f t="shared" si="183"/>
        <v/>
      </c>
      <c r="JV14" s="102"/>
      <c r="JW14" s="102"/>
      <c r="JX14" s="104" t="str">
        <f t="shared" si="61"/>
        <v/>
      </c>
      <c r="JY14" s="102"/>
      <c r="JZ14" s="104" t="str">
        <f t="shared" si="184"/>
        <v/>
      </c>
      <c r="KA14" s="104">
        <f t="shared" si="185"/>
        <v>7.25</v>
      </c>
      <c r="KB14" s="104">
        <f t="shared" si="186"/>
        <v>7</v>
      </c>
      <c r="KC14" s="104">
        <f t="shared" si="187"/>
        <v>7.1000000000000005</v>
      </c>
      <c r="KD14" s="104" t="str">
        <f t="shared" si="188"/>
        <v/>
      </c>
      <c r="KE14" s="104">
        <f t="shared" si="189"/>
        <v>7.1000000000000005</v>
      </c>
      <c r="KF14" s="105">
        <f t="shared" si="62"/>
        <v>0</v>
      </c>
      <c r="KG14" s="109">
        <f t="shared" si="63"/>
        <v>42</v>
      </c>
      <c r="KH14" s="102"/>
      <c r="KI14" s="102"/>
      <c r="KJ14" s="104" t="str">
        <f t="shared" si="64"/>
        <v/>
      </c>
      <c r="KK14" s="102"/>
      <c r="KL14" s="104" t="str">
        <f t="shared" si="190"/>
        <v/>
      </c>
      <c r="KM14" s="102"/>
      <c r="KN14" s="102"/>
      <c r="KO14" s="104" t="str">
        <f t="shared" si="65"/>
        <v/>
      </c>
      <c r="KP14" s="102"/>
      <c r="KQ14" s="104" t="str">
        <f t="shared" si="191"/>
        <v/>
      </c>
      <c r="KR14" s="102"/>
      <c r="KS14" s="102"/>
      <c r="KT14" s="104" t="str">
        <f t="shared" si="66"/>
        <v/>
      </c>
      <c r="KU14" s="118"/>
      <c r="KV14" s="104" t="str">
        <f t="shared" si="192"/>
        <v/>
      </c>
      <c r="KW14" s="102"/>
      <c r="KX14" s="102"/>
      <c r="KY14" s="104" t="str">
        <f t="shared" si="67"/>
        <v/>
      </c>
      <c r="KZ14" s="118"/>
      <c r="LA14" s="104" t="str">
        <f t="shared" si="193"/>
        <v/>
      </c>
      <c r="LB14" s="102"/>
      <c r="LC14" s="102"/>
      <c r="LD14" s="104" t="str">
        <f t="shared" si="68"/>
        <v/>
      </c>
      <c r="LE14" s="102"/>
      <c r="LF14" s="104" t="str">
        <f t="shared" si="194"/>
        <v/>
      </c>
      <c r="LG14" s="104" t="str">
        <f t="shared" si="195"/>
        <v/>
      </c>
      <c r="LH14" s="104" t="str">
        <f t="shared" si="196"/>
        <v/>
      </c>
      <c r="LI14" s="104" t="str">
        <f t="shared" si="197"/>
        <v/>
      </c>
      <c r="LJ14" s="104" t="str">
        <f t="shared" si="198"/>
        <v/>
      </c>
      <c r="LK14" s="104" t="str">
        <f t="shared" si="199"/>
        <v/>
      </c>
      <c r="LL14" s="105" t="str">
        <f t="shared" si="69"/>
        <v/>
      </c>
      <c r="LM14" s="109" t="str">
        <f t="shared" si="70"/>
        <v/>
      </c>
      <c r="LN14" s="102"/>
      <c r="LO14" s="102"/>
      <c r="LP14" s="104" t="str">
        <f t="shared" si="71"/>
        <v/>
      </c>
      <c r="LQ14" s="102"/>
      <c r="LR14" s="104" t="str">
        <f t="shared" si="200"/>
        <v/>
      </c>
      <c r="LS14" s="102"/>
      <c r="LT14" s="102"/>
      <c r="LU14" s="104" t="str">
        <f t="shared" si="72"/>
        <v/>
      </c>
      <c r="LV14" s="102"/>
      <c r="LW14" s="104" t="str">
        <f t="shared" si="201"/>
        <v/>
      </c>
      <c r="LX14" s="102"/>
      <c r="LY14" s="102"/>
      <c r="LZ14" s="104" t="str">
        <f t="shared" si="73"/>
        <v/>
      </c>
      <c r="MA14" s="118"/>
      <c r="MB14" s="104" t="str">
        <f t="shared" si="202"/>
        <v/>
      </c>
      <c r="MC14" s="102"/>
      <c r="MD14" s="102"/>
      <c r="ME14" s="104" t="str">
        <f t="shared" si="74"/>
        <v/>
      </c>
      <c r="MF14" s="118"/>
      <c r="MG14" s="104" t="str">
        <f t="shared" si="203"/>
        <v/>
      </c>
      <c r="MH14" s="102"/>
      <c r="MI14" s="102"/>
      <c r="MJ14" s="104" t="str">
        <f t="shared" si="75"/>
        <v/>
      </c>
      <c r="MK14" s="102"/>
      <c r="ML14" s="104" t="str">
        <f t="shared" si="204"/>
        <v/>
      </c>
      <c r="MM14" s="104" t="str">
        <f t="shared" si="205"/>
        <v/>
      </c>
      <c r="MN14" s="104" t="str">
        <f t="shared" si="206"/>
        <v/>
      </c>
      <c r="MO14" s="104" t="str">
        <f t="shared" si="207"/>
        <v/>
      </c>
      <c r="MP14" s="104" t="str">
        <f t="shared" si="208"/>
        <v/>
      </c>
      <c r="MQ14" s="104" t="str">
        <f t="shared" si="209"/>
        <v/>
      </c>
      <c r="MR14" s="105" t="str">
        <f t="shared" si="76"/>
        <v/>
      </c>
      <c r="MS14" s="109" t="str">
        <f t="shared" si="77"/>
        <v/>
      </c>
      <c r="MT14" s="102"/>
      <c r="MU14" s="102"/>
      <c r="MV14" s="104" t="str">
        <f t="shared" si="78"/>
        <v/>
      </c>
      <c r="MW14" s="102"/>
      <c r="MX14" s="104" t="str">
        <f t="shared" si="210"/>
        <v/>
      </c>
      <c r="MY14" s="102"/>
      <c r="MZ14" s="102"/>
      <c r="NA14" s="104" t="str">
        <f t="shared" si="79"/>
        <v/>
      </c>
      <c r="NB14" s="102"/>
      <c r="NC14" s="104" t="str">
        <f t="shared" si="211"/>
        <v/>
      </c>
      <c r="ND14" s="102"/>
      <c r="NE14" s="102"/>
      <c r="NF14" s="104" t="str">
        <f t="shared" si="80"/>
        <v/>
      </c>
      <c r="NG14" s="118"/>
      <c r="NH14" s="104" t="str">
        <f t="shared" si="212"/>
        <v/>
      </c>
      <c r="NI14" s="102"/>
      <c r="NJ14" s="102"/>
      <c r="NK14" s="104" t="str">
        <f t="shared" si="81"/>
        <v/>
      </c>
      <c r="NL14" s="118"/>
      <c r="NM14" s="104" t="str">
        <f t="shared" si="213"/>
        <v/>
      </c>
      <c r="NN14" s="102"/>
      <c r="NO14" s="102"/>
      <c r="NP14" s="104" t="str">
        <f t="shared" si="82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83"/>
        <v/>
      </c>
      <c r="NY14" s="109" t="str">
        <f t="shared" si="84"/>
        <v/>
      </c>
      <c r="OA14" s="198">
        <f t="shared" si="85"/>
        <v>7.3000000000000007</v>
      </c>
      <c r="OB14" s="198">
        <f t="shared" si="86"/>
        <v>9.7846153846153854</v>
      </c>
      <c r="OC14" s="198">
        <f t="shared" si="87"/>
        <v>11.330769230769233</v>
      </c>
      <c r="OD14" s="198">
        <f t="shared" si="88"/>
        <v>13.196153846153846</v>
      </c>
      <c r="OE14" s="198">
        <f t="shared" si="89"/>
        <v>9.3923076923076927</v>
      </c>
      <c r="OF14" s="198">
        <f t="shared" si="90"/>
        <v>9.8576923076923073</v>
      </c>
      <c r="OG14" s="198">
        <f t="shared" si="91"/>
        <v>10.692307692307693</v>
      </c>
      <c r="OH14" s="198">
        <f t="shared" si="92"/>
        <v>14.53846153846154</v>
      </c>
      <c r="OI14" s="198">
        <f t="shared" si="93"/>
        <v>7.1000000000000005</v>
      </c>
      <c r="OJ14" s="198" t="str">
        <f t="shared" si="94"/>
        <v/>
      </c>
      <c r="OK14" s="198" t="str">
        <f t="shared" si="95"/>
        <v/>
      </c>
      <c r="OL14" s="198" t="str">
        <f t="shared" si="96"/>
        <v/>
      </c>
      <c r="OM14" s="200"/>
      <c r="ON14" s="198">
        <f t="shared" si="97"/>
        <v>9.467307692307692</v>
      </c>
      <c r="OO14" s="198">
        <f t="shared" si="98"/>
        <v>8.7320512820512821</v>
      </c>
      <c r="OP14" s="198">
        <f t="shared" si="220"/>
        <v>10.242820512820513</v>
      </c>
      <c r="OQ14" s="198">
        <f t="shared" si="221"/>
        <v>10.242820512820513</v>
      </c>
      <c r="OR14" s="105">
        <f t="shared" si="222"/>
        <v>12</v>
      </c>
      <c r="OS14" s="105">
        <f t="shared" si="223"/>
        <v>30</v>
      </c>
      <c r="OT14" s="134"/>
      <c r="OU14" s="109">
        <f t="shared" si="99"/>
        <v>30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4"/>
        <v>10</v>
      </c>
      <c r="B15" s="195" t="s">
        <v>364</v>
      </c>
      <c r="C15" s="195" t="s">
        <v>365</v>
      </c>
      <c r="D15" s="195" t="s">
        <v>366</v>
      </c>
      <c r="E15" s="196" t="s">
        <v>278</v>
      </c>
      <c r="F15" s="102">
        <v>11.25</v>
      </c>
      <c r="G15" s="102">
        <v>3</v>
      </c>
      <c r="H15" s="104">
        <f t="shared" si="1"/>
        <v>6.3</v>
      </c>
      <c r="I15" s="102"/>
      <c r="J15" s="104">
        <f t="shared" si="100"/>
        <v>6.3</v>
      </c>
      <c r="K15" s="102">
        <v>6</v>
      </c>
      <c r="L15" s="102">
        <v>3</v>
      </c>
      <c r="M15" s="104">
        <f t="shared" si="2"/>
        <v>4.2</v>
      </c>
      <c r="N15" s="102"/>
      <c r="O15" s="104">
        <f t="shared" si="101"/>
        <v>4.2</v>
      </c>
      <c r="P15" s="102">
        <v>11</v>
      </c>
      <c r="Q15" s="102">
        <v>7</v>
      </c>
      <c r="R15" s="104">
        <f t="shared" si="3"/>
        <v>8.6000000000000014</v>
      </c>
      <c r="S15" s="118"/>
      <c r="T15" s="104">
        <f t="shared" si="102"/>
        <v>8.6000000000000014</v>
      </c>
      <c r="U15" s="102"/>
      <c r="V15" s="102"/>
      <c r="W15" s="104" t="str">
        <f t="shared" si="4"/>
        <v/>
      </c>
      <c r="X15" s="118"/>
      <c r="Y15" s="104" t="str">
        <f t="shared" si="103"/>
        <v/>
      </c>
      <c r="Z15" s="102"/>
      <c r="AA15" s="102"/>
      <c r="AB15" s="104" t="str">
        <f t="shared" si="5"/>
        <v/>
      </c>
      <c r="AC15" s="102"/>
      <c r="AD15" s="104" t="str">
        <f t="shared" si="104"/>
        <v/>
      </c>
      <c r="AE15" s="104">
        <f t="shared" si="105"/>
        <v>9.5576923076923084</v>
      </c>
      <c r="AF15" s="104">
        <f t="shared" si="106"/>
        <v>4.2307692307692317</v>
      </c>
      <c r="AG15" s="104">
        <f t="shared" si="107"/>
        <v>6.361538461538462</v>
      </c>
      <c r="AH15" s="104" t="str">
        <f t="shared" si="108"/>
        <v/>
      </c>
      <c r="AI15" s="104">
        <f t="shared" si="109"/>
        <v>6.361538461538462</v>
      </c>
      <c r="AJ15" s="105">
        <f t="shared" si="6"/>
        <v>0</v>
      </c>
      <c r="AK15" s="109">
        <f t="shared" si="7"/>
        <v>34</v>
      </c>
      <c r="AL15" s="102">
        <v>3.25</v>
      </c>
      <c r="AM15" s="102">
        <v>9</v>
      </c>
      <c r="AN15" s="104">
        <f t="shared" si="8"/>
        <v>6.6999999999999993</v>
      </c>
      <c r="AO15" s="102"/>
      <c r="AP15" s="104">
        <f t="shared" si="110"/>
        <v>6.6999999999999993</v>
      </c>
      <c r="AQ15" s="102">
        <v>7</v>
      </c>
      <c r="AR15" s="102">
        <v>3</v>
      </c>
      <c r="AS15" s="104">
        <f t="shared" si="9"/>
        <v>4.5999999999999996</v>
      </c>
      <c r="AT15" s="102"/>
      <c r="AU15" s="104">
        <f t="shared" si="111"/>
        <v>4.5999999999999996</v>
      </c>
      <c r="AV15" s="102">
        <v>4</v>
      </c>
      <c r="AW15" s="102">
        <v>6</v>
      </c>
      <c r="AX15" s="104">
        <f t="shared" si="10"/>
        <v>5.1999999999999993</v>
      </c>
      <c r="AY15" s="118"/>
      <c r="AZ15" s="104">
        <f t="shared" si="112"/>
        <v>5.1999999999999993</v>
      </c>
      <c r="BA15" s="102"/>
      <c r="BB15" s="102"/>
      <c r="BC15" s="104" t="str">
        <f t="shared" si="11"/>
        <v/>
      </c>
      <c r="BD15" s="118"/>
      <c r="BE15" s="104" t="str">
        <f t="shared" si="113"/>
        <v/>
      </c>
      <c r="BF15" s="102"/>
      <c r="BG15" s="102"/>
      <c r="BH15" s="104" t="str">
        <f t="shared" si="12"/>
        <v/>
      </c>
      <c r="BI15" s="102"/>
      <c r="BJ15" s="104" t="str">
        <f t="shared" si="114"/>
        <v/>
      </c>
      <c r="BK15" s="104">
        <f t="shared" si="115"/>
        <v>4.8653846153846159</v>
      </c>
      <c r="BL15" s="104">
        <f t="shared" si="116"/>
        <v>6</v>
      </c>
      <c r="BM15" s="104">
        <f t="shared" si="117"/>
        <v>5.546153846153846</v>
      </c>
      <c r="BN15" s="104" t="str">
        <f t="shared" si="118"/>
        <v/>
      </c>
      <c r="BO15" s="104">
        <f t="shared" si="119"/>
        <v>5.546153846153846</v>
      </c>
      <c r="BP15" s="105">
        <f t="shared" si="13"/>
        <v>0</v>
      </c>
      <c r="BQ15" s="109">
        <f t="shared" si="14"/>
        <v>43</v>
      </c>
      <c r="BR15" s="102">
        <v>14</v>
      </c>
      <c r="BS15" s="102">
        <v>9</v>
      </c>
      <c r="BT15" s="104">
        <f t="shared" si="15"/>
        <v>11</v>
      </c>
      <c r="BU15" s="102"/>
      <c r="BV15" s="104">
        <f t="shared" si="120"/>
        <v>11</v>
      </c>
      <c r="BW15" s="102">
        <v>11</v>
      </c>
      <c r="BX15" s="102">
        <v>12</v>
      </c>
      <c r="BY15" s="104">
        <f t="shared" si="16"/>
        <v>11.6</v>
      </c>
      <c r="BZ15" s="102"/>
      <c r="CA15" s="104">
        <f t="shared" si="121"/>
        <v>11.6</v>
      </c>
      <c r="CB15" s="102">
        <v>11</v>
      </c>
      <c r="CC15" s="102">
        <v>13</v>
      </c>
      <c r="CD15" s="104">
        <f t="shared" si="17"/>
        <v>12.2</v>
      </c>
      <c r="CE15" s="118"/>
      <c r="CF15" s="104">
        <f t="shared" si="122"/>
        <v>12.2</v>
      </c>
      <c r="CG15" s="102"/>
      <c r="CH15" s="102"/>
      <c r="CI15" s="104" t="str">
        <f t="shared" si="18"/>
        <v/>
      </c>
      <c r="CJ15" s="118"/>
      <c r="CK15" s="104" t="str">
        <f t="shared" si="123"/>
        <v/>
      </c>
      <c r="CL15" s="102"/>
      <c r="CM15" s="102"/>
      <c r="CN15" s="104" t="str">
        <f t="shared" si="19"/>
        <v/>
      </c>
      <c r="CO15" s="102"/>
      <c r="CP15" s="104" t="str">
        <f t="shared" si="124"/>
        <v/>
      </c>
      <c r="CQ15" s="104">
        <f t="shared" si="125"/>
        <v>12.153846153846155</v>
      </c>
      <c r="CR15" s="104">
        <f t="shared" si="126"/>
        <v>11.076923076923077</v>
      </c>
      <c r="CS15" s="104">
        <f t="shared" si="127"/>
        <v>11.507692307692309</v>
      </c>
      <c r="CT15" s="104" t="str">
        <f t="shared" si="128"/>
        <v/>
      </c>
      <c r="CU15" s="104">
        <f t="shared" si="129"/>
        <v>11.507692307692309</v>
      </c>
      <c r="CV15" s="105">
        <f t="shared" si="20"/>
        <v>4</v>
      </c>
      <c r="CW15" s="109">
        <f t="shared" si="21"/>
        <v>24</v>
      </c>
      <c r="CX15" s="102">
        <v>16.5</v>
      </c>
      <c r="CY15" s="102">
        <v>14.75</v>
      </c>
      <c r="CZ15" s="104">
        <f t="shared" si="22"/>
        <v>15.45</v>
      </c>
      <c r="DA15" s="102"/>
      <c r="DB15" s="104">
        <f t="shared" si="130"/>
        <v>15.45</v>
      </c>
      <c r="DC15" s="102">
        <v>12</v>
      </c>
      <c r="DD15" s="102">
        <v>12.75</v>
      </c>
      <c r="DE15" s="104">
        <f t="shared" si="23"/>
        <v>12.45</v>
      </c>
      <c r="DF15" s="102"/>
      <c r="DG15" s="104">
        <f t="shared" si="131"/>
        <v>12.45</v>
      </c>
      <c r="DH15" s="102"/>
      <c r="DI15" s="102"/>
      <c r="DJ15" s="104" t="str">
        <f t="shared" si="24"/>
        <v/>
      </c>
      <c r="DK15" s="118"/>
      <c r="DL15" s="104" t="str">
        <f t="shared" si="132"/>
        <v/>
      </c>
      <c r="DM15" s="102"/>
      <c r="DN15" s="102"/>
      <c r="DO15" s="104" t="str">
        <f t="shared" si="25"/>
        <v/>
      </c>
      <c r="DP15" s="118"/>
      <c r="DQ15" s="104" t="str">
        <f t="shared" si="133"/>
        <v/>
      </c>
      <c r="DR15" s="102"/>
      <c r="DS15" s="102"/>
      <c r="DT15" s="104" t="str">
        <f t="shared" si="26"/>
        <v/>
      </c>
      <c r="DU15" s="102"/>
      <c r="DV15" s="104" t="str">
        <f t="shared" si="134"/>
        <v/>
      </c>
      <c r="DW15" s="104">
        <f t="shared" si="135"/>
        <v>14.423076923076923</v>
      </c>
      <c r="DX15" s="104">
        <f t="shared" si="136"/>
        <v>13.826923076923077</v>
      </c>
      <c r="DY15" s="104">
        <f t="shared" si="137"/>
        <v>14.065384615384616</v>
      </c>
      <c r="DZ15" s="104" t="str">
        <f t="shared" si="138"/>
        <v/>
      </c>
      <c r="EA15" s="104">
        <f t="shared" si="139"/>
        <v>14.065384615384616</v>
      </c>
      <c r="EB15" s="105">
        <f t="shared" si="27"/>
        <v>3</v>
      </c>
      <c r="EC15" s="109">
        <f t="shared" si="28"/>
        <v>22</v>
      </c>
      <c r="ED15" s="102">
        <v>14</v>
      </c>
      <c r="EE15" s="102">
        <v>12.5</v>
      </c>
      <c r="EF15" s="104">
        <f t="shared" si="29"/>
        <v>13.100000000000001</v>
      </c>
      <c r="EG15" s="102"/>
      <c r="EH15" s="104">
        <f t="shared" si="140"/>
        <v>13.100000000000001</v>
      </c>
      <c r="EI15" s="102">
        <v>11.75</v>
      </c>
      <c r="EJ15" s="102">
        <v>12.5</v>
      </c>
      <c r="EK15" s="104">
        <f t="shared" si="30"/>
        <v>12.2</v>
      </c>
      <c r="EL15" s="102"/>
      <c r="EM15" s="104">
        <f t="shared" si="141"/>
        <v>12.2</v>
      </c>
      <c r="EN15" s="102">
        <v>11.5</v>
      </c>
      <c r="EO15" s="102">
        <v>11</v>
      </c>
      <c r="EP15" s="104">
        <f t="shared" si="31"/>
        <v>11.2</v>
      </c>
      <c r="EQ15" s="118"/>
      <c r="ER15" s="104">
        <f t="shared" si="142"/>
        <v>11.2</v>
      </c>
      <c r="ES15" s="102"/>
      <c r="ET15" s="102"/>
      <c r="EU15" s="104" t="str">
        <f t="shared" si="32"/>
        <v/>
      </c>
      <c r="EV15" s="118"/>
      <c r="EW15" s="104" t="str">
        <f t="shared" si="143"/>
        <v/>
      </c>
      <c r="EX15" s="102"/>
      <c r="EY15" s="102"/>
      <c r="EZ15" s="104" t="str">
        <f t="shared" si="33"/>
        <v/>
      </c>
      <c r="FA15" s="102"/>
      <c r="FB15" s="104" t="str">
        <f t="shared" si="144"/>
        <v/>
      </c>
      <c r="FC15" s="104">
        <f t="shared" si="145"/>
        <v>12.903846153846153</v>
      </c>
      <c r="FD15" s="104">
        <f t="shared" si="146"/>
        <v>12.153846153846153</v>
      </c>
      <c r="FE15" s="104">
        <f t="shared" si="147"/>
        <v>12.453846153846154</v>
      </c>
      <c r="FF15" s="104" t="str">
        <f t="shared" si="148"/>
        <v/>
      </c>
      <c r="FG15" s="104">
        <f t="shared" si="149"/>
        <v>12.453846153846154</v>
      </c>
      <c r="FH15" s="105">
        <f t="shared" si="34"/>
        <v>3</v>
      </c>
      <c r="FI15" s="109">
        <f t="shared" si="35"/>
        <v>15</v>
      </c>
      <c r="FJ15" s="102">
        <v>9.75</v>
      </c>
      <c r="FK15" s="102">
        <v>4.5</v>
      </c>
      <c r="FL15" s="104">
        <f t="shared" si="36"/>
        <v>6.6</v>
      </c>
      <c r="FM15" s="102"/>
      <c r="FN15" s="104">
        <f t="shared" si="150"/>
        <v>6.6</v>
      </c>
      <c r="FO15" s="102">
        <v>13.5</v>
      </c>
      <c r="FP15" s="102">
        <v>7</v>
      </c>
      <c r="FQ15" s="104">
        <f t="shared" si="37"/>
        <v>9.6000000000000014</v>
      </c>
      <c r="FR15" s="102"/>
      <c r="FS15" s="104">
        <f t="shared" si="151"/>
        <v>9.6000000000000014</v>
      </c>
      <c r="FT15" s="102"/>
      <c r="FU15" s="102"/>
      <c r="FV15" s="104" t="str">
        <f t="shared" si="38"/>
        <v/>
      </c>
      <c r="FW15" s="118"/>
      <c r="FX15" s="104" t="str">
        <f t="shared" si="152"/>
        <v/>
      </c>
      <c r="FY15" s="102"/>
      <c r="FZ15" s="102"/>
      <c r="GA15" s="104" t="str">
        <f t="shared" si="39"/>
        <v/>
      </c>
      <c r="GB15" s="118"/>
      <c r="GC15" s="104" t="str">
        <f t="shared" si="153"/>
        <v/>
      </c>
      <c r="GD15" s="102"/>
      <c r="GE15" s="102"/>
      <c r="GF15" s="104" t="str">
        <f t="shared" si="40"/>
        <v/>
      </c>
      <c r="GG15" s="102"/>
      <c r="GH15" s="104" t="str">
        <f t="shared" si="154"/>
        <v/>
      </c>
      <c r="GI15" s="104">
        <f t="shared" si="155"/>
        <v>11.48076923076923</v>
      </c>
      <c r="GJ15" s="104">
        <f t="shared" si="156"/>
        <v>5.6538461538461533</v>
      </c>
      <c r="GK15" s="104">
        <f t="shared" si="157"/>
        <v>7.9846153846153856</v>
      </c>
      <c r="GL15" s="104" t="str">
        <f t="shared" si="158"/>
        <v/>
      </c>
      <c r="GM15" s="104">
        <f t="shared" si="159"/>
        <v>7.9846153846153856</v>
      </c>
      <c r="GN15" s="105">
        <f t="shared" si="41"/>
        <v>0</v>
      </c>
      <c r="GO15" s="109">
        <f t="shared" si="42"/>
        <v>33</v>
      </c>
      <c r="GP15" s="102">
        <v>14.25</v>
      </c>
      <c r="GQ15" s="102">
        <v>12.5</v>
      </c>
      <c r="GR15" s="104">
        <f t="shared" si="43"/>
        <v>13.2</v>
      </c>
      <c r="GS15" s="102"/>
      <c r="GT15" s="104">
        <f t="shared" si="160"/>
        <v>13.2</v>
      </c>
      <c r="GU15" s="102">
        <v>14</v>
      </c>
      <c r="GV15" s="102">
        <v>13</v>
      </c>
      <c r="GW15" s="104">
        <f t="shared" si="44"/>
        <v>13.4</v>
      </c>
      <c r="GX15" s="102"/>
      <c r="GY15" s="104">
        <f t="shared" si="161"/>
        <v>13.4</v>
      </c>
      <c r="GZ15" s="102"/>
      <c r="HA15" s="102"/>
      <c r="HB15" s="104" t="str">
        <f t="shared" si="45"/>
        <v/>
      </c>
      <c r="HC15" s="118"/>
      <c r="HD15" s="104" t="str">
        <f t="shared" si="162"/>
        <v/>
      </c>
      <c r="HE15" s="102"/>
      <c r="HF15" s="102"/>
      <c r="HG15" s="104" t="str">
        <f t="shared" si="46"/>
        <v/>
      </c>
      <c r="HH15" s="118"/>
      <c r="HI15" s="104" t="str">
        <f t="shared" si="163"/>
        <v/>
      </c>
      <c r="HJ15" s="102"/>
      <c r="HK15" s="102"/>
      <c r="HL15" s="104" t="str">
        <f t="shared" si="47"/>
        <v/>
      </c>
      <c r="HM15" s="102"/>
      <c r="HN15" s="104" t="str">
        <f t="shared" si="164"/>
        <v/>
      </c>
      <c r="HO15" s="104">
        <f t="shared" si="165"/>
        <v>14.134615384615383</v>
      </c>
      <c r="HP15" s="104">
        <f t="shared" si="166"/>
        <v>12.73076923076923</v>
      </c>
      <c r="HQ15" s="104">
        <f t="shared" si="167"/>
        <v>13.292307692307691</v>
      </c>
      <c r="HR15" s="104" t="str">
        <f t="shared" si="168"/>
        <v/>
      </c>
      <c r="HS15" s="104">
        <f t="shared" si="169"/>
        <v>13.292307692307691</v>
      </c>
      <c r="HT15" s="105">
        <f t="shared" si="48"/>
        <v>2</v>
      </c>
      <c r="HU15" s="109">
        <f t="shared" si="49"/>
        <v>15</v>
      </c>
      <c r="HV15" s="102">
        <v>6</v>
      </c>
      <c r="HW15" s="102">
        <v>18</v>
      </c>
      <c r="HX15" s="104">
        <f t="shared" si="50"/>
        <v>13.2</v>
      </c>
      <c r="HY15" s="102"/>
      <c r="HZ15" s="104">
        <f t="shared" si="170"/>
        <v>13.2</v>
      </c>
      <c r="IA15" s="102">
        <v>16</v>
      </c>
      <c r="IB15" s="102">
        <v>15</v>
      </c>
      <c r="IC15" s="104">
        <f t="shared" si="51"/>
        <v>15.4</v>
      </c>
      <c r="ID15" s="102"/>
      <c r="IE15" s="104">
        <f t="shared" si="171"/>
        <v>15.4</v>
      </c>
      <c r="IF15" s="102"/>
      <c r="IG15" s="102"/>
      <c r="IH15" s="104" t="str">
        <f t="shared" si="52"/>
        <v/>
      </c>
      <c r="II15" s="118"/>
      <c r="IJ15" s="104" t="str">
        <f t="shared" si="172"/>
        <v/>
      </c>
      <c r="IK15" s="102"/>
      <c r="IL15" s="102"/>
      <c r="IM15" s="104" t="str">
        <f t="shared" si="53"/>
        <v/>
      </c>
      <c r="IN15" s="118"/>
      <c r="IO15" s="104" t="str">
        <f t="shared" si="173"/>
        <v/>
      </c>
      <c r="IP15" s="102"/>
      <c r="IQ15" s="102"/>
      <c r="IR15" s="104" t="str">
        <f t="shared" si="54"/>
        <v/>
      </c>
      <c r="IS15" s="102"/>
      <c r="IT15" s="104" t="str">
        <f t="shared" si="174"/>
        <v/>
      </c>
      <c r="IU15" s="104">
        <f t="shared" si="175"/>
        <v>10.615384615384617</v>
      </c>
      <c r="IV15" s="104">
        <f t="shared" si="176"/>
        <v>16.615384615384613</v>
      </c>
      <c r="IW15" s="104">
        <f t="shared" si="177"/>
        <v>14.215384615384615</v>
      </c>
      <c r="IX15" s="104" t="str">
        <f t="shared" si="178"/>
        <v/>
      </c>
      <c r="IY15" s="104">
        <f t="shared" si="179"/>
        <v>14.215384615384615</v>
      </c>
      <c r="IZ15" s="105">
        <f t="shared" si="55"/>
        <v>3</v>
      </c>
      <c r="JA15" s="109">
        <f t="shared" si="56"/>
        <v>13</v>
      </c>
      <c r="JB15" s="102">
        <v>9</v>
      </c>
      <c r="JC15" s="102">
        <v>9.5</v>
      </c>
      <c r="JD15" s="104">
        <f t="shared" si="57"/>
        <v>9.3000000000000007</v>
      </c>
      <c r="JE15" s="102"/>
      <c r="JF15" s="104">
        <f t="shared" si="180"/>
        <v>9.3000000000000007</v>
      </c>
      <c r="JG15" s="102"/>
      <c r="JH15" s="102"/>
      <c r="JI15" s="104" t="str">
        <f t="shared" si="58"/>
        <v/>
      </c>
      <c r="JJ15" s="102"/>
      <c r="JK15" s="104" t="str">
        <f t="shared" si="181"/>
        <v/>
      </c>
      <c r="JL15" s="102"/>
      <c r="JM15" s="102"/>
      <c r="JN15" s="104" t="str">
        <f t="shared" si="59"/>
        <v/>
      </c>
      <c r="JO15" s="118"/>
      <c r="JP15" s="104" t="str">
        <f t="shared" si="182"/>
        <v/>
      </c>
      <c r="JQ15" s="102"/>
      <c r="JR15" s="102"/>
      <c r="JS15" s="104" t="str">
        <f t="shared" si="60"/>
        <v/>
      </c>
      <c r="JT15" s="118"/>
      <c r="JU15" s="104" t="str">
        <f t="shared" si="183"/>
        <v/>
      </c>
      <c r="JV15" s="102"/>
      <c r="JW15" s="102"/>
      <c r="JX15" s="104" t="str">
        <f t="shared" si="61"/>
        <v/>
      </c>
      <c r="JY15" s="102"/>
      <c r="JZ15" s="104" t="str">
        <f t="shared" si="184"/>
        <v/>
      </c>
      <c r="KA15" s="104">
        <f t="shared" si="185"/>
        <v>9</v>
      </c>
      <c r="KB15" s="104">
        <f t="shared" si="186"/>
        <v>9.5</v>
      </c>
      <c r="KC15" s="104">
        <f t="shared" si="187"/>
        <v>9.3000000000000007</v>
      </c>
      <c r="KD15" s="104" t="str">
        <f t="shared" si="188"/>
        <v/>
      </c>
      <c r="KE15" s="104">
        <f t="shared" si="189"/>
        <v>9.3000000000000007</v>
      </c>
      <c r="KF15" s="105">
        <f t="shared" si="62"/>
        <v>0</v>
      </c>
      <c r="KG15" s="109">
        <f t="shared" si="63"/>
        <v>34</v>
      </c>
      <c r="KH15" s="102"/>
      <c r="KI15" s="102"/>
      <c r="KJ15" s="104" t="str">
        <f t="shared" si="64"/>
        <v/>
      </c>
      <c r="KK15" s="102"/>
      <c r="KL15" s="104" t="str">
        <f t="shared" si="190"/>
        <v/>
      </c>
      <c r="KM15" s="102"/>
      <c r="KN15" s="102"/>
      <c r="KO15" s="104" t="str">
        <f t="shared" si="65"/>
        <v/>
      </c>
      <c r="KP15" s="102"/>
      <c r="KQ15" s="104" t="str">
        <f t="shared" si="191"/>
        <v/>
      </c>
      <c r="KR15" s="102"/>
      <c r="KS15" s="102"/>
      <c r="KT15" s="104" t="str">
        <f t="shared" si="66"/>
        <v/>
      </c>
      <c r="KU15" s="118"/>
      <c r="KV15" s="104" t="str">
        <f t="shared" si="192"/>
        <v/>
      </c>
      <c r="KW15" s="102"/>
      <c r="KX15" s="102"/>
      <c r="KY15" s="104" t="str">
        <f t="shared" si="67"/>
        <v/>
      </c>
      <c r="KZ15" s="118"/>
      <c r="LA15" s="104" t="str">
        <f t="shared" si="193"/>
        <v/>
      </c>
      <c r="LB15" s="102"/>
      <c r="LC15" s="102"/>
      <c r="LD15" s="104" t="str">
        <f t="shared" si="68"/>
        <v/>
      </c>
      <c r="LE15" s="102"/>
      <c r="LF15" s="104" t="str">
        <f t="shared" si="194"/>
        <v/>
      </c>
      <c r="LG15" s="104" t="str">
        <f t="shared" si="195"/>
        <v/>
      </c>
      <c r="LH15" s="104" t="str">
        <f t="shared" si="196"/>
        <v/>
      </c>
      <c r="LI15" s="104" t="str">
        <f t="shared" si="197"/>
        <v/>
      </c>
      <c r="LJ15" s="104" t="str">
        <f t="shared" si="198"/>
        <v/>
      </c>
      <c r="LK15" s="104" t="str">
        <f t="shared" si="199"/>
        <v/>
      </c>
      <c r="LL15" s="105" t="str">
        <f t="shared" si="69"/>
        <v/>
      </c>
      <c r="LM15" s="109" t="str">
        <f t="shared" si="70"/>
        <v/>
      </c>
      <c r="LN15" s="102"/>
      <c r="LO15" s="102"/>
      <c r="LP15" s="104" t="str">
        <f t="shared" si="71"/>
        <v/>
      </c>
      <c r="LQ15" s="102"/>
      <c r="LR15" s="104" t="str">
        <f t="shared" si="200"/>
        <v/>
      </c>
      <c r="LS15" s="102"/>
      <c r="LT15" s="102"/>
      <c r="LU15" s="104" t="str">
        <f t="shared" si="72"/>
        <v/>
      </c>
      <c r="LV15" s="102"/>
      <c r="LW15" s="104" t="str">
        <f t="shared" si="201"/>
        <v/>
      </c>
      <c r="LX15" s="102"/>
      <c r="LY15" s="102"/>
      <c r="LZ15" s="104" t="str">
        <f t="shared" si="73"/>
        <v/>
      </c>
      <c r="MA15" s="118"/>
      <c r="MB15" s="104" t="str">
        <f t="shared" si="202"/>
        <v/>
      </c>
      <c r="MC15" s="102"/>
      <c r="MD15" s="102"/>
      <c r="ME15" s="104" t="str">
        <f t="shared" si="74"/>
        <v/>
      </c>
      <c r="MF15" s="118"/>
      <c r="MG15" s="104" t="str">
        <f t="shared" si="203"/>
        <v/>
      </c>
      <c r="MH15" s="102"/>
      <c r="MI15" s="102"/>
      <c r="MJ15" s="104" t="str">
        <f t="shared" si="75"/>
        <v/>
      </c>
      <c r="MK15" s="102"/>
      <c r="ML15" s="104" t="str">
        <f t="shared" si="204"/>
        <v/>
      </c>
      <c r="MM15" s="104" t="str">
        <f t="shared" si="205"/>
        <v/>
      </c>
      <c r="MN15" s="104" t="str">
        <f t="shared" si="206"/>
        <v/>
      </c>
      <c r="MO15" s="104" t="str">
        <f t="shared" si="207"/>
        <v/>
      </c>
      <c r="MP15" s="104" t="str">
        <f t="shared" si="208"/>
        <v/>
      </c>
      <c r="MQ15" s="104" t="str">
        <f t="shared" si="209"/>
        <v/>
      </c>
      <c r="MR15" s="105" t="str">
        <f t="shared" si="76"/>
        <v/>
      </c>
      <c r="MS15" s="109" t="str">
        <f t="shared" si="77"/>
        <v/>
      </c>
      <c r="MT15" s="102"/>
      <c r="MU15" s="102"/>
      <c r="MV15" s="104" t="str">
        <f t="shared" si="78"/>
        <v/>
      </c>
      <c r="MW15" s="102"/>
      <c r="MX15" s="104" t="str">
        <f t="shared" si="210"/>
        <v/>
      </c>
      <c r="MY15" s="102"/>
      <c r="MZ15" s="102"/>
      <c r="NA15" s="104" t="str">
        <f t="shared" si="79"/>
        <v/>
      </c>
      <c r="NB15" s="102"/>
      <c r="NC15" s="104" t="str">
        <f t="shared" si="211"/>
        <v/>
      </c>
      <c r="ND15" s="102"/>
      <c r="NE15" s="102"/>
      <c r="NF15" s="104" t="str">
        <f t="shared" si="80"/>
        <v/>
      </c>
      <c r="NG15" s="118"/>
      <c r="NH15" s="104" t="str">
        <f t="shared" si="212"/>
        <v/>
      </c>
      <c r="NI15" s="102"/>
      <c r="NJ15" s="102"/>
      <c r="NK15" s="104" t="str">
        <f t="shared" si="81"/>
        <v/>
      </c>
      <c r="NL15" s="118"/>
      <c r="NM15" s="104" t="str">
        <f t="shared" si="213"/>
        <v/>
      </c>
      <c r="NN15" s="102"/>
      <c r="NO15" s="102"/>
      <c r="NP15" s="104" t="str">
        <f t="shared" si="82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83"/>
        <v/>
      </c>
      <c r="NY15" s="109" t="str">
        <f t="shared" si="84"/>
        <v/>
      </c>
      <c r="OA15" s="198">
        <f t="shared" si="85"/>
        <v>6.361538461538462</v>
      </c>
      <c r="OB15" s="198">
        <f t="shared" si="86"/>
        <v>5.546153846153846</v>
      </c>
      <c r="OC15" s="198">
        <f t="shared" si="87"/>
        <v>11.507692307692309</v>
      </c>
      <c r="OD15" s="198">
        <f t="shared" si="88"/>
        <v>14.065384615384616</v>
      </c>
      <c r="OE15" s="198">
        <f t="shared" si="89"/>
        <v>12.453846153846154</v>
      </c>
      <c r="OF15" s="198">
        <f t="shared" si="90"/>
        <v>7.9846153846153856</v>
      </c>
      <c r="OG15" s="198">
        <f t="shared" si="91"/>
        <v>13.292307692307691</v>
      </c>
      <c r="OH15" s="198">
        <f t="shared" si="92"/>
        <v>14.215384615384615</v>
      </c>
      <c r="OI15" s="198">
        <f t="shared" si="93"/>
        <v>9.3000000000000007</v>
      </c>
      <c r="OJ15" s="198" t="str">
        <f t="shared" si="94"/>
        <v/>
      </c>
      <c r="OK15" s="198" t="str">
        <f t="shared" si="95"/>
        <v/>
      </c>
      <c r="OL15" s="198" t="str">
        <f t="shared" si="96"/>
        <v/>
      </c>
      <c r="OM15" s="200"/>
      <c r="ON15" s="198">
        <f t="shared" si="97"/>
        <v>8.9160256410256427</v>
      </c>
      <c r="OO15" s="198">
        <f t="shared" si="98"/>
        <v>8.7839743589743566</v>
      </c>
      <c r="OP15" s="198">
        <f t="shared" si="220"/>
        <v>9.897051282051283</v>
      </c>
      <c r="OQ15" s="198">
        <f t="shared" si="221"/>
        <v>9.897051282051283</v>
      </c>
      <c r="OR15" s="105">
        <f t="shared" si="222"/>
        <v>15</v>
      </c>
      <c r="OS15" s="105">
        <f t="shared" si="223"/>
        <v>15</v>
      </c>
      <c r="OT15" s="134"/>
      <c r="OU15" s="109">
        <f t="shared" si="99"/>
        <v>33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4"/>
        <v>11</v>
      </c>
      <c r="B16" s="195" t="s">
        <v>367</v>
      </c>
      <c r="C16" s="195" t="s">
        <v>368</v>
      </c>
      <c r="D16" s="195" t="s">
        <v>369</v>
      </c>
      <c r="E16" s="196" t="s">
        <v>287</v>
      </c>
      <c r="F16" s="102">
        <v>6.5</v>
      </c>
      <c r="G16" s="102">
        <v>5</v>
      </c>
      <c r="H16" s="104">
        <f t="shared" si="1"/>
        <v>5.6</v>
      </c>
      <c r="I16" s="102"/>
      <c r="J16" s="104">
        <f t="shared" si="100"/>
        <v>5.6</v>
      </c>
      <c r="K16" s="102">
        <v>10</v>
      </c>
      <c r="L16" s="102">
        <v>7</v>
      </c>
      <c r="M16" s="104">
        <f t="shared" si="2"/>
        <v>8.1999999999999993</v>
      </c>
      <c r="N16" s="102"/>
      <c r="O16" s="104">
        <f t="shared" si="101"/>
        <v>8.1999999999999993</v>
      </c>
      <c r="P16" s="102">
        <v>6.5</v>
      </c>
      <c r="Q16" s="102">
        <v>11</v>
      </c>
      <c r="R16" s="104">
        <f t="shared" si="3"/>
        <v>9.1999999999999993</v>
      </c>
      <c r="S16" s="118"/>
      <c r="T16" s="104">
        <f t="shared" si="102"/>
        <v>9.1999999999999993</v>
      </c>
      <c r="U16" s="102"/>
      <c r="V16" s="102"/>
      <c r="W16" s="104" t="str">
        <f t="shared" si="4"/>
        <v/>
      </c>
      <c r="X16" s="118"/>
      <c r="Y16" s="104" t="str">
        <f t="shared" si="103"/>
        <v/>
      </c>
      <c r="Z16" s="102"/>
      <c r="AA16" s="102"/>
      <c r="AB16" s="104" t="str">
        <f t="shared" si="5"/>
        <v/>
      </c>
      <c r="AC16" s="102"/>
      <c r="AD16" s="104" t="str">
        <f t="shared" si="104"/>
        <v/>
      </c>
      <c r="AE16" s="104">
        <f t="shared" si="105"/>
        <v>7.5769230769230766</v>
      </c>
      <c r="AF16" s="104">
        <f t="shared" si="106"/>
        <v>7.4615384615384626</v>
      </c>
      <c r="AG16" s="104">
        <f t="shared" si="107"/>
        <v>7.5076923076923077</v>
      </c>
      <c r="AH16" s="104" t="str">
        <f t="shared" si="108"/>
        <v/>
      </c>
      <c r="AI16" s="104">
        <f t="shared" si="109"/>
        <v>7.5076923076923077</v>
      </c>
      <c r="AJ16" s="105">
        <f t="shared" si="6"/>
        <v>0</v>
      </c>
      <c r="AK16" s="109">
        <f t="shared" si="7"/>
        <v>28</v>
      </c>
      <c r="AL16" s="102">
        <v>10</v>
      </c>
      <c r="AM16" s="102">
        <v>6.5</v>
      </c>
      <c r="AN16" s="104">
        <f t="shared" si="8"/>
        <v>7.9</v>
      </c>
      <c r="AO16" s="102"/>
      <c r="AP16" s="104">
        <f t="shared" si="110"/>
        <v>7.9</v>
      </c>
      <c r="AQ16" s="102">
        <v>11.5</v>
      </c>
      <c r="AR16" s="102">
        <v>8</v>
      </c>
      <c r="AS16" s="104">
        <f t="shared" si="9"/>
        <v>9.4</v>
      </c>
      <c r="AT16" s="102"/>
      <c r="AU16" s="104">
        <f t="shared" si="111"/>
        <v>9.4</v>
      </c>
      <c r="AV16" s="102">
        <v>8.5</v>
      </c>
      <c r="AW16" s="102">
        <v>11</v>
      </c>
      <c r="AX16" s="104">
        <f t="shared" si="10"/>
        <v>10</v>
      </c>
      <c r="AY16" s="118"/>
      <c r="AZ16" s="104">
        <f t="shared" si="112"/>
        <v>10</v>
      </c>
      <c r="BA16" s="102"/>
      <c r="BB16" s="102"/>
      <c r="BC16" s="104" t="str">
        <f t="shared" si="11"/>
        <v/>
      </c>
      <c r="BD16" s="118"/>
      <c r="BE16" s="104" t="str">
        <f t="shared" si="113"/>
        <v/>
      </c>
      <c r="BF16" s="102"/>
      <c r="BG16" s="102"/>
      <c r="BH16" s="104" t="str">
        <f t="shared" si="12"/>
        <v/>
      </c>
      <c r="BI16" s="102"/>
      <c r="BJ16" s="104" t="str">
        <f t="shared" si="114"/>
        <v/>
      </c>
      <c r="BK16" s="104">
        <f t="shared" si="115"/>
        <v>10.230769230769232</v>
      </c>
      <c r="BL16" s="104">
        <f t="shared" si="116"/>
        <v>8.115384615384615</v>
      </c>
      <c r="BM16" s="104">
        <f t="shared" si="117"/>
        <v>8.9615384615384635</v>
      </c>
      <c r="BN16" s="104" t="str">
        <f t="shared" si="118"/>
        <v/>
      </c>
      <c r="BO16" s="104">
        <f t="shared" si="119"/>
        <v>8.9615384615384635</v>
      </c>
      <c r="BP16" s="105">
        <f t="shared" si="13"/>
        <v>0</v>
      </c>
      <c r="BQ16" s="109">
        <f t="shared" si="14"/>
        <v>25</v>
      </c>
      <c r="BR16" s="102">
        <v>12</v>
      </c>
      <c r="BS16" s="102">
        <v>10.5</v>
      </c>
      <c r="BT16" s="104">
        <f t="shared" si="15"/>
        <v>11.100000000000001</v>
      </c>
      <c r="BU16" s="102"/>
      <c r="BV16" s="104">
        <f t="shared" si="120"/>
        <v>11.100000000000001</v>
      </c>
      <c r="BW16" s="102">
        <v>14</v>
      </c>
      <c r="BX16" s="102">
        <v>11</v>
      </c>
      <c r="BY16" s="104">
        <f t="shared" si="16"/>
        <v>12.2</v>
      </c>
      <c r="BZ16" s="102"/>
      <c r="CA16" s="104">
        <f t="shared" si="121"/>
        <v>12.2</v>
      </c>
      <c r="CB16" s="102">
        <v>11</v>
      </c>
      <c r="CC16" s="102">
        <v>17</v>
      </c>
      <c r="CD16" s="104">
        <f t="shared" si="17"/>
        <v>14.6</v>
      </c>
      <c r="CE16" s="118"/>
      <c r="CF16" s="104">
        <f t="shared" si="122"/>
        <v>14.6</v>
      </c>
      <c r="CG16" s="102"/>
      <c r="CH16" s="102"/>
      <c r="CI16" s="104" t="str">
        <f t="shared" si="18"/>
        <v/>
      </c>
      <c r="CJ16" s="118"/>
      <c r="CK16" s="104" t="str">
        <f t="shared" si="123"/>
        <v/>
      </c>
      <c r="CL16" s="102"/>
      <c r="CM16" s="102"/>
      <c r="CN16" s="104" t="str">
        <f t="shared" si="19"/>
        <v/>
      </c>
      <c r="CO16" s="102"/>
      <c r="CP16" s="104" t="str">
        <f t="shared" si="124"/>
        <v/>
      </c>
      <c r="CQ16" s="104">
        <f t="shared" si="125"/>
        <v>12.538461538461538</v>
      </c>
      <c r="CR16" s="104">
        <f t="shared" si="126"/>
        <v>12.192307692307693</v>
      </c>
      <c r="CS16" s="104">
        <f t="shared" si="127"/>
        <v>12.330769230769233</v>
      </c>
      <c r="CT16" s="104" t="str">
        <f t="shared" si="128"/>
        <v/>
      </c>
      <c r="CU16" s="104">
        <f t="shared" si="129"/>
        <v>12.330769230769233</v>
      </c>
      <c r="CV16" s="105">
        <f t="shared" si="20"/>
        <v>4</v>
      </c>
      <c r="CW16" s="109">
        <f t="shared" si="21"/>
        <v>13</v>
      </c>
      <c r="CX16" s="102">
        <v>13</v>
      </c>
      <c r="CY16" s="102">
        <v>13.5</v>
      </c>
      <c r="CZ16" s="104">
        <f t="shared" si="22"/>
        <v>13.3</v>
      </c>
      <c r="DA16" s="102"/>
      <c r="DB16" s="104">
        <f t="shared" si="130"/>
        <v>13.3</v>
      </c>
      <c r="DC16" s="102">
        <v>14</v>
      </c>
      <c r="DD16" s="102">
        <v>10.25</v>
      </c>
      <c r="DE16" s="104">
        <f t="shared" si="23"/>
        <v>11.75</v>
      </c>
      <c r="DF16" s="102"/>
      <c r="DG16" s="104">
        <f t="shared" si="131"/>
        <v>11.75</v>
      </c>
      <c r="DH16" s="102"/>
      <c r="DI16" s="102"/>
      <c r="DJ16" s="104" t="str">
        <f t="shared" si="24"/>
        <v/>
      </c>
      <c r="DK16" s="118"/>
      <c r="DL16" s="104" t="str">
        <f t="shared" si="132"/>
        <v/>
      </c>
      <c r="DM16" s="102"/>
      <c r="DN16" s="102"/>
      <c r="DO16" s="104" t="str">
        <f t="shared" si="25"/>
        <v/>
      </c>
      <c r="DP16" s="118"/>
      <c r="DQ16" s="104" t="str">
        <f t="shared" si="133"/>
        <v/>
      </c>
      <c r="DR16" s="102"/>
      <c r="DS16" s="102"/>
      <c r="DT16" s="104" t="str">
        <f t="shared" si="26"/>
        <v/>
      </c>
      <c r="DU16" s="102"/>
      <c r="DV16" s="104" t="str">
        <f t="shared" si="134"/>
        <v/>
      </c>
      <c r="DW16" s="104">
        <f t="shared" si="135"/>
        <v>13.461538461538462</v>
      </c>
      <c r="DX16" s="104">
        <f t="shared" si="136"/>
        <v>12</v>
      </c>
      <c r="DY16" s="104">
        <f t="shared" si="137"/>
        <v>12.584615384615386</v>
      </c>
      <c r="DZ16" s="104" t="str">
        <f t="shared" si="138"/>
        <v/>
      </c>
      <c r="EA16" s="104">
        <f t="shared" si="139"/>
        <v>12.584615384615386</v>
      </c>
      <c r="EB16" s="105">
        <f t="shared" si="27"/>
        <v>3</v>
      </c>
      <c r="EC16" s="109">
        <f t="shared" si="28"/>
        <v>32</v>
      </c>
      <c r="ED16" s="102">
        <v>16.5</v>
      </c>
      <c r="EE16" s="102">
        <v>12.5</v>
      </c>
      <c r="EF16" s="104">
        <f t="shared" si="29"/>
        <v>14.100000000000001</v>
      </c>
      <c r="EG16" s="102"/>
      <c r="EH16" s="104">
        <f t="shared" si="140"/>
        <v>14.100000000000001</v>
      </c>
      <c r="EI16" s="102">
        <v>10</v>
      </c>
      <c r="EJ16" s="102">
        <v>8.75</v>
      </c>
      <c r="EK16" s="104">
        <f t="shared" si="30"/>
        <v>9.25</v>
      </c>
      <c r="EL16" s="102"/>
      <c r="EM16" s="104">
        <f t="shared" si="141"/>
        <v>9.25</v>
      </c>
      <c r="EN16" s="102">
        <v>8</v>
      </c>
      <c r="EO16" s="102">
        <v>8.5</v>
      </c>
      <c r="EP16" s="104">
        <f t="shared" si="31"/>
        <v>8.3000000000000007</v>
      </c>
      <c r="EQ16" s="118"/>
      <c r="ER16" s="104">
        <f t="shared" si="142"/>
        <v>8.3000000000000007</v>
      </c>
      <c r="ES16" s="102"/>
      <c r="ET16" s="102"/>
      <c r="EU16" s="104" t="str">
        <f t="shared" si="32"/>
        <v/>
      </c>
      <c r="EV16" s="118"/>
      <c r="EW16" s="104" t="str">
        <f t="shared" si="143"/>
        <v/>
      </c>
      <c r="EX16" s="102"/>
      <c r="EY16" s="102"/>
      <c r="EZ16" s="104" t="str">
        <f t="shared" si="33"/>
        <v/>
      </c>
      <c r="FA16" s="102"/>
      <c r="FB16" s="104" t="str">
        <f t="shared" si="144"/>
        <v/>
      </c>
      <c r="FC16" s="104">
        <f t="shared" si="145"/>
        <v>13.03846153846154</v>
      </c>
      <c r="FD16" s="104">
        <f t="shared" si="146"/>
        <v>10.711538461538462</v>
      </c>
      <c r="FE16" s="104">
        <f t="shared" si="147"/>
        <v>11.642307692307693</v>
      </c>
      <c r="FF16" s="104" t="str">
        <f t="shared" si="148"/>
        <v/>
      </c>
      <c r="FG16" s="104">
        <f t="shared" si="149"/>
        <v>11.642307692307693</v>
      </c>
      <c r="FH16" s="105">
        <f t="shared" si="34"/>
        <v>3</v>
      </c>
      <c r="FI16" s="109">
        <f t="shared" si="35"/>
        <v>19</v>
      </c>
      <c r="FJ16" s="102">
        <v>10</v>
      </c>
      <c r="FK16" s="102">
        <v>11.75</v>
      </c>
      <c r="FL16" s="104">
        <f t="shared" si="36"/>
        <v>11.05</v>
      </c>
      <c r="FM16" s="102"/>
      <c r="FN16" s="104">
        <f t="shared" si="150"/>
        <v>11.05</v>
      </c>
      <c r="FO16" s="102">
        <v>7</v>
      </c>
      <c r="FP16" s="102">
        <v>10</v>
      </c>
      <c r="FQ16" s="104">
        <f t="shared" si="37"/>
        <v>8.8000000000000007</v>
      </c>
      <c r="FR16" s="102"/>
      <c r="FS16" s="104">
        <f t="shared" si="151"/>
        <v>8.8000000000000007</v>
      </c>
      <c r="FT16" s="102"/>
      <c r="FU16" s="102"/>
      <c r="FV16" s="104" t="str">
        <f t="shared" si="38"/>
        <v/>
      </c>
      <c r="FW16" s="118"/>
      <c r="FX16" s="104" t="str">
        <f t="shared" si="152"/>
        <v/>
      </c>
      <c r="FY16" s="102"/>
      <c r="FZ16" s="102"/>
      <c r="GA16" s="104" t="str">
        <f t="shared" si="39"/>
        <v/>
      </c>
      <c r="GB16" s="118"/>
      <c r="GC16" s="104" t="str">
        <f t="shared" si="153"/>
        <v/>
      </c>
      <c r="GD16" s="102"/>
      <c r="GE16" s="102"/>
      <c r="GF16" s="104" t="str">
        <f t="shared" si="40"/>
        <v/>
      </c>
      <c r="GG16" s="102"/>
      <c r="GH16" s="104" t="str">
        <f t="shared" si="154"/>
        <v/>
      </c>
      <c r="GI16" s="104">
        <f t="shared" si="155"/>
        <v>8.615384615384615</v>
      </c>
      <c r="GJ16" s="104">
        <f t="shared" si="156"/>
        <v>10.942307692307693</v>
      </c>
      <c r="GK16" s="104">
        <f t="shared" si="157"/>
        <v>10.011538461538462</v>
      </c>
      <c r="GL16" s="104" t="str">
        <f t="shared" si="158"/>
        <v/>
      </c>
      <c r="GM16" s="104">
        <f t="shared" si="159"/>
        <v>10.011538461538462</v>
      </c>
      <c r="GN16" s="105">
        <f t="shared" si="41"/>
        <v>3</v>
      </c>
      <c r="GO16" s="109">
        <f t="shared" si="42"/>
        <v>17</v>
      </c>
      <c r="GP16" s="102">
        <v>12.5</v>
      </c>
      <c r="GQ16" s="102">
        <v>6.5</v>
      </c>
      <c r="GR16" s="104">
        <f t="shared" si="43"/>
        <v>8.9</v>
      </c>
      <c r="GS16" s="102"/>
      <c r="GT16" s="104">
        <f t="shared" si="160"/>
        <v>8.9</v>
      </c>
      <c r="GU16" s="102">
        <v>13</v>
      </c>
      <c r="GV16" s="102">
        <v>10</v>
      </c>
      <c r="GW16" s="104">
        <f t="shared" si="44"/>
        <v>11.2</v>
      </c>
      <c r="GX16" s="102"/>
      <c r="GY16" s="104">
        <f t="shared" si="161"/>
        <v>11.2</v>
      </c>
      <c r="GZ16" s="102"/>
      <c r="HA16" s="102"/>
      <c r="HB16" s="104" t="str">
        <f t="shared" si="45"/>
        <v/>
      </c>
      <c r="HC16" s="118"/>
      <c r="HD16" s="104" t="str">
        <f t="shared" si="162"/>
        <v/>
      </c>
      <c r="HE16" s="102"/>
      <c r="HF16" s="102"/>
      <c r="HG16" s="104" t="str">
        <f t="shared" si="46"/>
        <v/>
      </c>
      <c r="HH16" s="118"/>
      <c r="HI16" s="104" t="str">
        <f t="shared" si="163"/>
        <v/>
      </c>
      <c r="HJ16" s="102"/>
      <c r="HK16" s="102"/>
      <c r="HL16" s="104" t="str">
        <f t="shared" si="47"/>
        <v/>
      </c>
      <c r="HM16" s="102"/>
      <c r="HN16" s="104" t="str">
        <f t="shared" si="164"/>
        <v/>
      </c>
      <c r="HO16" s="104">
        <f t="shared" si="165"/>
        <v>12.73076923076923</v>
      </c>
      <c r="HP16" s="104">
        <f t="shared" si="166"/>
        <v>8.1153846153846168</v>
      </c>
      <c r="HQ16" s="104">
        <f t="shared" si="167"/>
        <v>9.9615384615384617</v>
      </c>
      <c r="HR16" s="104" t="str">
        <f t="shared" si="168"/>
        <v/>
      </c>
      <c r="HS16" s="104">
        <f t="shared" si="169"/>
        <v>9.9615384615384617</v>
      </c>
      <c r="HT16" s="105">
        <f t="shared" si="48"/>
        <v>0</v>
      </c>
      <c r="HU16" s="109">
        <f t="shared" si="49"/>
        <v>40</v>
      </c>
      <c r="HV16" s="102">
        <v>6</v>
      </c>
      <c r="HW16" s="102">
        <v>17</v>
      </c>
      <c r="HX16" s="104">
        <f t="shared" si="50"/>
        <v>12.6</v>
      </c>
      <c r="HY16" s="102"/>
      <c r="HZ16" s="104">
        <f t="shared" si="170"/>
        <v>12.6</v>
      </c>
      <c r="IA16" s="102">
        <v>14</v>
      </c>
      <c r="IB16" s="102">
        <v>7</v>
      </c>
      <c r="IC16" s="104">
        <f t="shared" si="51"/>
        <v>9.8000000000000007</v>
      </c>
      <c r="ID16" s="102"/>
      <c r="IE16" s="104">
        <f t="shared" si="171"/>
        <v>9.8000000000000007</v>
      </c>
      <c r="IF16" s="102"/>
      <c r="IG16" s="102"/>
      <c r="IH16" s="104" t="str">
        <f t="shared" si="52"/>
        <v/>
      </c>
      <c r="II16" s="118"/>
      <c r="IJ16" s="104" t="str">
        <f t="shared" si="172"/>
        <v/>
      </c>
      <c r="IK16" s="102"/>
      <c r="IL16" s="102"/>
      <c r="IM16" s="104" t="str">
        <f t="shared" si="53"/>
        <v/>
      </c>
      <c r="IN16" s="118"/>
      <c r="IO16" s="104" t="str">
        <f t="shared" si="173"/>
        <v/>
      </c>
      <c r="IP16" s="102"/>
      <c r="IQ16" s="102"/>
      <c r="IR16" s="104" t="str">
        <f t="shared" si="54"/>
        <v/>
      </c>
      <c r="IS16" s="102"/>
      <c r="IT16" s="104" t="str">
        <f t="shared" si="174"/>
        <v/>
      </c>
      <c r="IU16" s="104">
        <f t="shared" si="175"/>
        <v>9.6923076923076934</v>
      </c>
      <c r="IV16" s="104">
        <f t="shared" si="176"/>
        <v>12.384615384615383</v>
      </c>
      <c r="IW16" s="104">
        <f t="shared" si="177"/>
        <v>11.307692307692308</v>
      </c>
      <c r="IX16" s="104" t="str">
        <f t="shared" si="178"/>
        <v/>
      </c>
      <c r="IY16" s="104">
        <f t="shared" si="179"/>
        <v>11.307692307692308</v>
      </c>
      <c r="IZ16" s="105">
        <f t="shared" si="55"/>
        <v>3</v>
      </c>
      <c r="JA16" s="109">
        <f t="shared" si="56"/>
        <v>35</v>
      </c>
      <c r="JB16" s="102">
        <v>12</v>
      </c>
      <c r="JC16" s="102">
        <v>10.5</v>
      </c>
      <c r="JD16" s="104">
        <f t="shared" si="57"/>
        <v>11.100000000000001</v>
      </c>
      <c r="JE16" s="102"/>
      <c r="JF16" s="104">
        <f t="shared" si="180"/>
        <v>11.100000000000001</v>
      </c>
      <c r="JG16" s="102"/>
      <c r="JH16" s="102"/>
      <c r="JI16" s="104" t="str">
        <f t="shared" si="58"/>
        <v/>
      </c>
      <c r="JJ16" s="102"/>
      <c r="JK16" s="104" t="str">
        <f t="shared" si="181"/>
        <v/>
      </c>
      <c r="JL16" s="102"/>
      <c r="JM16" s="102"/>
      <c r="JN16" s="104" t="str">
        <f t="shared" si="59"/>
        <v/>
      </c>
      <c r="JO16" s="118"/>
      <c r="JP16" s="104" t="str">
        <f t="shared" si="182"/>
        <v/>
      </c>
      <c r="JQ16" s="102"/>
      <c r="JR16" s="102"/>
      <c r="JS16" s="104" t="str">
        <f t="shared" si="60"/>
        <v/>
      </c>
      <c r="JT16" s="118"/>
      <c r="JU16" s="104" t="str">
        <f t="shared" si="183"/>
        <v/>
      </c>
      <c r="JV16" s="102"/>
      <c r="JW16" s="102"/>
      <c r="JX16" s="104" t="str">
        <f t="shared" si="61"/>
        <v/>
      </c>
      <c r="JY16" s="102"/>
      <c r="JZ16" s="104" t="str">
        <f t="shared" si="184"/>
        <v/>
      </c>
      <c r="KA16" s="104">
        <f t="shared" si="185"/>
        <v>12</v>
      </c>
      <c r="KB16" s="104">
        <f t="shared" si="186"/>
        <v>10.5</v>
      </c>
      <c r="KC16" s="104">
        <f t="shared" si="187"/>
        <v>11.100000000000001</v>
      </c>
      <c r="KD16" s="104" t="str">
        <f t="shared" si="188"/>
        <v/>
      </c>
      <c r="KE16" s="104">
        <f t="shared" si="189"/>
        <v>11.100000000000001</v>
      </c>
      <c r="KF16" s="105">
        <f t="shared" si="62"/>
        <v>2</v>
      </c>
      <c r="KG16" s="109">
        <f t="shared" si="63"/>
        <v>21</v>
      </c>
      <c r="KH16" s="102"/>
      <c r="KI16" s="102"/>
      <c r="KJ16" s="104" t="str">
        <f t="shared" si="64"/>
        <v/>
      </c>
      <c r="KK16" s="102"/>
      <c r="KL16" s="104" t="str">
        <f t="shared" si="190"/>
        <v/>
      </c>
      <c r="KM16" s="102"/>
      <c r="KN16" s="102"/>
      <c r="KO16" s="104" t="str">
        <f t="shared" si="65"/>
        <v/>
      </c>
      <c r="KP16" s="102"/>
      <c r="KQ16" s="104" t="str">
        <f t="shared" si="191"/>
        <v/>
      </c>
      <c r="KR16" s="102"/>
      <c r="KS16" s="102"/>
      <c r="KT16" s="104" t="str">
        <f t="shared" si="66"/>
        <v/>
      </c>
      <c r="KU16" s="118"/>
      <c r="KV16" s="104" t="str">
        <f t="shared" si="192"/>
        <v/>
      </c>
      <c r="KW16" s="102"/>
      <c r="KX16" s="102"/>
      <c r="KY16" s="104" t="str">
        <f t="shared" si="67"/>
        <v/>
      </c>
      <c r="KZ16" s="118"/>
      <c r="LA16" s="104" t="str">
        <f t="shared" si="193"/>
        <v/>
      </c>
      <c r="LB16" s="102"/>
      <c r="LC16" s="102"/>
      <c r="LD16" s="104" t="str">
        <f t="shared" si="68"/>
        <v/>
      </c>
      <c r="LE16" s="102"/>
      <c r="LF16" s="104" t="str">
        <f t="shared" si="194"/>
        <v/>
      </c>
      <c r="LG16" s="104" t="str">
        <f t="shared" si="195"/>
        <v/>
      </c>
      <c r="LH16" s="104" t="str">
        <f t="shared" si="196"/>
        <v/>
      </c>
      <c r="LI16" s="104" t="str">
        <f t="shared" si="197"/>
        <v/>
      </c>
      <c r="LJ16" s="104" t="str">
        <f t="shared" si="198"/>
        <v/>
      </c>
      <c r="LK16" s="104" t="str">
        <f t="shared" si="199"/>
        <v/>
      </c>
      <c r="LL16" s="105" t="str">
        <f t="shared" si="69"/>
        <v/>
      </c>
      <c r="LM16" s="109" t="str">
        <f t="shared" si="70"/>
        <v/>
      </c>
      <c r="LN16" s="102"/>
      <c r="LO16" s="102"/>
      <c r="LP16" s="104" t="str">
        <f t="shared" si="71"/>
        <v/>
      </c>
      <c r="LQ16" s="102"/>
      <c r="LR16" s="104" t="str">
        <f t="shared" si="200"/>
        <v/>
      </c>
      <c r="LS16" s="102"/>
      <c r="LT16" s="102"/>
      <c r="LU16" s="104" t="str">
        <f t="shared" si="72"/>
        <v/>
      </c>
      <c r="LV16" s="102"/>
      <c r="LW16" s="104" t="str">
        <f t="shared" si="201"/>
        <v/>
      </c>
      <c r="LX16" s="102"/>
      <c r="LY16" s="102"/>
      <c r="LZ16" s="104" t="str">
        <f t="shared" si="73"/>
        <v/>
      </c>
      <c r="MA16" s="118"/>
      <c r="MB16" s="104" t="str">
        <f t="shared" si="202"/>
        <v/>
      </c>
      <c r="MC16" s="102"/>
      <c r="MD16" s="102"/>
      <c r="ME16" s="104" t="str">
        <f t="shared" si="74"/>
        <v/>
      </c>
      <c r="MF16" s="118"/>
      <c r="MG16" s="104" t="str">
        <f t="shared" si="203"/>
        <v/>
      </c>
      <c r="MH16" s="102"/>
      <c r="MI16" s="102"/>
      <c r="MJ16" s="104" t="str">
        <f t="shared" si="75"/>
        <v/>
      </c>
      <c r="MK16" s="102"/>
      <c r="ML16" s="104" t="str">
        <f t="shared" si="204"/>
        <v/>
      </c>
      <c r="MM16" s="104" t="str">
        <f t="shared" si="205"/>
        <v/>
      </c>
      <c r="MN16" s="104" t="str">
        <f t="shared" si="206"/>
        <v/>
      </c>
      <c r="MO16" s="104" t="str">
        <f t="shared" si="207"/>
        <v/>
      </c>
      <c r="MP16" s="104" t="str">
        <f t="shared" si="208"/>
        <v/>
      </c>
      <c r="MQ16" s="104" t="str">
        <f t="shared" si="209"/>
        <v/>
      </c>
      <c r="MR16" s="105" t="str">
        <f t="shared" si="76"/>
        <v/>
      </c>
      <c r="MS16" s="109" t="str">
        <f t="shared" si="77"/>
        <v/>
      </c>
      <c r="MT16" s="102"/>
      <c r="MU16" s="102"/>
      <c r="MV16" s="104" t="str">
        <f t="shared" si="78"/>
        <v/>
      </c>
      <c r="MW16" s="102"/>
      <c r="MX16" s="104" t="str">
        <f t="shared" si="210"/>
        <v/>
      </c>
      <c r="MY16" s="102"/>
      <c r="MZ16" s="102"/>
      <c r="NA16" s="104" t="str">
        <f t="shared" si="79"/>
        <v/>
      </c>
      <c r="NB16" s="102"/>
      <c r="NC16" s="104" t="str">
        <f t="shared" si="211"/>
        <v/>
      </c>
      <c r="ND16" s="102"/>
      <c r="NE16" s="102"/>
      <c r="NF16" s="104" t="str">
        <f t="shared" si="80"/>
        <v/>
      </c>
      <c r="NG16" s="118"/>
      <c r="NH16" s="104" t="str">
        <f t="shared" si="212"/>
        <v/>
      </c>
      <c r="NI16" s="102"/>
      <c r="NJ16" s="102"/>
      <c r="NK16" s="104" t="str">
        <f t="shared" si="81"/>
        <v/>
      </c>
      <c r="NL16" s="118"/>
      <c r="NM16" s="104" t="str">
        <f t="shared" si="213"/>
        <v/>
      </c>
      <c r="NN16" s="102"/>
      <c r="NO16" s="102"/>
      <c r="NP16" s="104" t="str">
        <f t="shared" si="82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83"/>
        <v/>
      </c>
      <c r="NY16" s="109" t="str">
        <f t="shared" si="84"/>
        <v/>
      </c>
      <c r="OA16" s="198">
        <f t="shared" si="85"/>
        <v>7.5076923076923077</v>
      </c>
      <c r="OB16" s="198">
        <f t="shared" si="86"/>
        <v>8.9615384615384635</v>
      </c>
      <c r="OC16" s="198">
        <f t="shared" si="87"/>
        <v>12.330769230769233</v>
      </c>
      <c r="OD16" s="198">
        <f t="shared" si="88"/>
        <v>12.584615384615386</v>
      </c>
      <c r="OE16" s="198">
        <f t="shared" si="89"/>
        <v>11.642307692307693</v>
      </c>
      <c r="OF16" s="198">
        <f t="shared" si="90"/>
        <v>10.011538461538462</v>
      </c>
      <c r="OG16" s="198">
        <f t="shared" si="91"/>
        <v>9.9615384615384617</v>
      </c>
      <c r="OH16" s="198">
        <f t="shared" si="92"/>
        <v>11.307692307692308</v>
      </c>
      <c r="OI16" s="198">
        <f t="shared" si="93"/>
        <v>11.100000000000001</v>
      </c>
      <c r="OJ16" s="198" t="str">
        <f t="shared" si="94"/>
        <v/>
      </c>
      <c r="OK16" s="198" t="str">
        <f t="shared" si="95"/>
        <v/>
      </c>
      <c r="OL16" s="198" t="str">
        <f t="shared" si="96"/>
        <v/>
      </c>
      <c r="OM16" s="200"/>
      <c r="ON16" s="198">
        <f t="shared" si="97"/>
        <v>9.5064102564102555</v>
      </c>
      <c r="OO16" s="198">
        <f t="shared" si="98"/>
        <v>8.8230769230769219</v>
      </c>
      <c r="OP16" s="198">
        <f t="shared" si="220"/>
        <v>10.347692307692309</v>
      </c>
      <c r="OQ16" s="198">
        <f t="shared" si="221"/>
        <v>10.347692307692309</v>
      </c>
      <c r="OR16" s="105">
        <f t="shared" si="222"/>
        <v>18</v>
      </c>
      <c r="OS16" s="105">
        <f t="shared" si="223"/>
        <v>30</v>
      </c>
      <c r="OT16" s="134"/>
      <c r="OU16" s="109">
        <f t="shared" si="99"/>
        <v>27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4"/>
        <v>12</v>
      </c>
      <c r="B17" s="195" t="s">
        <v>370</v>
      </c>
      <c r="C17" s="197" t="s">
        <v>371</v>
      </c>
      <c r="D17" s="195" t="s">
        <v>372</v>
      </c>
      <c r="E17" s="196" t="s">
        <v>278</v>
      </c>
      <c r="F17" s="102">
        <v>7.5</v>
      </c>
      <c r="G17" s="102">
        <v>1</v>
      </c>
      <c r="H17" s="104">
        <f t="shared" si="1"/>
        <v>3.6</v>
      </c>
      <c r="I17" s="102"/>
      <c r="J17" s="104">
        <f t="shared" si="100"/>
        <v>3.6</v>
      </c>
      <c r="K17" s="102">
        <v>6</v>
      </c>
      <c r="L17" s="102">
        <v>4</v>
      </c>
      <c r="M17" s="104">
        <f t="shared" si="2"/>
        <v>4.8000000000000007</v>
      </c>
      <c r="N17" s="102"/>
      <c r="O17" s="104">
        <f t="shared" si="101"/>
        <v>4.8000000000000007</v>
      </c>
      <c r="P17" s="102">
        <v>13.5</v>
      </c>
      <c r="Q17" s="102">
        <v>1</v>
      </c>
      <c r="R17" s="104">
        <f t="shared" si="3"/>
        <v>6</v>
      </c>
      <c r="S17" s="118"/>
      <c r="T17" s="104">
        <f t="shared" si="102"/>
        <v>6</v>
      </c>
      <c r="U17" s="102"/>
      <c r="V17" s="102"/>
      <c r="W17" s="104" t="str">
        <f t="shared" si="4"/>
        <v/>
      </c>
      <c r="X17" s="118"/>
      <c r="Y17" s="104" t="str">
        <f t="shared" si="103"/>
        <v/>
      </c>
      <c r="Z17" s="102"/>
      <c r="AA17" s="102"/>
      <c r="AB17" s="104" t="str">
        <f t="shared" si="5"/>
        <v/>
      </c>
      <c r="AC17" s="102"/>
      <c r="AD17" s="104" t="str">
        <f t="shared" si="104"/>
        <v/>
      </c>
      <c r="AE17" s="104">
        <f t="shared" si="105"/>
        <v>8.884615384615385</v>
      </c>
      <c r="AF17" s="104">
        <f t="shared" si="106"/>
        <v>1.9230769230769231</v>
      </c>
      <c r="AG17" s="104">
        <f t="shared" si="107"/>
        <v>4.7076923076923087</v>
      </c>
      <c r="AH17" s="104" t="str">
        <f t="shared" si="108"/>
        <v/>
      </c>
      <c r="AI17" s="104">
        <f t="shared" si="109"/>
        <v>4.7076923076923087</v>
      </c>
      <c r="AJ17" s="105">
        <f t="shared" si="6"/>
        <v>0</v>
      </c>
      <c r="AK17" s="109">
        <f t="shared" si="7"/>
        <v>47</v>
      </c>
      <c r="AL17" s="102">
        <v>10</v>
      </c>
      <c r="AM17" s="102">
        <v>9</v>
      </c>
      <c r="AN17" s="104">
        <f t="shared" si="8"/>
        <v>9.3999999999999986</v>
      </c>
      <c r="AO17" s="102"/>
      <c r="AP17" s="104">
        <f t="shared" si="110"/>
        <v>9.3999999999999986</v>
      </c>
      <c r="AQ17" s="102">
        <v>5.5</v>
      </c>
      <c r="AR17" s="102">
        <v>3.5</v>
      </c>
      <c r="AS17" s="104">
        <f t="shared" si="9"/>
        <v>4.3000000000000007</v>
      </c>
      <c r="AT17" s="102"/>
      <c r="AU17" s="104">
        <f t="shared" si="111"/>
        <v>4.3000000000000007</v>
      </c>
      <c r="AV17" s="102">
        <v>4</v>
      </c>
      <c r="AW17" s="102">
        <v>7</v>
      </c>
      <c r="AX17" s="104">
        <f t="shared" si="10"/>
        <v>5.8000000000000007</v>
      </c>
      <c r="AY17" s="118"/>
      <c r="AZ17" s="104">
        <f t="shared" si="112"/>
        <v>5.8000000000000007</v>
      </c>
      <c r="BA17" s="102"/>
      <c r="BB17" s="102"/>
      <c r="BC17" s="104" t="str">
        <f t="shared" si="11"/>
        <v/>
      </c>
      <c r="BD17" s="118"/>
      <c r="BE17" s="104" t="str">
        <f t="shared" si="113"/>
        <v/>
      </c>
      <c r="BF17" s="102"/>
      <c r="BG17" s="102"/>
      <c r="BH17" s="104" t="str">
        <f t="shared" si="12"/>
        <v/>
      </c>
      <c r="BI17" s="102"/>
      <c r="BJ17" s="104" t="str">
        <f t="shared" si="114"/>
        <v/>
      </c>
      <c r="BK17" s="104">
        <f t="shared" si="115"/>
        <v>6.884615384615385</v>
      </c>
      <c r="BL17" s="104">
        <f t="shared" si="116"/>
        <v>6.4230769230769234</v>
      </c>
      <c r="BM17" s="104">
        <f t="shared" si="117"/>
        <v>6.6076923076923073</v>
      </c>
      <c r="BN17" s="104" t="str">
        <f t="shared" si="118"/>
        <v/>
      </c>
      <c r="BO17" s="104">
        <f t="shared" si="119"/>
        <v>6.6076923076923073</v>
      </c>
      <c r="BP17" s="105">
        <f t="shared" si="13"/>
        <v>0</v>
      </c>
      <c r="BQ17" s="109">
        <f t="shared" si="14"/>
        <v>39</v>
      </c>
      <c r="BR17" s="102">
        <v>16.5</v>
      </c>
      <c r="BS17" s="102">
        <v>9</v>
      </c>
      <c r="BT17" s="104">
        <f t="shared" si="15"/>
        <v>12</v>
      </c>
      <c r="BU17" s="102"/>
      <c r="BV17" s="104">
        <f t="shared" si="120"/>
        <v>12</v>
      </c>
      <c r="BW17" s="102">
        <v>10.5</v>
      </c>
      <c r="BX17" s="102">
        <v>10</v>
      </c>
      <c r="BY17" s="104">
        <f t="shared" si="16"/>
        <v>10.199999999999999</v>
      </c>
      <c r="BZ17" s="102"/>
      <c r="CA17" s="104">
        <f t="shared" si="121"/>
        <v>10.199999999999999</v>
      </c>
      <c r="CB17" s="102">
        <v>12</v>
      </c>
      <c r="CC17" s="102">
        <v>13</v>
      </c>
      <c r="CD17" s="104">
        <f t="shared" si="17"/>
        <v>12.600000000000001</v>
      </c>
      <c r="CE17" s="118"/>
      <c r="CF17" s="104">
        <f t="shared" si="122"/>
        <v>12.600000000000001</v>
      </c>
      <c r="CG17" s="102"/>
      <c r="CH17" s="102"/>
      <c r="CI17" s="104" t="str">
        <f t="shared" si="18"/>
        <v/>
      </c>
      <c r="CJ17" s="118"/>
      <c r="CK17" s="104" t="str">
        <f t="shared" si="123"/>
        <v/>
      </c>
      <c r="CL17" s="102"/>
      <c r="CM17" s="102"/>
      <c r="CN17" s="104" t="str">
        <f t="shared" si="19"/>
        <v/>
      </c>
      <c r="CO17" s="102"/>
      <c r="CP17" s="104" t="str">
        <f t="shared" si="124"/>
        <v/>
      </c>
      <c r="CQ17" s="104">
        <f t="shared" si="125"/>
        <v>13.153846153846153</v>
      </c>
      <c r="CR17" s="104">
        <f t="shared" si="126"/>
        <v>10.307692307692308</v>
      </c>
      <c r="CS17" s="104">
        <f t="shared" si="127"/>
        <v>11.446153846153846</v>
      </c>
      <c r="CT17" s="104" t="str">
        <f t="shared" si="128"/>
        <v/>
      </c>
      <c r="CU17" s="104">
        <f t="shared" si="129"/>
        <v>11.446153846153846</v>
      </c>
      <c r="CV17" s="105">
        <f t="shared" si="20"/>
        <v>4</v>
      </c>
      <c r="CW17" s="109">
        <f t="shared" si="21"/>
        <v>25</v>
      </c>
      <c r="CX17" s="102">
        <v>15</v>
      </c>
      <c r="CY17" s="102">
        <v>15.75</v>
      </c>
      <c r="CZ17" s="104">
        <f t="shared" si="22"/>
        <v>15.45</v>
      </c>
      <c r="DA17" s="102"/>
      <c r="DB17" s="104">
        <f t="shared" si="130"/>
        <v>15.45</v>
      </c>
      <c r="DC17" s="102">
        <v>15</v>
      </c>
      <c r="DD17" s="102">
        <v>12</v>
      </c>
      <c r="DE17" s="104">
        <f t="shared" si="23"/>
        <v>13.2</v>
      </c>
      <c r="DF17" s="102"/>
      <c r="DG17" s="104">
        <f t="shared" si="131"/>
        <v>13.2</v>
      </c>
      <c r="DH17" s="102"/>
      <c r="DI17" s="102"/>
      <c r="DJ17" s="104" t="str">
        <f t="shared" si="24"/>
        <v/>
      </c>
      <c r="DK17" s="118"/>
      <c r="DL17" s="104" t="str">
        <f t="shared" si="132"/>
        <v/>
      </c>
      <c r="DM17" s="102"/>
      <c r="DN17" s="102"/>
      <c r="DO17" s="104" t="str">
        <f t="shared" si="25"/>
        <v/>
      </c>
      <c r="DP17" s="118"/>
      <c r="DQ17" s="104" t="str">
        <f t="shared" si="133"/>
        <v/>
      </c>
      <c r="DR17" s="102"/>
      <c r="DS17" s="102"/>
      <c r="DT17" s="104" t="str">
        <f t="shared" si="26"/>
        <v/>
      </c>
      <c r="DU17" s="102"/>
      <c r="DV17" s="104" t="str">
        <f t="shared" si="134"/>
        <v/>
      </c>
      <c r="DW17" s="104">
        <f t="shared" si="135"/>
        <v>15</v>
      </c>
      <c r="DX17" s="104">
        <f t="shared" si="136"/>
        <v>14.019230769230768</v>
      </c>
      <c r="DY17" s="104">
        <f t="shared" si="137"/>
        <v>14.411538461538461</v>
      </c>
      <c r="DZ17" s="104" t="str">
        <f t="shared" si="138"/>
        <v/>
      </c>
      <c r="EA17" s="104">
        <f t="shared" si="139"/>
        <v>14.411538461538461</v>
      </c>
      <c r="EB17" s="105">
        <f t="shared" si="27"/>
        <v>3</v>
      </c>
      <c r="EC17" s="109">
        <f t="shared" si="28"/>
        <v>20</v>
      </c>
      <c r="ED17" s="102">
        <v>13.5</v>
      </c>
      <c r="EE17" s="102">
        <v>16</v>
      </c>
      <c r="EF17" s="104">
        <f t="shared" si="29"/>
        <v>15</v>
      </c>
      <c r="EG17" s="102"/>
      <c r="EH17" s="104">
        <f t="shared" si="140"/>
        <v>15</v>
      </c>
      <c r="EI17" s="102">
        <v>12</v>
      </c>
      <c r="EJ17" s="102">
        <v>12.5</v>
      </c>
      <c r="EK17" s="104">
        <f t="shared" si="30"/>
        <v>12.3</v>
      </c>
      <c r="EL17" s="102"/>
      <c r="EM17" s="104">
        <f t="shared" si="141"/>
        <v>12.3</v>
      </c>
      <c r="EN17" s="102">
        <v>12</v>
      </c>
      <c r="EO17" s="102">
        <v>11.75</v>
      </c>
      <c r="EP17" s="104">
        <f t="shared" si="31"/>
        <v>11.850000000000001</v>
      </c>
      <c r="EQ17" s="118"/>
      <c r="ER17" s="104">
        <f t="shared" si="142"/>
        <v>11.850000000000001</v>
      </c>
      <c r="ES17" s="102"/>
      <c r="ET17" s="102"/>
      <c r="EU17" s="104" t="str">
        <f t="shared" si="32"/>
        <v/>
      </c>
      <c r="EV17" s="118"/>
      <c r="EW17" s="104" t="str">
        <f t="shared" si="143"/>
        <v/>
      </c>
      <c r="EX17" s="102"/>
      <c r="EY17" s="102"/>
      <c r="EZ17" s="104" t="str">
        <f t="shared" si="33"/>
        <v/>
      </c>
      <c r="FA17" s="102"/>
      <c r="FB17" s="104" t="str">
        <f t="shared" si="144"/>
        <v/>
      </c>
      <c r="FC17" s="104">
        <f t="shared" si="145"/>
        <v>12.807692307692307</v>
      </c>
      <c r="FD17" s="104">
        <f t="shared" si="146"/>
        <v>14.211538461538462</v>
      </c>
      <c r="FE17" s="104">
        <f t="shared" si="147"/>
        <v>13.65</v>
      </c>
      <c r="FF17" s="104" t="str">
        <f t="shared" si="148"/>
        <v/>
      </c>
      <c r="FG17" s="104">
        <f t="shared" si="149"/>
        <v>13.65</v>
      </c>
      <c r="FH17" s="105">
        <f t="shared" si="34"/>
        <v>3</v>
      </c>
      <c r="FI17" s="109">
        <f t="shared" si="35"/>
        <v>8</v>
      </c>
      <c r="FJ17" s="102">
        <v>12.75</v>
      </c>
      <c r="FK17" s="102">
        <v>8.75</v>
      </c>
      <c r="FL17" s="104">
        <f t="shared" si="36"/>
        <v>10.350000000000001</v>
      </c>
      <c r="FM17" s="102"/>
      <c r="FN17" s="104">
        <f t="shared" si="150"/>
        <v>10.350000000000001</v>
      </c>
      <c r="FO17" s="102">
        <v>11</v>
      </c>
      <c r="FP17" s="102">
        <v>12</v>
      </c>
      <c r="FQ17" s="104">
        <f t="shared" si="37"/>
        <v>11.6</v>
      </c>
      <c r="FR17" s="102"/>
      <c r="FS17" s="104">
        <f t="shared" si="151"/>
        <v>11.6</v>
      </c>
      <c r="FT17" s="102"/>
      <c r="FU17" s="102"/>
      <c r="FV17" s="104" t="str">
        <f t="shared" si="38"/>
        <v/>
      </c>
      <c r="FW17" s="118"/>
      <c r="FX17" s="104" t="str">
        <f t="shared" si="152"/>
        <v/>
      </c>
      <c r="FY17" s="102"/>
      <c r="FZ17" s="102"/>
      <c r="GA17" s="104" t="str">
        <f t="shared" si="39"/>
        <v/>
      </c>
      <c r="GB17" s="118"/>
      <c r="GC17" s="104" t="str">
        <f t="shared" si="153"/>
        <v/>
      </c>
      <c r="GD17" s="102"/>
      <c r="GE17" s="102"/>
      <c r="GF17" s="104" t="str">
        <f t="shared" si="40"/>
        <v/>
      </c>
      <c r="GG17" s="102"/>
      <c r="GH17" s="104" t="str">
        <f t="shared" si="154"/>
        <v/>
      </c>
      <c r="GI17" s="104">
        <f t="shared" si="155"/>
        <v>11.942307692307693</v>
      </c>
      <c r="GJ17" s="104">
        <f t="shared" si="156"/>
        <v>10.25</v>
      </c>
      <c r="GK17" s="104">
        <f t="shared" si="157"/>
        <v>10.926923076923078</v>
      </c>
      <c r="GL17" s="104" t="str">
        <f t="shared" si="158"/>
        <v/>
      </c>
      <c r="GM17" s="104">
        <f t="shared" si="159"/>
        <v>10.926923076923078</v>
      </c>
      <c r="GN17" s="105">
        <f t="shared" si="41"/>
        <v>3</v>
      </c>
      <c r="GO17" s="109">
        <f t="shared" si="42"/>
        <v>9</v>
      </c>
      <c r="GP17" s="102">
        <v>14.5</v>
      </c>
      <c r="GQ17" s="102">
        <v>15.5</v>
      </c>
      <c r="GR17" s="104">
        <f t="shared" si="43"/>
        <v>15.1</v>
      </c>
      <c r="GS17" s="102"/>
      <c r="GT17" s="104">
        <f t="shared" si="160"/>
        <v>15.1</v>
      </c>
      <c r="GU17" s="102">
        <v>9.5</v>
      </c>
      <c r="GV17" s="102">
        <v>13.5</v>
      </c>
      <c r="GW17" s="104">
        <f t="shared" si="44"/>
        <v>11.9</v>
      </c>
      <c r="GX17" s="102"/>
      <c r="GY17" s="104">
        <f t="shared" si="161"/>
        <v>11.9</v>
      </c>
      <c r="GZ17" s="102"/>
      <c r="HA17" s="102"/>
      <c r="HB17" s="104" t="str">
        <f t="shared" si="45"/>
        <v/>
      </c>
      <c r="HC17" s="118"/>
      <c r="HD17" s="104" t="str">
        <f t="shared" si="162"/>
        <v/>
      </c>
      <c r="HE17" s="102"/>
      <c r="HF17" s="102"/>
      <c r="HG17" s="104" t="str">
        <f t="shared" si="46"/>
        <v/>
      </c>
      <c r="HH17" s="118"/>
      <c r="HI17" s="104" t="str">
        <f t="shared" si="163"/>
        <v/>
      </c>
      <c r="HJ17" s="102"/>
      <c r="HK17" s="102"/>
      <c r="HL17" s="104" t="str">
        <f t="shared" si="47"/>
        <v/>
      </c>
      <c r="HM17" s="102"/>
      <c r="HN17" s="104" t="str">
        <f t="shared" si="164"/>
        <v/>
      </c>
      <c r="HO17" s="104">
        <f t="shared" si="165"/>
        <v>12.192307692307693</v>
      </c>
      <c r="HP17" s="104">
        <f t="shared" si="166"/>
        <v>14.576923076923077</v>
      </c>
      <c r="HQ17" s="104">
        <f t="shared" si="167"/>
        <v>13.623076923076923</v>
      </c>
      <c r="HR17" s="104" t="str">
        <f t="shared" si="168"/>
        <v/>
      </c>
      <c r="HS17" s="104">
        <f t="shared" si="169"/>
        <v>13.623076923076923</v>
      </c>
      <c r="HT17" s="105">
        <f t="shared" si="48"/>
        <v>2</v>
      </c>
      <c r="HU17" s="109">
        <f t="shared" si="49"/>
        <v>10</v>
      </c>
      <c r="HV17" s="102">
        <v>6</v>
      </c>
      <c r="HW17" s="102">
        <v>13.5</v>
      </c>
      <c r="HX17" s="104">
        <f t="shared" si="50"/>
        <v>10.5</v>
      </c>
      <c r="HY17" s="102"/>
      <c r="HZ17" s="104">
        <f t="shared" si="170"/>
        <v>10.5</v>
      </c>
      <c r="IA17" s="102">
        <v>12</v>
      </c>
      <c r="IB17" s="102">
        <v>15</v>
      </c>
      <c r="IC17" s="104">
        <f t="shared" si="51"/>
        <v>13.8</v>
      </c>
      <c r="ID17" s="102"/>
      <c r="IE17" s="104">
        <f t="shared" si="171"/>
        <v>13.8</v>
      </c>
      <c r="IF17" s="102"/>
      <c r="IG17" s="102"/>
      <c r="IH17" s="104" t="str">
        <f t="shared" si="52"/>
        <v/>
      </c>
      <c r="II17" s="118"/>
      <c r="IJ17" s="104" t="str">
        <f t="shared" si="172"/>
        <v/>
      </c>
      <c r="IK17" s="102"/>
      <c r="IL17" s="102"/>
      <c r="IM17" s="104" t="str">
        <f t="shared" si="53"/>
        <v/>
      </c>
      <c r="IN17" s="118"/>
      <c r="IO17" s="104" t="str">
        <f t="shared" si="173"/>
        <v/>
      </c>
      <c r="IP17" s="102"/>
      <c r="IQ17" s="102"/>
      <c r="IR17" s="104" t="str">
        <f t="shared" si="54"/>
        <v/>
      </c>
      <c r="IS17" s="102"/>
      <c r="IT17" s="104" t="str">
        <f t="shared" si="174"/>
        <v/>
      </c>
      <c r="IU17" s="104">
        <f t="shared" si="175"/>
        <v>8.7692307692307701</v>
      </c>
      <c r="IV17" s="104">
        <f t="shared" si="176"/>
        <v>14.192307692307693</v>
      </c>
      <c r="IW17" s="104">
        <f t="shared" si="177"/>
        <v>12.023076923076923</v>
      </c>
      <c r="IX17" s="104" t="str">
        <f t="shared" si="178"/>
        <v/>
      </c>
      <c r="IY17" s="104">
        <f t="shared" si="179"/>
        <v>12.023076923076923</v>
      </c>
      <c r="IZ17" s="105">
        <f t="shared" si="55"/>
        <v>3</v>
      </c>
      <c r="JA17" s="109">
        <f t="shared" si="56"/>
        <v>33</v>
      </c>
      <c r="JB17" s="102">
        <v>9.5</v>
      </c>
      <c r="JC17" s="102">
        <v>7</v>
      </c>
      <c r="JD17" s="104">
        <f t="shared" si="57"/>
        <v>8</v>
      </c>
      <c r="JE17" s="102"/>
      <c r="JF17" s="104">
        <f t="shared" si="180"/>
        <v>8</v>
      </c>
      <c r="JG17" s="102"/>
      <c r="JH17" s="102"/>
      <c r="JI17" s="104" t="str">
        <f t="shared" si="58"/>
        <v/>
      </c>
      <c r="JJ17" s="102"/>
      <c r="JK17" s="104" t="str">
        <f t="shared" si="181"/>
        <v/>
      </c>
      <c r="JL17" s="102"/>
      <c r="JM17" s="102"/>
      <c r="JN17" s="104" t="str">
        <f t="shared" si="59"/>
        <v/>
      </c>
      <c r="JO17" s="118"/>
      <c r="JP17" s="104" t="str">
        <f t="shared" si="182"/>
        <v/>
      </c>
      <c r="JQ17" s="102"/>
      <c r="JR17" s="102"/>
      <c r="JS17" s="104" t="str">
        <f t="shared" si="60"/>
        <v/>
      </c>
      <c r="JT17" s="118"/>
      <c r="JU17" s="104" t="str">
        <f t="shared" si="183"/>
        <v/>
      </c>
      <c r="JV17" s="102"/>
      <c r="JW17" s="102"/>
      <c r="JX17" s="104" t="str">
        <f t="shared" si="61"/>
        <v/>
      </c>
      <c r="JY17" s="102"/>
      <c r="JZ17" s="104" t="str">
        <f t="shared" si="184"/>
        <v/>
      </c>
      <c r="KA17" s="104">
        <f t="shared" si="185"/>
        <v>9.5</v>
      </c>
      <c r="KB17" s="104">
        <f t="shared" si="186"/>
        <v>7</v>
      </c>
      <c r="KC17" s="104">
        <f t="shared" si="187"/>
        <v>8</v>
      </c>
      <c r="KD17" s="104" t="str">
        <f t="shared" si="188"/>
        <v/>
      </c>
      <c r="KE17" s="104">
        <f t="shared" si="189"/>
        <v>8</v>
      </c>
      <c r="KF17" s="105">
        <f t="shared" si="62"/>
        <v>0</v>
      </c>
      <c r="KG17" s="109">
        <f t="shared" si="63"/>
        <v>39</v>
      </c>
      <c r="KH17" s="102"/>
      <c r="KI17" s="102"/>
      <c r="KJ17" s="104" t="str">
        <f t="shared" si="64"/>
        <v/>
      </c>
      <c r="KK17" s="102"/>
      <c r="KL17" s="104" t="str">
        <f t="shared" si="190"/>
        <v/>
      </c>
      <c r="KM17" s="102"/>
      <c r="KN17" s="102"/>
      <c r="KO17" s="104" t="str">
        <f t="shared" si="65"/>
        <v/>
      </c>
      <c r="KP17" s="102"/>
      <c r="KQ17" s="104" t="str">
        <f t="shared" si="191"/>
        <v/>
      </c>
      <c r="KR17" s="102"/>
      <c r="KS17" s="102"/>
      <c r="KT17" s="104" t="str">
        <f t="shared" si="66"/>
        <v/>
      </c>
      <c r="KU17" s="118"/>
      <c r="KV17" s="104" t="str">
        <f t="shared" si="192"/>
        <v/>
      </c>
      <c r="KW17" s="102"/>
      <c r="KX17" s="102"/>
      <c r="KY17" s="104" t="str">
        <f t="shared" si="67"/>
        <v/>
      </c>
      <c r="KZ17" s="118"/>
      <c r="LA17" s="104" t="str">
        <f t="shared" si="193"/>
        <v/>
      </c>
      <c r="LB17" s="102"/>
      <c r="LC17" s="102"/>
      <c r="LD17" s="104" t="str">
        <f t="shared" si="68"/>
        <v/>
      </c>
      <c r="LE17" s="102"/>
      <c r="LF17" s="104" t="str">
        <f t="shared" si="194"/>
        <v/>
      </c>
      <c r="LG17" s="104" t="str">
        <f t="shared" si="195"/>
        <v/>
      </c>
      <c r="LH17" s="104" t="str">
        <f t="shared" si="196"/>
        <v/>
      </c>
      <c r="LI17" s="104" t="str">
        <f t="shared" si="197"/>
        <v/>
      </c>
      <c r="LJ17" s="104" t="str">
        <f t="shared" si="198"/>
        <v/>
      </c>
      <c r="LK17" s="104" t="str">
        <f t="shared" si="199"/>
        <v/>
      </c>
      <c r="LL17" s="105" t="str">
        <f t="shared" si="69"/>
        <v/>
      </c>
      <c r="LM17" s="109" t="str">
        <f t="shared" si="70"/>
        <v/>
      </c>
      <c r="LN17" s="102"/>
      <c r="LO17" s="102"/>
      <c r="LP17" s="104" t="str">
        <f t="shared" si="71"/>
        <v/>
      </c>
      <c r="LQ17" s="102"/>
      <c r="LR17" s="104" t="str">
        <f t="shared" si="200"/>
        <v/>
      </c>
      <c r="LS17" s="102"/>
      <c r="LT17" s="102"/>
      <c r="LU17" s="104" t="str">
        <f t="shared" si="72"/>
        <v/>
      </c>
      <c r="LV17" s="102"/>
      <c r="LW17" s="104" t="str">
        <f t="shared" si="201"/>
        <v/>
      </c>
      <c r="LX17" s="102"/>
      <c r="LY17" s="102"/>
      <c r="LZ17" s="104" t="str">
        <f t="shared" si="73"/>
        <v/>
      </c>
      <c r="MA17" s="118"/>
      <c r="MB17" s="104" t="str">
        <f t="shared" si="202"/>
        <v/>
      </c>
      <c r="MC17" s="102"/>
      <c r="MD17" s="102"/>
      <c r="ME17" s="104" t="str">
        <f t="shared" si="74"/>
        <v/>
      </c>
      <c r="MF17" s="118"/>
      <c r="MG17" s="104" t="str">
        <f t="shared" si="203"/>
        <v/>
      </c>
      <c r="MH17" s="102"/>
      <c r="MI17" s="102"/>
      <c r="MJ17" s="104" t="str">
        <f t="shared" si="75"/>
        <v/>
      </c>
      <c r="MK17" s="102"/>
      <c r="ML17" s="104" t="str">
        <f t="shared" si="204"/>
        <v/>
      </c>
      <c r="MM17" s="104" t="str">
        <f t="shared" si="205"/>
        <v/>
      </c>
      <c r="MN17" s="104" t="str">
        <f t="shared" si="206"/>
        <v/>
      </c>
      <c r="MO17" s="104" t="str">
        <f t="shared" si="207"/>
        <v/>
      </c>
      <c r="MP17" s="104" t="str">
        <f t="shared" si="208"/>
        <v/>
      </c>
      <c r="MQ17" s="104" t="str">
        <f t="shared" si="209"/>
        <v/>
      </c>
      <c r="MR17" s="105" t="str">
        <f t="shared" si="76"/>
        <v/>
      </c>
      <c r="MS17" s="109" t="str">
        <f t="shared" si="77"/>
        <v/>
      </c>
      <c r="MT17" s="102"/>
      <c r="MU17" s="102"/>
      <c r="MV17" s="104" t="str">
        <f t="shared" si="78"/>
        <v/>
      </c>
      <c r="MW17" s="102"/>
      <c r="MX17" s="104" t="str">
        <f t="shared" si="210"/>
        <v/>
      </c>
      <c r="MY17" s="102"/>
      <c r="MZ17" s="102"/>
      <c r="NA17" s="104" t="str">
        <f t="shared" si="79"/>
        <v/>
      </c>
      <c r="NB17" s="102"/>
      <c r="NC17" s="104" t="str">
        <f t="shared" si="211"/>
        <v/>
      </c>
      <c r="ND17" s="102"/>
      <c r="NE17" s="102"/>
      <c r="NF17" s="104" t="str">
        <f t="shared" si="80"/>
        <v/>
      </c>
      <c r="NG17" s="118"/>
      <c r="NH17" s="104" t="str">
        <f t="shared" si="212"/>
        <v/>
      </c>
      <c r="NI17" s="102"/>
      <c r="NJ17" s="102"/>
      <c r="NK17" s="104" t="str">
        <f t="shared" si="81"/>
        <v/>
      </c>
      <c r="NL17" s="118"/>
      <c r="NM17" s="104" t="str">
        <f t="shared" si="213"/>
        <v/>
      </c>
      <c r="NN17" s="102"/>
      <c r="NO17" s="102"/>
      <c r="NP17" s="104" t="str">
        <f t="shared" si="82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83"/>
        <v/>
      </c>
      <c r="NY17" s="109" t="str">
        <f t="shared" si="84"/>
        <v/>
      </c>
      <c r="OA17" s="198">
        <f t="shared" si="85"/>
        <v>4.7076923076923087</v>
      </c>
      <c r="OB17" s="198">
        <f t="shared" si="86"/>
        <v>6.6076923076923073</v>
      </c>
      <c r="OC17" s="198">
        <f t="shared" si="87"/>
        <v>11.446153846153846</v>
      </c>
      <c r="OD17" s="198">
        <f t="shared" si="88"/>
        <v>14.411538461538461</v>
      </c>
      <c r="OE17" s="198">
        <f t="shared" si="89"/>
        <v>13.65</v>
      </c>
      <c r="OF17" s="198">
        <f t="shared" si="90"/>
        <v>10.926923076923078</v>
      </c>
      <c r="OG17" s="198">
        <f t="shared" si="91"/>
        <v>13.623076923076923</v>
      </c>
      <c r="OH17" s="198">
        <f t="shared" si="92"/>
        <v>12.023076923076923</v>
      </c>
      <c r="OI17" s="198">
        <f t="shared" si="93"/>
        <v>8</v>
      </c>
      <c r="OJ17" s="198" t="str">
        <f t="shared" si="94"/>
        <v/>
      </c>
      <c r="OK17" s="198" t="str">
        <f t="shared" si="95"/>
        <v/>
      </c>
      <c r="OL17" s="198" t="str">
        <f t="shared" si="96"/>
        <v/>
      </c>
      <c r="OM17" s="200"/>
      <c r="ON17" s="198">
        <f t="shared" si="97"/>
        <v>9.1993589743589741</v>
      </c>
      <c r="OO17" s="198">
        <f t="shared" si="98"/>
        <v>9.1506410256410255</v>
      </c>
      <c r="OP17" s="198">
        <f t="shared" si="220"/>
        <v>9.9547435897435914</v>
      </c>
      <c r="OQ17" s="198">
        <f t="shared" si="221"/>
        <v>9.9547435897435914</v>
      </c>
      <c r="OR17" s="105">
        <f t="shared" si="222"/>
        <v>18</v>
      </c>
      <c r="OS17" s="105">
        <f t="shared" si="223"/>
        <v>18</v>
      </c>
      <c r="OT17" s="134"/>
      <c r="OU17" s="109">
        <f t="shared" si="99"/>
        <v>32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4"/>
        <v>13</v>
      </c>
      <c r="B18" s="195" t="s">
        <v>373</v>
      </c>
      <c r="C18" s="195" t="s">
        <v>374</v>
      </c>
      <c r="D18" s="195" t="s">
        <v>375</v>
      </c>
      <c r="E18" s="196" t="s">
        <v>278</v>
      </c>
      <c r="F18" s="102">
        <v>15</v>
      </c>
      <c r="G18" s="102">
        <v>7.5</v>
      </c>
      <c r="H18" s="104">
        <f t="shared" si="1"/>
        <v>10.5</v>
      </c>
      <c r="I18" s="102"/>
      <c r="J18" s="104">
        <f t="shared" si="100"/>
        <v>10.5</v>
      </c>
      <c r="K18" s="102">
        <v>8</v>
      </c>
      <c r="L18" s="102">
        <v>3</v>
      </c>
      <c r="M18" s="104">
        <f t="shared" si="2"/>
        <v>5</v>
      </c>
      <c r="N18" s="102"/>
      <c r="O18" s="104">
        <f t="shared" si="101"/>
        <v>5</v>
      </c>
      <c r="P18" s="102">
        <v>13</v>
      </c>
      <c r="Q18" s="102">
        <v>8.5</v>
      </c>
      <c r="R18" s="104">
        <f t="shared" si="3"/>
        <v>10.3</v>
      </c>
      <c r="S18" s="118"/>
      <c r="T18" s="104">
        <f t="shared" si="102"/>
        <v>10.3</v>
      </c>
      <c r="U18" s="102"/>
      <c r="V18" s="102"/>
      <c r="W18" s="104" t="str">
        <f t="shared" si="4"/>
        <v/>
      </c>
      <c r="X18" s="118"/>
      <c r="Y18" s="104" t="str">
        <f t="shared" si="103"/>
        <v/>
      </c>
      <c r="Z18" s="102"/>
      <c r="AA18" s="102"/>
      <c r="AB18" s="104" t="str">
        <f t="shared" si="5"/>
        <v/>
      </c>
      <c r="AC18" s="102"/>
      <c r="AD18" s="104" t="str">
        <f t="shared" si="104"/>
        <v/>
      </c>
      <c r="AE18" s="104">
        <f t="shared" si="105"/>
        <v>12.23076923076923</v>
      </c>
      <c r="AF18" s="104">
        <f t="shared" si="106"/>
        <v>6.4230769230769234</v>
      </c>
      <c r="AG18" s="104">
        <f t="shared" si="107"/>
        <v>8.7461538461538453</v>
      </c>
      <c r="AH18" s="104" t="str">
        <f t="shared" si="108"/>
        <v/>
      </c>
      <c r="AI18" s="104">
        <f t="shared" si="109"/>
        <v>8.7461538461538453</v>
      </c>
      <c r="AJ18" s="105">
        <f t="shared" si="6"/>
        <v>0</v>
      </c>
      <c r="AK18" s="109">
        <f t="shared" si="7"/>
        <v>22</v>
      </c>
      <c r="AL18" s="102">
        <v>10.5</v>
      </c>
      <c r="AM18" s="102">
        <v>12.5</v>
      </c>
      <c r="AN18" s="104">
        <f t="shared" si="8"/>
        <v>11.7</v>
      </c>
      <c r="AO18" s="102"/>
      <c r="AP18" s="104">
        <f t="shared" si="110"/>
        <v>11.7</v>
      </c>
      <c r="AQ18" s="102">
        <v>9</v>
      </c>
      <c r="AR18" s="102">
        <v>9.5</v>
      </c>
      <c r="AS18" s="104">
        <f t="shared" si="9"/>
        <v>9.3000000000000007</v>
      </c>
      <c r="AT18" s="102"/>
      <c r="AU18" s="104">
        <f t="shared" si="111"/>
        <v>9.3000000000000007</v>
      </c>
      <c r="AV18" s="102">
        <v>6</v>
      </c>
      <c r="AW18" s="102">
        <v>13.5</v>
      </c>
      <c r="AX18" s="104">
        <f t="shared" si="10"/>
        <v>10.5</v>
      </c>
      <c r="AY18" s="118"/>
      <c r="AZ18" s="104">
        <f t="shared" si="112"/>
        <v>10.5</v>
      </c>
      <c r="BA18" s="102"/>
      <c r="BB18" s="102"/>
      <c r="BC18" s="104" t="str">
        <f t="shared" si="11"/>
        <v/>
      </c>
      <c r="BD18" s="118"/>
      <c r="BE18" s="104" t="str">
        <f t="shared" si="113"/>
        <v/>
      </c>
      <c r="BF18" s="102"/>
      <c r="BG18" s="102"/>
      <c r="BH18" s="104" t="str">
        <f t="shared" si="12"/>
        <v/>
      </c>
      <c r="BI18" s="102"/>
      <c r="BJ18" s="104" t="str">
        <f t="shared" si="114"/>
        <v/>
      </c>
      <c r="BK18" s="104">
        <f t="shared" si="115"/>
        <v>8.884615384615385</v>
      </c>
      <c r="BL18" s="104">
        <f t="shared" si="116"/>
        <v>11.576923076923078</v>
      </c>
      <c r="BM18" s="104">
        <f t="shared" si="117"/>
        <v>10.5</v>
      </c>
      <c r="BN18" s="104" t="str">
        <f t="shared" si="118"/>
        <v/>
      </c>
      <c r="BO18" s="104">
        <f t="shared" si="119"/>
        <v>10.5</v>
      </c>
      <c r="BP18" s="105">
        <f t="shared" si="13"/>
        <v>5</v>
      </c>
      <c r="BQ18" s="109">
        <f t="shared" si="14"/>
        <v>11</v>
      </c>
      <c r="BR18" s="102">
        <v>16.5</v>
      </c>
      <c r="BS18" s="102">
        <v>11</v>
      </c>
      <c r="BT18" s="104">
        <f t="shared" si="15"/>
        <v>13.2</v>
      </c>
      <c r="BU18" s="102"/>
      <c r="BV18" s="104">
        <f t="shared" si="120"/>
        <v>13.2</v>
      </c>
      <c r="BW18" s="102">
        <v>11.5</v>
      </c>
      <c r="BX18" s="102">
        <v>10</v>
      </c>
      <c r="BY18" s="104">
        <f t="shared" si="16"/>
        <v>10.600000000000001</v>
      </c>
      <c r="BZ18" s="102"/>
      <c r="CA18" s="104">
        <f t="shared" si="121"/>
        <v>10.600000000000001</v>
      </c>
      <c r="CB18" s="102">
        <v>13</v>
      </c>
      <c r="CC18" s="102">
        <v>14</v>
      </c>
      <c r="CD18" s="104">
        <f t="shared" si="17"/>
        <v>13.600000000000001</v>
      </c>
      <c r="CE18" s="118"/>
      <c r="CF18" s="104">
        <f t="shared" si="122"/>
        <v>13.600000000000001</v>
      </c>
      <c r="CG18" s="102"/>
      <c r="CH18" s="102"/>
      <c r="CI18" s="104" t="str">
        <f t="shared" si="18"/>
        <v/>
      </c>
      <c r="CJ18" s="118"/>
      <c r="CK18" s="104" t="str">
        <f t="shared" si="123"/>
        <v/>
      </c>
      <c r="CL18" s="102"/>
      <c r="CM18" s="102"/>
      <c r="CN18" s="104" t="str">
        <f t="shared" si="19"/>
        <v/>
      </c>
      <c r="CO18" s="102"/>
      <c r="CP18" s="104" t="str">
        <f t="shared" si="124"/>
        <v/>
      </c>
      <c r="CQ18" s="104">
        <f t="shared" si="125"/>
        <v>13.76923076923077</v>
      </c>
      <c r="CR18" s="104">
        <f t="shared" si="126"/>
        <v>11.307692307692307</v>
      </c>
      <c r="CS18" s="104">
        <f t="shared" si="127"/>
        <v>12.292307692307691</v>
      </c>
      <c r="CT18" s="104" t="str">
        <f t="shared" si="128"/>
        <v/>
      </c>
      <c r="CU18" s="104">
        <f t="shared" si="129"/>
        <v>12.292307692307691</v>
      </c>
      <c r="CV18" s="105">
        <f t="shared" si="20"/>
        <v>4</v>
      </c>
      <c r="CW18" s="109">
        <f t="shared" si="21"/>
        <v>14</v>
      </c>
      <c r="CX18" s="102">
        <v>14.5</v>
      </c>
      <c r="CY18" s="102">
        <v>15</v>
      </c>
      <c r="CZ18" s="104">
        <f t="shared" si="22"/>
        <v>14.8</v>
      </c>
      <c r="DA18" s="102"/>
      <c r="DB18" s="104">
        <f t="shared" si="130"/>
        <v>14.8</v>
      </c>
      <c r="DC18" s="102">
        <v>14</v>
      </c>
      <c r="DD18" s="102">
        <v>16</v>
      </c>
      <c r="DE18" s="104">
        <f t="shared" si="23"/>
        <v>15.2</v>
      </c>
      <c r="DF18" s="102"/>
      <c r="DG18" s="104">
        <f t="shared" si="131"/>
        <v>15.2</v>
      </c>
      <c r="DH18" s="102"/>
      <c r="DI18" s="102"/>
      <c r="DJ18" s="104" t="str">
        <f t="shared" si="24"/>
        <v/>
      </c>
      <c r="DK18" s="118"/>
      <c r="DL18" s="104" t="str">
        <f t="shared" si="132"/>
        <v/>
      </c>
      <c r="DM18" s="102"/>
      <c r="DN18" s="102"/>
      <c r="DO18" s="104" t="str">
        <f t="shared" si="25"/>
        <v/>
      </c>
      <c r="DP18" s="118"/>
      <c r="DQ18" s="104" t="str">
        <f t="shared" si="133"/>
        <v/>
      </c>
      <c r="DR18" s="102"/>
      <c r="DS18" s="102"/>
      <c r="DT18" s="104" t="str">
        <f t="shared" si="26"/>
        <v/>
      </c>
      <c r="DU18" s="102"/>
      <c r="DV18" s="104" t="str">
        <f t="shared" si="134"/>
        <v/>
      </c>
      <c r="DW18" s="104">
        <f t="shared" si="135"/>
        <v>14.26923076923077</v>
      </c>
      <c r="DX18" s="104">
        <f t="shared" si="136"/>
        <v>15.461538461538462</v>
      </c>
      <c r="DY18" s="104">
        <f t="shared" si="137"/>
        <v>14.984615384615385</v>
      </c>
      <c r="DZ18" s="104" t="str">
        <f t="shared" si="138"/>
        <v/>
      </c>
      <c r="EA18" s="104">
        <f t="shared" si="139"/>
        <v>14.984615384615385</v>
      </c>
      <c r="EB18" s="105">
        <f t="shared" si="27"/>
        <v>3</v>
      </c>
      <c r="EC18" s="109">
        <f t="shared" si="28"/>
        <v>13</v>
      </c>
      <c r="ED18" s="102">
        <v>13.5</v>
      </c>
      <c r="EE18" s="102">
        <v>14</v>
      </c>
      <c r="EF18" s="104">
        <f t="shared" si="29"/>
        <v>13.8</v>
      </c>
      <c r="EG18" s="102"/>
      <c r="EH18" s="104">
        <f t="shared" si="140"/>
        <v>13.8</v>
      </c>
      <c r="EI18" s="102">
        <v>12.75</v>
      </c>
      <c r="EJ18" s="102">
        <v>16.5</v>
      </c>
      <c r="EK18" s="104">
        <f t="shared" si="30"/>
        <v>15</v>
      </c>
      <c r="EL18" s="102"/>
      <c r="EM18" s="104">
        <f t="shared" si="141"/>
        <v>15</v>
      </c>
      <c r="EN18" s="102">
        <v>12.75</v>
      </c>
      <c r="EO18" s="102">
        <v>12.5</v>
      </c>
      <c r="EP18" s="104">
        <f t="shared" si="31"/>
        <v>12.600000000000001</v>
      </c>
      <c r="EQ18" s="118"/>
      <c r="ER18" s="104">
        <f t="shared" si="142"/>
        <v>12.600000000000001</v>
      </c>
      <c r="ES18" s="102"/>
      <c r="ET18" s="102"/>
      <c r="EU18" s="104" t="str">
        <f t="shared" si="32"/>
        <v/>
      </c>
      <c r="EV18" s="118"/>
      <c r="EW18" s="104" t="str">
        <f t="shared" si="143"/>
        <v/>
      </c>
      <c r="EX18" s="102"/>
      <c r="EY18" s="102"/>
      <c r="EZ18" s="104" t="str">
        <f t="shared" si="33"/>
        <v/>
      </c>
      <c r="FA18" s="102"/>
      <c r="FB18" s="104" t="str">
        <f t="shared" si="144"/>
        <v/>
      </c>
      <c r="FC18" s="104">
        <f t="shared" si="145"/>
        <v>13.153846153846153</v>
      </c>
      <c r="FD18" s="104">
        <f t="shared" si="146"/>
        <v>14.230769230769232</v>
      </c>
      <c r="FE18" s="104">
        <f t="shared" si="147"/>
        <v>13.8</v>
      </c>
      <c r="FF18" s="104" t="str">
        <f t="shared" si="148"/>
        <v/>
      </c>
      <c r="FG18" s="104">
        <f t="shared" si="149"/>
        <v>13.8</v>
      </c>
      <c r="FH18" s="105">
        <f t="shared" si="34"/>
        <v>3</v>
      </c>
      <c r="FI18" s="109">
        <f t="shared" si="35"/>
        <v>7</v>
      </c>
      <c r="FJ18" s="102">
        <v>11</v>
      </c>
      <c r="FK18" s="102">
        <v>5.5</v>
      </c>
      <c r="FL18" s="104">
        <f t="shared" si="36"/>
        <v>7.7</v>
      </c>
      <c r="FM18" s="102"/>
      <c r="FN18" s="104">
        <f t="shared" si="150"/>
        <v>7.7</v>
      </c>
      <c r="FO18" s="102">
        <v>10</v>
      </c>
      <c r="FP18" s="102">
        <v>12.5</v>
      </c>
      <c r="FQ18" s="104">
        <f t="shared" si="37"/>
        <v>11.5</v>
      </c>
      <c r="FR18" s="102"/>
      <c r="FS18" s="104">
        <f t="shared" si="151"/>
        <v>11.5</v>
      </c>
      <c r="FT18" s="102"/>
      <c r="FU18" s="102"/>
      <c r="FV18" s="104" t="str">
        <f t="shared" si="38"/>
        <v/>
      </c>
      <c r="FW18" s="118"/>
      <c r="FX18" s="104" t="str">
        <f t="shared" si="152"/>
        <v/>
      </c>
      <c r="FY18" s="102"/>
      <c r="FZ18" s="102"/>
      <c r="GA18" s="104" t="str">
        <f t="shared" si="39"/>
        <v/>
      </c>
      <c r="GB18" s="118"/>
      <c r="GC18" s="104" t="str">
        <f t="shared" si="153"/>
        <v/>
      </c>
      <c r="GD18" s="102"/>
      <c r="GE18" s="102"/>
      <c r="GF18" s="104" t="str">
        <f t="shared" si="40"/>
        <v/>
      </c>
      <c r="GG18" s="102"/>
      <c r="GH18" s="104" t="str">
        <f t="shared" si="154"/>
        <v/>
      </c>
      <c r="GI18" s="104">
        <f t="shared" si="155"/>
        <v>10.538461538461538</v>
      </c>
      <c r="GJ18" s="104">
        <f t="shared" si="156"/>
        <v>8.7307692307692299</v>
      </c>
      <c r="GK18" s="104">
        <f t="shared" si="157"/>
        <v>9.453846153846154</v>
      </c>
      <c r="GL18" s="104" t="str">
        <f t="shared" si="158"/>
        <v/>
      </c>
      <c r="GM18" s="104">
        <f t="shared" si="159"/>
        <v>9.453846153846154</v>
      </c>
      <c r="GN18" s="105">
        <f t="shared" si="41"/>
        <v>0</v>
      </c>
      <c r="GO18" s="109">
        <f t="shared" si="42"/>
        <v>22</v>
      </c>
      <c r="GP18" s="102">
        <v>16.5</v>
      </c>
      <c r="GQ18" s="102">
        <v>9.5</v>
      </c>
      <c r="GR18" s="104">
        <f t="shared" si="43"/>
        <v>12.3</v>
      </c>
      <c r="GS18" s="102"/>
      <c r="GT18" s="104">
        <f t="shared" si="160"/>
        <v>12.3</v>
      </c>
      <c r="GU18" s="102">
        <v>9</v>
      </c>
      <c r="GV18" s="102">
        <v>14</v>
      </c>
      <c r="GW18" s="104">
        <f t="shared" si="44"/>
        <v>12</v>
      </c>
      <c r="GX18" s="102"/>
      <c r="GY18" s="104">
        <f t="shared" si="161"/>
        <v>12</v>
      </c>
      <c r="GZ18" s="102"/>
      <c r="HA18" s="102"/>
      <c r="HB18" s="104" t="str">
        <f t="shared" si="45"/>
        <v/>
      </c>
      <c r="HC18" s="118"/>
      <c r="HD18" s="104" t="str">
        <f t="shared" si="162"/>
        <v/>
      </c>
      <c r="HE18" s="102"/>
      <c r="HF18" s="102"/>
      <c r="HG18" s="104" t="str">
        <f t="shared" si="46"/>
        <v/>
      </c>
      <c r="HH18" s="118"/>
      <c r="HI18" s="104" t="str">
        <f t="shared" si="163"/>
        <v/>
      </c>
      <c r="HJ18" s="102"/>
      <c r="HK18" s="102"/>
      <c r="HL18" s="104" t="str">
        <f t="shared" si="47"/>
        <v/>
      </c>
      <c r="HM18" s="102"/>
      <c r="HN18" s="104" t="str">
        <f t="shared" si="164"/>
        <v/>
      </c>
      <c r="HO18" s="104">
        <f t="shared" si="165"/>
        <v>13.03846153846154</v>
      </c>
      <c r="HP18" s="104">
        <f t="shared" si="166"/>
        <v>11.576923076923077</v>
      </c>
      <c r="HQ18" s="104">
        <f t="shared" si="167"/>
        <v>12.161538461538463</v>
      </c>
      <c r="HR18" s="104" t="str">
        <f t="shared" si="168"/>
        <v/>
      </c>
      <c r="HS18" s="104">
        <f t="shared" si="169"/>
        <v>12.161538461538463</v>
      </c>
      <c r="HT18" s="105">
        <f t="shared" si="48"/>
        <v>2</v>
      </c>
      <c r="HU18" s="109">
        <f t="shared" si="49"/>
        <v>21</v>
      </c>
      <c r="HV18" s="102">
        <v>8</v>
      </c>
      <c r="HW18" s="102">
        <v>18.5</v>
      </c>
      <c r="HX18" s="104">
        <f t="shared" si="50"/>
        <v>14.3</v>
      </c>
      <c r="HY18" s="102"/>
      <c r="HZ18" s="104">
        <f t="shared" si="170"/>
        <v>14.3</v>
      </c>
      <c r="IA18" s="102">
        <v>12</v>
      </c>
      <c r="IB18" s="102">
        <v>14</v>
      </c>
      <c r="IC18" s="104">
        <f t="shared" si="51"/>
        <v>13.200000000000001</v>
      </c>
      <c r="ID18" s="102"/>
      <c r="IE18" s="104">
        <f t="shared" si="171"/>
        <v>13.200000000000001</v>
      </c>
      <c r="IF18" s="102"/>
      <c r="IG18" s="102"/>
      <c r="IH18" s="104" t="str">
        <f t="shared" si="52"/>
        <v/>
      </c>
      <c r="II18" s="118"/>
      <c r="IJ18" s="104" t="str">
        <f t="shared" si="172"/>
        <v/>
      </c>
      <c r="IK18" s="102"/>
      <c r="IL18" s="102"/>
      <c r="IM18" s="104" t="str">
        <f t="shared" si="53"/>
        <v/>
      </c>
      <c r="IN18" s="118"/>
      <c r="IO18" s="104" t="str">
        <f t="shared" si="173"/>
        <v/>
      </c>
      <c r="IP18" s="102"/>
      <c r="IQ18" s="102"/>
      <c r="IR18" s="104" t="str">
        <f t="shared" si="54"/>
        <v/>
      </c>
      <c r="IS18" s="102"/>
      <c r="IT18" s="104" t="str">
        <f t="shared" si="174"/>
        <v/>
      </c>
      <c r="IU18" s="104">
        <f t="shared" si="175"/>
        <v>9.8461538461538467</v>
      </c>
      <c r="IV18" s="104">
        <f t="shared" si="176"/>
        <v>16.423076923076923</v>
      </c>
      <c r="IW18" s="104">
        <f t="shared" si="177"/>
        <v>13.792307692307693</v>
      </c>
      <c r="IX18" s="104" t="str">
        <f t="shared" si="178"/>
        <v/>
      </c>
      <c r="IY18" s="104">
        <f t="shared" si="179"/>
        <v>13.792307692307693</v>
      </c>
      <c r="IZ18" s="105">
        <f t="shared" si="55"/>
        <v>3</v>
      </c>
      <c r="JA18" s="109">
        <f t="shared" si="56"/>
        <v>18</v>
      </c>
      <c r="JB18" s="102">
        <v>13</v>
      </c>
      <c r="JC18" s="102">
        <v>11.5</v>
      </c>
      <c r="JD18" s="104">
        <f t="shared" si="57"/>
        <v>12.1</v>
      </c>
      <c r="JE18" s="102"/>
      <c r="JF18" s="104">
        <f t="shared" si="180"/>
        <v>12.1</v>
      </c>
      <c r="JG18" s="102"/>
      <c r="JH18" s="102"/>
      <c r="JI18" s="104" t="str">
        <f t="shared" si="58"/>
        <v/>
      </c>
      <c r="JJ18" s="102"/>
      <c r="JK18" s="104" t="str">
        <f t="shared" si="181"/>
        <v/>
      </c>
      <c r="JL18" s="102"/>
      <c r="JM18" s="102"/>
      <c r="JN18" s="104" t="str">
        <f t="shared" si="59"/>
        <v/>
      </c>
      <c r="JO18" s="118"/>
      <c r="JP18" s="104" t="str">
        <f t="shared" si="182"/>
        <v/>
      </c>
      <c r="JQ18" s="102"/>
      <c r="JR18" s="102"/>
      <c r="JS18" s="104" t="str">
        <f t="shared" si="60"/>
        <v/>
      </c>
      <c r="JT18" s="118"/>
      <c r="JU18" s="104" t="str">
        <f t="shared" si="183"/>
        <v/>
      </c>
      <c r="JV18" s="102"/>
      <c r="JW18" s="102"/>
      <c r="JX18" s="104" t="str">
        <f t="shared" si="61"/>
        <v/>
      </c>
      <c r="JY18" s="102"/>
      <c r="JZ18" s="104" t="str">
        <f t="shared" si="184"/>
        <v/>
      </c>
      <c r="KA18" s="104">
        <f t="shared" si="185"/>
        <v>13</v>
      </c>
      <c r="KB18" s="104">
        <f t="shared" si="186"/>
        <v>11.5</v>
      </c>
      <c r="KC18" s="104">
        <f t="shared" si="187"/>
        <v>12.1</v>
      </c>
      <c r="KD18" s="104" t="str">
        <f t="shared" si="188"/>
        <v/>
      </c>
      <c r="KE18" s="104">
        <f t="shared" si="189"/>
        <v>12.1</v>
      </c>
      <c r="KF18" s="105">
        <f t="shared" si="62"/>
        <v>2</v>
      </c>
      <c r="KG18" s="109">
        <f t="shared" si="63"/>
        <v>14</v>
      </c>
      <c r="KH18" s="102"/>
      <c r="KI18" s="102"/>
      <c r="KJ18" s="104" t="str">
        <f t="shared" si="64"/>
        <v/>
      </c>
      <c r="KK18" s="102"/>
      <c r="KL18" s="104" t="str">
        <f t="shared" si="190"/>
        <v/>
      </c>
      <c r="KM18" s="102"/>
      <c r="KN18" s="102"/>
      <c r="KO18" s="104" t="str">
        <f t="shared" si="65"/>
        <v/>
      </c>
      <c r="KP18" s="102"/>
      <c r="KQ18" s="104" t="str">
        <f t="shared" si="191"/>
        <v/>
      </c>
      <c r="KR18" s="102"/>
      <c r="KS18" s="102"/>
      <c r="KT18" s="104" t="str">
        <f t="shared" si="66"/>
        <v/>
      </c>
      <c r="KU18" s="118"/>
      <c r="KV18" s="104" t="str">
        <f t="shared" si="192"/>
        <v/>
      </c>
      <c r="KW18" s="102"/>
      <c r="KX18" s="102"/>
      <c r="KY18" s="104" t="str">
        <f t="shared" si="67"/>
        <v/>
      </c>
      <c r="KZ18" s="118"/>
      <c r="LA18" s="104" t="str">
        <f t="shared" si="193"/>
        <v/>
      </c>
      <c r="LB18" s="102"/>
      <c r="LC18" s="102"/>
      <c r="LD18" s="104" t="str">
        <f t="shared" si="68"/>
        <v/>
      </c>
      <c r="LE18" s="102"/>
      <c r="LF18" s="104" t="str">
        <f t="shared" si="194"/>
        <v/>
      </c>
      <c r="LG18" s="104" t="str">
        <f t="shared" si="195"/>
        <v/>
      </c>
      <c r="LH18" s="104" t="str">
        <f t="shared" si="196"/>
        <v/>
      </c>
      <c r="LI18" s="104" t="str">
        <f t="shared" si="197"/>
        <v/>
      </c>
      <c r="LJ18" s="104" t="str">
        <f t="shared" si="198"/>
        <v/>
      </c>
      <c r="LK18" s="104" t="str">
        <f t="shared" si="199"/>
        <v/>
      </c>
      <c r="LL18" s="105" t="str">
        <f t="shared" si="69"/>
        <v/>
      </c>
      <c r="LM18" s="109" t="str">
        <f t="shared" si="70"/>
        <v/>
      </c>
      <c r="LN18" s="102"/>
      <c r="LO18" s="102"/>
      <c r="LP18" s="104" t="str">
        <f t="shared" si="71"/>
        <v/>
      </c>
      <c r="LQ18" s="102"/>
      <c r="LR18" s="104" t="str">
        <f t="shared" si="200"/>
        <v/>
      </c>
      <c r="LS18" s="102"/>
      <c r="LT18" s="102"/>
      <c r="LU18" s="104" t="str">
        <f t="shared" si="72"/>
        <v/>
      </c>
      <c r="LV18" s="102"/>
      <c r="LW18" s="104" t="str">
        <f t="shared" si="201"/>
        <v/>
      </c>
      <c r="LX18" s="102"/>
      <c r="LY18" s="102"/>
      <c r="LZ18" s="104" t="str">
        <f t="shared" si="73"/>
        <v/>
      </c>
      <c r="MA18" s="118"/>
      <c r="MB18" s="104" t="str">
        <f t="shared" si="202"/>
        <v/>
      </c>
      <c r="MC18" s="102"/>
      <c r="MD18" s="102"/>
      <c r="ME18" s="104" t="str">
        <f t="shared" si="74"/>
        <v/>
      </c>
      <c r="MF18" s="118"/>
      <c r="MG18" s="104" t="str">
        <f t="shared" si="203"/>
        <v/>
      </c>
      <c r="MH18" s="102"/>
      <c r="MI18" s="102"/>
      <c r="MJ18" s="104" t="str">
        <f t="shared" si="75"/>
        <v/>
      </c>
      <c r="MK18" s="102"/>
      <c r="ML18" s="104" t="str">
        <f t="shared" si="204"/>
        <v/>
      </c>
      <c r="MM18" s="104" t="str">
        <f t="shared" si="205"/>
        <v/>
      </c>
      <c r="MN18" s="104" t="str">
        <f t="shared" si="206"/>
        <v/>
      </c>
      <c r="MO18" s="104" t="str">
        <f t="shared" si="207"/>
        <v/>
      </c>
      <c r="MP18" s="104" t="str">
        <f t="shared" si="208"/>
        <v/>
      </c>
      <c r="MQ18" s="104" t="str">
        <f t="shared" si="209"/>
        <v/>
      </c>
      <c r="MR18" s="105" t="str">
        <f t="shared" si="76"/>
        <v/>
      </c>
      <c r="MS18" s="109" t="str">
        <f t="shared" si="77"/>
        <v/>
      </c>
      <c r="MT18" s="102"/>
      <c r="MU18" s="102"/>
      <c r="MV18" s="104" t="str">
        <f t="shared" si="78"/>
        <v/>
      </c>
      <c r="MW18" s="102"/>
      <c r="MX18" s="104" t="str">
        <f t="shared" si="210"/>
        <v/>
      </c>
      <c r="MY18" s="102"/>
      <c r="MZ18" s="102"/>
      <c r="NA18" s="104" t="str">
        <f t="shared" si="79"/>
        <v/>
      </c>
      <c r="NB18" s="102"/>
      <c r="NC18" s="104" t="str">
        <f t="shared" si="211"/>
        <v/>
      </c>
      <c r="ND18" s="102"/>
      <c r="NE18" s="102"/>
      <c r="NF18" s="104" t="str">
        <f t="shared" si="80"/>
        <v/>
      </c>
      <c r="NG18" s="118"/>
      <c r="NH18" s="104" t="str">
        <f t="shared" si="212"/>
        <v/>
      </c>
      <c r="NI18" s="102"/>
      <c r="NJ18" s="102"/>
      <c r="NK18" s="104" t="str">
        <f t="shared" si="81"/>
        <v/>
      </c>
      <c r="NL18" s="118"/>
      <c r="NM18" s="104" t="str">
        <f t="shared" si="213"/>
        <v/>
      </c>
      <c r="NN18" s="102"/>
      <c r="NO18" s="102"/>
      <c r="NP18" s="104" t="str">
        <f t="shared" si="82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83"/>
        <v/>
      </c>
      <c r="NY18" s="109" t="str">
        <f t="shared" si="84"/>
        <v/>
      </c>
      <c r="OA18" s="198">
        <f t="shared" si="85"/>
        <v>8.7461538461538453</v>
      </c>
      <c r="OB18" s="198">
        <f t="shared" si="86"/>
        <v>10.5</v>
      </c>
      <c r="OC18" s="198">
        <f t="shared" si="87"/>
        <v>12.292307692307691</v>
      </c>
      <c r="OD18" s="198">
        <f t="shared" si="88"/>
        <v>14.984615384615385</v>
      </c>
      <c r="OE18" s="198">
        <f t="shared" si="89"/>
        <v>13.8</v>
      </c>
      <c r="OF18" s="198">
        <f t="shared" si="90"/>
        <v>9.453846153846154</v>
      </c>
      <c r="OG18" s="198">
        <f t="shared" si="91"/>
        <v>12.161538461538463</v>
      </c>
      <c r="OH18" s="198">
        <f t="shared" si="92"/>
        <v>13.792307692307693</v>
      </c>
      <c r="OI18" s="198">
        <f t="shared" si="93"/>
        <v>12.1</v>
      </c>
      <c r="OJ18" s="198" t="str">
        <f t="shared" si="94"/>
        <v/>
      </c>
      <c r="OK18" s="198" t="str">
        <f t="shared" si="95"/>
        <v/>
      </c>
      <c r="OL18" s="198" t="str">
        <f t="shared" si="96"/>
        <v/>
      </c>
      <c r="OM18" s="199"/>
      <c r="ON18" s="198">
        <f t="shared" si="97"/>
        <v>9.8333333333333339</v>
      </c>
      <c r="OO18" s="198">
        <f t="shared" si="98"/>
        <v>10.46025641025641</v>
      </c>
      <c r="OP18" s="198">
        <f t="shared" si="220"/>
        <v>11.667179487179485</v>
      </c>
      <c r="OQ18" s="198">
        <f t="shared" si="221"/>
        <v>11.667179487179485</v>
      </c>
      <c r="OR18" s="105">
        <f t="shared" si="222"/>
        <v>22</v>
      </c>
      <c r="OS18" s="105">
        <f t="shared" si="223"/>
        <v>30</v>
      </c>
      <c r="OT18" s="133"/>
      <c r="OU18" s="109">
        <f t="shared" si="99"/>
        <v>14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4"/>
        <v>14</v>
      </c>
      <c r="B19" s="195" t="s">
        <v>376</v>
      </c>
      <c r="C19" s="195" t="s">
        <v>377</v>
      </c>
      <c r="D19" s="195" t="s">
        <v>378</v>
      </c>
      <c r="E19" s="196" t="s">
        <v>287</v>
      </c>
      <c r="F19" s="102">
        <v>16</v>
      </c>
      <c r="G19" s="102">
        <v>14</v>
      </c>
      <c r="H19" s="104">
        <f t="shared" si="1"/>
        <v>14.8</v>
      </c>
      <c r="I19" s="102"/>
      <c r="J19" s="104">
        <f t="shared" si="100"/>
        <v>14.8</v>
      </c>
      <c r="K19" s="102">
        <v>19</v>
      </c>
      <c r="L19" s="102">
        <v>8.5</v>
      </c>
      <c r="M19" s="104">
        <f t="shared" si="2"/>
        <v>12.7</v>
      </c>
      <c r="N19" s="102"/>
      <c r="O19" s="104">
        <f t="shared" si="101"/>
        <v>12.7</v>
      </c>
      <c r="P19" s="102">
        <v>15.5</v>
      </c>
      <c r="Q19" s="102">
        <v>8.5</v>
      </c>
      <c r="R19" s="104">
        <f t="shared" si="3"/>
        <v>11.3</v>
      </c>
      <c r="S19" s="118"/>
      <c r="T19" s="104">
        <f t="shared" si="102"/>
        <v>11.3</v>
      </c>
      <c r="U19" s="102"/>
      <c r="V19" s="102"/>
      <c r="W19" s="104" t="str">
        <f t="shared" si="4"/>
        <v/>
      </c>
      <c r="X19" s="118"/>
      <c r="Y19" s="104" t="str">
        <f t="shared" si="103"/>
        <v/>
      </c>
      <c r="Z19" s="102"/>
      <c r="AA19" s="102"/>
      <c r="AB19" s="104" t="str">
        <f t="shared" si="5"/>
        <v/>
      </c>
      <c r="AC19" s="102"/>
      <c r="AD19" s="104" t="str">
        <f t="shared" si="104"/>
        <v/>
      </c>
      <c r="AE19" s="104">
        <f t="shared" si="105"/>
        <v>16.76923076923077</v>
      </c>
      <c r="AF19" s="104">
        <f t="shared" si="106"/>
        <v>10.615384615384615</v>
      </c>
      <c r="AG19" s="104">
        <f t="shared" si="107"/>
        <v>13.076923076923077</v>
      </c>
      <c r="AH19" s="104" t="str">
        <f t="shared" si="108"/>
        <v/>
      </c>
      <c r="AI19" s="104">
        <f t="shared" si="109"/>
        <v>13.076923076923077</v>
      </c>
      <c r="AJ19" s="105">
        <f t="shared" si="6"/>
        <v>5</v>
      </c>
      <c r="AK19" s="109">
        <f t="shared" si="7"/>
        <v>3</v>
      </c>
      <c r="AL19" s="102">
        <v>13.25</v>
      </c>
      <c r="AM19" s="102"/>
      <c r="AN19" s="104">
        <f t="shared" si="8"/>
        <v>5.3000000000000007</v>
      </c>
      <c r="AO19" s="102"/>
      <c r="AP19" s="104">
        <f t="shared" si="110"/>
        <v>5.3000000000000007</v>
      </c>
      <c r="AQ19" s="102">
        <v>10</v>
      </c>
      <c r="AR19" s="102">
        <v>7.5</v>
      </c>
      <c r="AS19" s="104">
        <f t="shared" si="9"/>
        <v>8.5</v>
      </c>
      <c r="AT19" s="102"/>
      <c r="AU19" s="104">
        <f t="shared" si="111"/>
        <v>8.5</v>
      </c>
      <c r="AV19" s="102">
        <v>11</v>
      </c>
      <c r="AW19" s="102">
        <v>14.5</v>
      </c>
      <c r="AX19" s="104">
        <f t="shared" si="10"/>
        <v>13.1</v>
      </c>
      <c r="AY19" s="118"/>
      <c r="AZ19" s="104">
        <f t="shared" si="112"/>
        <v>13.1</v>
      </c>
      <c r="BA19" s="102"/>
      <c r="BB19" s="102"/>
      <c r="BC19" s="104" t="str">
        <f t="shared" si="11"/>
        <v/>
      </c>
      <c r="BD19" s="118"/>
      <c r="BE19" s="104" t="str">
        <f t="shared" si="113"/>
        <v/>
      </c>
      <c r="BF19" s="102"/>
      <c r="BG19" s="102"/>
      <c r="BH19" s="104" t="str">
        <f t="shared" si="12"/>
        <v/>
      </c>
      <c r="BI19" s="102"/>
      <c r="BJ19" s="104" t="str">
        <f t="shared" si="114"/>
        <v/>
      </c>
      <c r="BK19" s="104">
        <f t="shared" si="115"/>
        <v>11.480769230769232</v>
      </c>
      <c r="BL19" s="104">
        <f t="shared" si="116"/>
        <v>6.2307692307692308</v>
      </c>
      <c r="BM19" s="104">
        <f t="shared" si="117"/>
        <v>8.3307692307692314</v>
      </c>
      <c r="BN19" s="104" t="str">
        <f t="shared" si="118"/>
        <v/>
      </c>
      <c r="BO19" s="104">
        <f t="shared" si="119"/>
        <v>8.3307692307692314</v>
      </c>
      <c r="BP19" s="105">
        <f t="shared" si="13"/>
        <v>0</v>
      </c>
      <c r="BQ19" s="109">
        <f t="shared" si="14"/>
        <v>28</v>
      </c>
      <c r="BR19" s="102">
        <v>15.5</v>
      </c>
      <c r="BS19" s="102">
        <v>12</v>
      </c>
      <c r="BT19" s="104">
        <f t="shared" si="15"/>
        <v>13.399999999999999</v>
      </c>
      <c r="BU19" s="102"/>
      <c r="BV19" s="104">
        <f t="shared" si="120"/>
        <v>13.399999999999999</v>
      </c>
      <c r="BW19" s="102">
        <v>15</v>
      </c>
      <c r="BX19" s="102">
        <v>12</v>
      </c>
      <c r="BY19" s="104">
        <f t="shared" si="16"/>
        <v>13.2</v>
      </c>
      <c r="BZ19" s="102"/>
      <c r="CA19" s="104">
        <f t="shared" si="121"/>
        <v>13.2</v>
      </c>
      <c r="CB19" s="102">
        <v>12</v>
      </c>
      <c r="CC19" s="102">
        <v>12</v>
      </c>
      <c r="CD19" s="104">
        <f t="shared" si="17"/>
        <v>12</v>
      </c>
      <c r="CE19" s="118"/>
      <c r="CF19" s="104">
        <f t="shared" si="122"/>
        <v>12</v>
      </c>
      <c r="CG19" s="102"/>
      <c r="CH19" s="102"/>
      <c r="CI19" s="104" t="str">
        <f t="shared" si="18"/>
        <v/>
      </c>
      <c r="CJ19" s="118"/>
      <c r="CK19" s="104" t="str">
        <f t="shared" si="123"/>
        <v/>
      </c>
      <c r="CL19" s="102"/>
      <c r="CM19" s="102"/>
      <c r="CN19" s="104" t="str">
        <f t="shared" si="19"/>
        <v/>
      </c>
      <c r="CO19" s="102"/>
      <c r="CP19" s="104" t="str">
        <f t="shared" si="124"/>
        <v/>
      </c>
      <c r="CQ19" s="104">
        <f t="shared" si="125"/>
        <v>14.5</v>
      </c>
      <c r="CR19" s="104">
        <f t="shared" si="126"/>
        <v>12</v>
      </c>
      <c r="CS19" s="104">
        <f t="shared" si="127"/>
        <v>13</v>
      </c>
      <c r="CT19" s="104" t="str">
        <f t="shared" si="128"/>
        <v/>
      </c>
      <c r="CU19" s="104">
        <f t="shared" si="129"/>
        <v>13</v>
      </c>
      <c r="CV19" s="105">
        <f t="shared" si="20"/>
        <v>4</v>
      </c>
      <c r="CW19" s="109">
        <f t="shared" si="21"/>
        <v>7</v>
      </c>
      <c r="CX19" s="102">
        <v>14</v>
      </c>
      <c r="CY19" s="102">
        <v>14</v>
      </c>
      <c r="CZ19" s="104">
        <f t="shared" si="22"/>
        <v>14</v>
      </c>
      <c r="DA19" s="102"/>
      <c r="DB19" s="104">
        <f t="shared" si="130"/>
        <v>14</v>
      </c>
      <c r="DC19" s="102">
        <v>12</v>
      </c>
      <c r="DD19" s="102">
        <v>13</v>
      </c>
      <c r="DE19" s="104">
        <f t="shared" si="23"/>
        <v>12.600000000000001</v>
      </c>
      <c r="DF19" s="102"/>
      <c r="DG19" s="104">
        <f t="shared" si="131"/>
        <v>12.600000000000001</v>
      </c>
      <c r="DH19" s="102"/>
      <c r="DI19" s="102"/>
      <c r="DJ19" s="104" t="str">
        <f t="shared" si="24"/>
        <v/>
      </c>
      <c r="DK19" s="118"/>
      <c r="DL19" s="104" t="str">
        <f t="shared" si="132"/>
        <v/>
      </c>
      <c r="DM19" s="102"/>
      <c r="DN19" s="102"/>
      <c r="DO19" s="104" t="str">
        <f t="shared" si="25"/>
        <v/>
      </c>
      <c r="DP19" s="118"/>
      <c r="DQ19" s="104" t="str">
        <f t="shared" si="133"/>
        <v/>
      </c>
      <c r="DR19" s="102"/>
      <c r="DS19" s="102"/>
      <c r="DT19" s="104" t="str">
        <f t="shared" si="26"/>
        <v/>
      </c>
      <c r="DU19" s="102"/>
      <c r="DV19" s="104" t="str">
        <f t="shared" si="134"/>
        <v/>
      </c>
      <c r="DW19" s="104">
        <f t="shared" si="135"/>
        <v>13.076923076923077</v>
      </c>
      <c r="DX19" s="104">
        <f t="shared" si="136"/>
        <v>13.538461538461538</v>
      </c>
      <c r="DY19" s="104">
        <f t="shared" si="137"/>
        <v>13.353846153846154</v>
      </c>
      <c r="DZ19" s="104" t="str">
        <f t="shared" si="138"/>
        <v/>
      </c>
      <c r="EA19" s="104">
        <f t="shared" si="139"/>
        <v>13.353846153846154</v>
      </c>
      <c r="EB19" s="105">
        <f t="shared" si="27"/>
        <v>3</v>
      </c>
      <c r="EC19" s="109">
        <f t="shared" si="28"/>
        <v>28</v>
      </c>
      <c r="ED19" s="102">
        <v>12.5</v>
      </c>
      <c r="EE19" s="102">
        <v>9</v>
      </c>
      <c r="EF19" s="104">
        <f t="shared" si="29"/>
        <v>10.399999999999999</v>
      </c>
      <c r="EG19" s="102"/>
      <c r="EH19" s="104">
        <f t="shared" si="140"/>
        <v>10.399999999999999</v>
      </c>
      <c r="EI19" s="102">
        <v>10.75</v>
      </c>
      <c r="EJ19" s="102">
        <v>7.5</v>
      </c>
      <c r="EK19" s="104">
        <f t="shared" si="30"/>
        <v>8.8000000000000007</v>
      </c>
      <c r="EL19" s="102"/>
      <c r="EM19" s="104">
        <f t="shared" si="141"/>
        <v>8.8000000000000007</v>
      </c>
      <c r="EN19" s="102">
        <v>8.5</v>
      </c>
      <c r="EO19" s="102">
        <v>7</v>
      </c>
      <c r="EP19" s="104">
        <f t="shared" si="31"/>
        <v>7.6000000000000005</v>
      </c>
      <c r="EQ19" s="118"/>
      <c r="ER19" s="104">
        <f t="shared" si="142"/>
        <v>7.6000000000000005</v>
      </c>
      <c r="ES19" s="102"/>
      <c r="ET19" s="102"/>
      <c r="EU19" s="104" t="str">
        <f t="shared" si="32"/>
        <v/>
      </c>
      <c r="EV19" s="118"/>
      <c r="EW19" s="104" t="str">
        <f t="shared" si="143"/>
        <v/>
      </c>
      <c r="EX19" s="102"/>
      <c r="EY19" s="102"/>
      <c r="EZ19" s="104" t="str">
        <f t="shared" si="33"/>
        <v/>
      </c>
      <c r="FA19" s="102"/>
      <c r="FB19" s="104" t="str">
        <f t="shared" si="144"/>
        <v/>
      </c>
      <c r="FC19" s="104">
        <f t="shared" si="145"/>
        <v>11.173076923076923</v>
      </c>
      <c r="FD19" s="104">
        <f t="shared" si="146"/>
        <v>8.1923076923076916</v>
      </c>
      <c r="FE19" s="104">
        <f t="shared" si="147"/>
        <v>9.384615384615385</v>
      </c>
      <c r="FF19" s="104" t="str">
        <f t="shared" si="148"/>
        <v/>
      </c>
      <c r="FG19" s="104">
        <f t="shared" si="149"/>
        <v>9.384615384615385</v>
      </c>
      <c r="FH19" s="105">
        <f t="shared" si="34"/>
        <v>0</v>
      </c>
      <c r="FI19" s="109">
        <f t="shared" si="35"/>
        <v>41</v>
      </c>
      <c r="FJ19" s="102">
        <v>12</v>
      </c>
      <c r="FK19" s="102">
        <v>5.5</v>
      </c>
      <c r="FL19" s="104">
        <f t="shared" si="36"/>
        <v>8.1000000000000014</v>
      </c>
      <c r="FM19" s="102"/>
      <c r="FN19" s="104">
        <f t="shared" si="150"/>
        <v>8.1000000000000014</v>
      </c>
      <c r="FO19" s="102">
        <v>9</v>
      </c>
      <c r="FP19" s="102">
        <v>6.75</v>
      </c>
      <c r="FQ19" s="104">
        <f t="shared" si="37"/>
        <v>7.65</v>
      </c>
      <c r="FR19" s="102"/>
      <c r="FS19" s="104">
        <f t="shared" si="151"/>
        <v>7.65</v>
      </c>
      <c r="FT19" s="102"/>
      <c r="FU19" s="102"/>
      <c r="FV19" s="104" t="str">
        <f t="shared" si="38"/>
        <v/>
      </c>
      <c r="FW19" s="118"/>
      <c r="FX19" s="104" t="str">
        <f t="shared" si="152"/>
        <v/>
      </c>
      <c r="FY19" s="102"/>
      <c r="FZ19" s="102"/>
      <c r="GA19" s="104" t="str">
        <f t="shared" si="39"/>
        <v/>
      </c>
      <c r="GB19" s="118"/>
      <c r="GC19" s="104" t="str">
        <f t="shared" si="153"/>
        <v/>
      </c>
      <c r="GD19" s="102"/>
      <c r="GE19" s="102"/>
      <c r="GF19" s="104" t="str">
        <f t="shared" si="40"/>
        <v/>
      </c>
      <c r="GG19" s="102"/>
      <c r="GH19" s="104" t="str">
        <f t="shared" si="154"/>
        <v/>
      </c>
      <c r="GI19" s="104">
        <f t="shared" si="155"/>
        <v>10.615384615384617</v>
      </c>
      <c r="GJ19" s="104">
        <f t="shared" si="156"/>
        <v>6.0769230769230766</v>
      </c>
      <c r="GK19" s="104">
        <f t="shared" si="157"/>
        <v>7.8923076923076927</v>
      </c>
      <c r="GL19" s="104" t="str">
        <f t="shared" si="158"/>
        <v/>
      </c>
      <c r="GM19" s="104">
        <f t="shared" si="159"/>
        <v>7.8923076923076927</v>
      </c>
      <c r="GN19" s="105">
        <f t="shared" si="41"/>
        <v>0</v>
      </c>
      <c r="GO19" s="109">
        <f t="shared" si="42"/>
        <v>34</v>
      </c>
      <c r="GP19" s="102">
        <v>14</v>
      </c>
      <c r="GQ19" s="102">
        <v>12</v>
      </c>
      <c r="GR19" s="104">
        <f t="shared" si="43"/>
        <v>12.8</v>
      </c>
      <c r="GS19" s="102"/>
      <c r="GT19" s="104">
        <f t="shared" si="160"/>
        <v>12.8</v>
      </c>
      <c r="GU19" s="102">
        <v>15</v>
      </c>
      <c r="GV19" s="102">
        <v>10</v>
      </c>
      <c r="GW19" s="104">
        <f t="shared" si="44"/>
        <v>12</v>
      </c>
      <c r="GX19" s="102"/>
      <c r="GY19" s="104">
        <f t="shared" si="161"/>
        <v>12</v>
      </c>
      <c r="GZ19" s="102"/>
      <c r="HA19" s="102"/>
      <c r="HB19" s="104" t="str">
        <f t="shared" si="45"/>
        <v/>
      </c>
      <c r="HC19" s="118"/>
      <c r="HD19" s="104" t="str">
        <f t="shared" si="162"/>
        <v/>
      </c>
      <c r="HE19" s="102"/>
      <c r="HF19" s="102"/>
      <c r="HG19" s="104" t="str">
        <f t="shared" si="46"/>
        <v/>
      </c>
      <c r="HH19" s="118"/>
      <c r="HI19" s="104" t="str">
        <f t="shared" si="163"/>
        <v/>
      </c>
      <c r="HJ19" s="102"/>
      <c r="HK19" s="102"/>
      <c r="HL19" s="104" t="str">
        <f t="shared" si="47"/>
        <v/>
      </c>
      <c r="HM19" s="102"/>
      <c r="HN19" s="104" t="str">
        <f t="shared" si="164"/>
        <v/>
      </c>
      <c r="HO19" s="104">
        <f t="shared" si="165"/>
        <v>14.461538461538462</v>
      </c>
      <c r="HP19" s="104">
        <f t="shared" si="166"/>
        <v>11.076923076923077</v>
      </c>
      <c r="HQ19" s="104">
        <f t="shared" si="167"/>
        <v>12.430769230769231</v>
      </c>
      <c r="HR19" s="104" t="str">
        <f t="shared" si="168"/>
        <v/>
      </c>
      <c r="HS19" s="104">
        <f t="shared" si="169"/>
        <v>12.430769230769231</v>
      </c>
      <c r="HT19" s="105">
        <f t="shared" si="48"/>
        <v>2</v>
      </c>
      <c r="HU19" s="109">
        <f t="shared" si="49"/>
        <v>19</v>
      </c>
      <c r="HV19" s="102">
        <v>8</v>
      </c>
      <c r="HW19" s="102">
        <v>15</v>
      </c>
      <c r="HX19" s="104">
        <f t="shared" si="50"/>
        <v>12.2</v>
      </c>
      <c r="HY19" s="102"/>
      <c r="HZ19" s="104">
        <f t="shared" si="170"/>
        <v>12.2</v>
      </c>
      <c r="IA19" s="102">
        <v>14</v>
      </c>
      <c r="IB19" s="102">
        <v>17</v>
      </c>
      <c r="IC19" s="104">
        <f t="shared" si="51"/>
        <v>15.8</v>
      </c>
      <c r="ID19" s="102"/>
      <c r="IE19" s="104">
        <f t="shared" si="171"/>
        <v>15.8</v>
      </c>
      <c r="IF19" s="102"/>
      <c r="IG19" s="102"/>
      <c r="IH19" s="104" t="str">
        <f t="shared" si="52"/>
        <v/>
      </c>
      <c r="II19" s="118"/>
      <c r="IJ19" s="104" t="str">
        <f t="shared" si="172"/>
        <v/>
      </c>
      <c r="IK19" s="102"/>
      <c r="IL19" s="102"/>
      <c r="IM19" s="104" t="str">
        <f t="shared" si="53"/>
        <v/>
      </c>
      <c r="IN19" s="118"/>
      <c r="IO19" s="104" t="str">
        <f t="shared" si="173"/>
        <v/>
      </c>
      <c r="IP19" s="102"/>
      <c r="IQ19" s="102"/>
      <c r="IR19" s="104" t="str">
        <f t="shared" si="54"/>
        <v/>
      </c>
      <c r="IS19" s="102"/>
      <c r="IT19" s="104" t="str">
        <f t="shared" si="174"/>
        <v/>
      </c>
      <c r="IU19" s="104">
        <f t="shared" si="175"/>
        <v>10.76923076923077</v>
      </c>
      <c r="IV19" s="104">
        <f t="shared" si="176"/>
        <v>15.923076923076923</v>
      </c>
      <c r="IW19" s="104">
        <f t="shared" si="177"/>
        <v>13.861538461538462</v>
      </c>
      <c r="IX19" s="104" t="str">
        <f t="shared" si="178"/>
        <v/>
      </c>
      <c r="IY19" s="104">
        <f t="shared" si="179"/>
        <v>13.861538461538462</v>
      </c>
      <c r="IZ19" s="105">
        <f t="shared" si="55"/>
        <v>3</v>
      </c>
      <c r="JA19" s="109">
        <f t="shared" si="56"/>
        <v>16</v>
      </c>
      <c r="JB19" s="102">
        <v>12.75</v>
      </c>
      <c r="JC19" s="102">
        <v>13.5</v>
      </c>
      <c r="JD19" s="104">
        <f t="shared" si="57"/>
        <v>13.2</v>
      </c>
      <c r="JE19" s="102"/>
      <c r="JF19" s="104">
        <f t="shared" si="180"/>
        <v>13.2</v>
      </c>
      <c r="JG19" s="102"/>
      <c r="JH19" s="102"/>
      <c r="JI19" s="104" t="str">
        <f t="shared" si="58"/>
        <v/>
      </c>
      <c r="JJ19" s="102"/>
      <c r="JK19" s="104" t="str">
        <f t="shared" si="181"/>
        <v/>
      </c>
      <c r="JL19" s="102"/>
      <c r="JM19" s="102"/>
      <c r="JN19" s="104" t="str">
        <f t="shared" si="59"/>
        <v/>
      </c>
      <c r="JO19" s="118"/>
      <c r="JP19" s="104" t="str">
        <f t="shared" si="182"/>
        <v/>
      </c>
      <c r="JQ19" s="102"/>
      <c r="JR19" s="102"/>
      <c r="JS19" s="104" t="str">
        <f t="shared" si="60"/>
        <v/>
      </c>
      <c r="JT19" s="118"/>
      <c r="JU19" s="104" t="str">
        <f t="shared" si="183"/>
        <v/>
      </c>
      <c r="JV19" s="102"/>
      <c r="JW19" s="102"/>
      <c r="JX19" s="104" t="str">
        <f t="shared" si="61"/>
        <v/>
      </c>
      <c r="JY19" s="102"/>
      <c r="JZ19" s="104" t="str">
        <f t="shared" si="184"/>
        <v/>
      </c>
      <c r="KA19" s="104">
        <f t="shared" si="185"/>
        <v>12.75</v>
      </c>
      <c r="KB19" s="104">
        <f t="shared" si="186"/>
        <v>13.5</v>
      </c>
      <c r="KC19" s="104">
        <f t="shared" si="187"/>
        <v>13.2</v>
      </c>
      <c r="KD19" s="104" t="str">
        <f t="shared" si="188"/>
        <v/>
      </c>
      <c r="KE19" s="104">
        <f t="shared" si="189"/>
        <v>13.2</v>
      </c>
      <c r="KF19" s="105">
        <f t="shared" si="62"/>
        <v>2</v>
      </c>
      <c r="KG19" s="109">
        <f t="shared" si="63"/>
        <v>8</v>
      </c>
      <c r="KH19" s="102"/>
      <c r="KI19" s="102"/>
      <c r="KJ19" s="104" t="str">
        <f t="shared" si="64"/>
        <v/>
      </c>
      <c r="KK19" s="102"/>
      <c r="KL19" s="104" t="str">
        <f t="shared" si="190"/>
        <v/>
      </c>
      <c r="KM19" s="102"/>
      <c r="KN19" s="102"/>
      <c r="KO19" s="104" t="str">
        <f t="shared" si="65"/>
        <v/>
      </c>
      <c r="KP19" s="102"/>
      <c r="KQ19" s="104" t="str">
        <f t="shared" si="191"/>
        <v/>
      </c>
      <c r="KR19" s="102"/>
      <c r="KS19" s="102"/>
      <c r="KT19" s="104" t="str">
        <f t="shared" si="66"/>
        <v/>
      </c>
      <c r="KU19" s="118"/>
      <c r="KV19" s="104" t="str">
        <f t="shared" si="192"/>
        <v/>
      </c>
      <c r="KW19" s="102"/>
      <c r="KX19" s="102"/>
      <c r="KY19" s="104" t="str">
        <f t="shared" si="67"/>
        <v/>
      </c>
      <c r="KZ19" s="118"/>
      <c r="LA19" s="104" t="str">
        <f t="shared" si="193"/>
        <v/>
      </c>
      <c r="LB19" s="102"/>
      <c r="LC19" s="102"/>
      <c r="LD19" s="104" t="str">
        <f t="shared" si="68"/>
        <v/>
      </c>
      <c r="LE19" s="102"/>
      <c r="LF19" s="104" t="str">
        <f t="shared" si="194"/>
        <v/>
      </c>
      <c r="LG19" s="104" t="str">
        <f t="shared" si="195"/>
        <v/>
      </c>
      <c r="LH19" s="104" t="str">
        <f t="shared" si="196"/>
        <v/>
      </c>
      <c r="LI19" s="104" t="str">
        <f t="shared" si="197"/>
        <v/>
      </c>
      <c r="LJ19" s="104" t="str">
        <f t="shared" si="198"/>
        <v/>
      </c>
      <c r="LK19" s="104" t="str">
        <f t="shared" si="199"/>
        <v/>
      </c>
      <c r="LL19" s="105" t="str">
        <f t="shared" si="69"/>
        <v/>
      </c>
      <c r="LM19" s="109" t="str">
        <f t="shared" si="70"/>
        <v/>
      </c>
      <c r="LN19" s="102"/>
      <c r="LO19" s="102"/>
      <c r="LP19" s="104" t="str">
        <f t="shared" si="71"/>
        <v/>
      </c>
      <c r="LQ19" s="102"/>
      <c r="LR19" s="104" t="str">
        <f t="shared" si="200"/>
        <v/>
      </c>
      <c r="LS19" s="102"/>
      <c r="LT19" s="102"/>
      <c r="LU19" s="104" t="str">
        <f t="shared" si="72"/>
        <v/>
      </c>
      <c r="LV19" s="102"/>
      <c r="LW19" s="104" t="str">
        <f t="shared" si="201"/>
        <v/>
      </c>
      <c r="LX19" s="102"/>
      <c r="LY19" s="102"/>
      <c r="LZ19" s="104" t="str">
        <f t="shared" si="73"/>
        <v/>
      </c>
      <c r="MA19" s="118"/>
      <c r="MB19" s="104" t="str">
        <f t="shared" si="202"/>
        <v/>
      </c>
      <c r="MC19" s="102"/>
      <c r="MD19" s="102"/>
      <c r="ME19" s="104" t="str">
        <f t="shared" si="74"/>
        <v/>
      </c>
      <c r="MF19" s="118"/>
      <c r="MG19" s="104" t="str">
        <f t="shared" si="203"/>
        <v/>
      </c>
      <c r="MH19" s="102"/>
      <c r="MI19" s="102"/>
      <c r="MJ19" s="104" t="str">
        <f t="shared" si="75"/>
        <v/>
      </c>
      <c r="MK19" s="102"/>
      <c r="ML19" s="104" t="str">
        <f t="shared" si="204"/>
        <v/>
      </c>
      <c r="MM19" s="104" t="str">
        <f t="shared" si="205"/>
        <v/>
      </c>
      <c r="MN19" s="104" t="str">
        <f t="shared" si="206"/>
        <v/>
      </c>
      <c r="MO19" s="104" t="str">
        <f t="shared" si="207"/>
        <v/>
      </c>
      <c r="MP19" s="104" t="str">
        <f t="shared" si="208"/>
        <v/>
      </c>
      <c r="MQ19" s="104" t="str">
        <f t="shared" si="209"/>
        <v/>
      </c>
      <c r="MR19" s="105" t="str">
        <f t="shared" si="76"/>
        <v/>
      </c>
      <c r="MS19" s="109" t="str">
        <f t="shared" si="77"/>
        <v/>
      </c>
      <c r="MT19" s="102"/>
      <c r="MU19" s="102"/>
      <c r="MV19" s="104" t="str">
        <f t="shared" si="78"/>
        <v/>
      </c>
      <c r="MW19" s="102"/>
      <c r="MX19" s="104" t="str">
        <f t="shared" si="210"/>
        <v/>
      </c>
      <c r="MY19" s="102"/>
      <c r="MZ19" s="102"/>
      <c r="NA19" s="104" t="str">
        <f t="shared" si="79"/>
        <v/>
      </c>
      <c r="NB19" s="102"/>
      <c r="NC19" s="104" t="str">
        <f t="shared" si="211"/>
        <v/>
      </c>
      <c r="ND19" s="102"/>
      <c r="NE19" s="102"/>
      <c r="NF19" s="104" t="str">
        <f t="shared" si="80"/>
        <v/>
      </c>
      <c r="NG19" s="118"/>
      <c r="NH19" s="104" t="str">
        <f t="shared" si="212"/>
        <v/>
      </c>
      <c r="NI19" s="102"/>
      <c r="NJ19" s="102"/>
      <c r="NK19" s="104" t="str">
        <f t="shared" si="81"/>
        <v/>
      </c>
      <c r="NL19" s="118"/>
      <c r="NM19" s="104" t="str">
        <f t="shared" si="213"/>
        <v/>
      </c>
      <c r="NN19" s="102"/>
      <c r="NO19" s="102"/>
      <c r="NP19" s="104" t="str">
        <f t="shared" si="82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83"/>
        <v/>
      </c>
      <c r="NY19" s="109" t="str">
        <f t="shared" si="84"/>
        <v/>
      </c>
      <c r="OA19" s="198">
        <f t="shared" si="85"/>
        <v>13.076923076923077</v>
      </c>
      <c r="OB19" s="198">
        <f t="shared" si="86"/>
        <v>8.3307692307692314</v>
      </c>
      <c r="OC19" s="198">
        <f t="shared" si="87"/>
        <v>13</v>
      </c>
      <c r="OD19" s="198">
        <f t="shared" si="88"/>
        <v>13.353846153846154</v>
      </c>
      <c r="OE19" s="198">
        <f t="shared" si="89"/>
        <v>9.384615384615385</v>
      </c>
      <c r="OF19" s="198">
        <f t="shared" si="90"/>
        <v>7.8923076923076927</v>
      </c>
      <c r="OG19" s="198">
        <f t="shared" si="91"/>
        <v>12.430769230769231</v>
      </c>
      <c r="OH19" s="198">
        <f t="shared" si="92"/>
        <v>13.861538461538462</v>
      </c>
      <c r="OI19" s="198">
        <f t="shared" si="93"/>
        <v>13.2</v>
      </c>
      <c r="OJ19" s="198" t="str">
        <f t="shared" si="94"/>
        <v/>
      </c>
      <c r="OK19" s="198" t="str">
        <f t="shared" si="95"/>
        <v/>
      </c>
      <c r="OL19" s="198" t="str">
        <f t="shared" si="96"/>
        <v/>
      </c>
      <c r="OM19" s="200"/>
      <c r="ON19" s="198">
        <f t="shared" si="97"/>
        <v>10.224358974358974</v>
      </c>
      <c r="OO19" s="198">
        <f t="shared" si="98"/>
        <v>8.65</v>
      </c>
      <c r="OP19" s="198">
        <f t="shared" si="220"/>
        <v>11.459230769230771</v>
      </c>
      <c r="OQ19" s="198">
        <f t="shared" si="221"/>
        <v>11.459230769230771</v>
      </c>
      <c r="OR19" s="105">
        <f t="shared" si="222"/>
        <v>19</v>
      </c>
      <c r="OS19" s="105">
        <f t="shared" si="223"/>
        <v>30</v>
      </c>
      <c r="OT19" s="134"/>
      <c r="OU19" s="109">
        <f t="shared" si="99"/>
        <v>18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4"/>
        <v>15</v>
      </c>
      <c r="B20" s="195" t="s">
        <v>379</v>
      </c>
      <c r="C20" s="195" t="s">
        <v>380</v>
      </c>
      <c r="D20" s="195" t="s">
        <v>381</v>
      </c>
      <c r="E20" s="196" t="s">
        <v>287</v>
      </c>
      <c r="F20" s="102">
        <v>16</v>
      </c>
      <c r="G20" s="102">
        <v>5</v>
      </c>
      <c r="H20" s="104">
        <f t="shared" si="1"/>
        <v>9.4</v>
      </c>
      <c r="I20" s="102"/>
      <c r="J20" s="104">
        <f t="shared" si="100"/>
        <v>9.4</v>
      </c>
      <c r="K20" s="102">
        <v>13</v>
      </c>
      <c r="L20" s="102">
        <v>7</v>
      </c>
      <c r="M20" s="104">
        <f t="shared" si="2"/>
        <v>9.4</v>
      </c>
      <c r="N20" s="102"/>
      <c r="O20" s="104">
        <f t="shared" si="101"/>
        <v>9.4</v>
      </c>
      <c r="P20" s="102">
        <v>15</v>
      </c>
      <c r="Q20" s="102">
        <v>14</v>
      </c>
      <c r="R20" s="104">
        <f t="shared" si="3"/>
        <v>14.4</v>
      </c>
      <c r="S20" s="118"/>
      <c r="T20" s="104">
        <f t="shared" si="102"/>
        <v>14.4</v>
      </c>
      <c r="U20" s="102"/>
      <c r="V20" s="102"/>
      <c r="W20" s="104" t="str">
        <f t="shared" si="4"/>
        <v/>
      </c>
      <c r="X20" s="118"/>
      <c r="Y20" s="104" t="str">
        <f t="shared" si="103"/>
        <v/>
      </c>
      <c r="Z20" s="102"/>
      <c r="AA20" s="102"/>
      <c r="AB20" s="104" t="str">
        <f t="shared" si="5"/>
        <v/>
      </c>
      <c r="AC20" s="102"/>
      <c r="AD20" s="104" t="str">
        <f t="shared" si="104"/>
        <v/>
      </c>
      <c r="AE20" s="104">
        <f t="shared" si="105"/>
        <v>14.76923076923077</v>
      </c>
      <c r="AF20" s="104">
        <f t="shared" si="106"/>
        <v>8.3846153846153868</v>
      </c>
      <c r="AG20" s="104">
        <f t="shared" si="107"/>
        <v>10.938461538461539</v>
      </c>
      <c r="AH20" s="104" t="str">
        <f t="shared" si="108"/>
        <v/>
      </c>
      <c r="AI20" s="104">
        <f t="shared" si="109"/>
        <v>10.938461538461539</v>
      </c>
      <c r="AJ20" s="105">
        <f t="shared" si="6"/>
        <v>5</v>
      </c>
      <c r="AK20" s="109">
        <f t="shared" si="7"/>
        <v>10</v>
      </c>
      <c r="AL20" s="102">
        <v>17.25</v>
      </c>
      <c r="AM20" s="102">
        <v>10</v>
      </c>
      <c r="AN20" s="104">
        <f t="shared" si="8"/>
        <v>12.9</v>
      </c>
      <c r="AO20" s="102"/>
      <c r="AP20" s="104">
        <f t="shared" si="110"/>
        <v>12.9</v>
      </c>
      <c r="AQ20" s="102">
        <v>9</v>
      </c>
      <c r="AR20" s="102">
        <v>7.5</v>
      </c>
      <c r="AS20" s="104">
        <f t="shared" si="9"/>
        <v>8.1</v>
      </c>
      <c r="AT20" s="102"/>
      <c r="AU20" s="104">
        <f t="shared" si="111"/>
        <v>8.1</v>
      </c>
      <c r="AV20" s="102">
        <v>10.5</v>
      </c>
      <c r="AW20" s="102">
        <v>16.5</v>
      </c>
      <c r="AX20" s="104">
        <f t="shared" si="10"/>
        <v>14.100000000000001</v>
      </c>
      <c r="AY20" s="118"/>
      <c r="AZ20" s="104">
        <f t="shared" si="112"/>
        <v>14.100000000000001</v>
      </c>
      <c r="BA20" s="102"/>
      <c r="BB20" s="102"/>
      <c r="BC20" s="104" t="str">
        <f t="shared" si="11"/>
        <v/>
      </c>
      <c r="BD20" s="118"/>
      <c r="BE20" s="104" t="str">
        <f t="shared" si="113"/>
        <v/>
      </c>
      <c r="BF20" s="102"/>
      <c r="BG20" s="102"/>
      <c r="BH20" s="104" t="str">
        <f t="shared" si="12"/>
        <v/>
      </c>
      <c r="BI20" s="102"/>
      <c r="BJ20" s="104" t="str">
        <f t="shared" si="114"/>
        <v/>
      </c>
      <c r="BK20" s="104">
        <f t="shared" si="115"/>
        <v>12.51923076923077</v>
      </c>
      <c r="BL20" s="104">
        <f t="shared" si="116"/>
        <v>10.538461538461538</v>
      </c>
      <c r="BM20" s="104">
        <f t="shared" si="117"/>
        <v>11.330769230769231</v>
      </c>
      <c r="BN20" s="104" t="str">
        <f t="shared" si="118"/>
        <v/>
      </c>
      <c r="BO20" s="104">
        <f t="shared" si="119"/>
        <v>11.330769230769231</v>
      </c>
      <c r="BP20" s="105">
        <f t="shared" si="13"/>
        <v>5</v>
      </c>
      <c r="BQ20" s="109">
        <f t="shared" si="14"/>
        <v>7</v>
      </c>
      <c r="BR20" s="102">
        <v>10.5</v>
      </c>
      <c r="BS20" s="102">
        <v>9</v>
      </c>
      <c r="BT20" s="104">
        <f t="shared" si="15"/>
        <v>9.6</v>
      </c>
      <c r="BU20" s="102"/>
      <c r="BV20" s="104">
        <f t="shared" si="120"/>
        <v>9.6</v>
      </c>
      <c r="BW20" s="102">
        <v>14</v>
      </c>
      <c r="BX20" s="102">
        <v>12.5</v>
      </c>
      <c r="BY20" s="104">
        <f t="shared" si="16"/>
        <v>13.100000000000001</v>
      </c>
      <c r="BZ20" s="102"/>
      <c r="CA20" s="104">
        <f t="shared" si="121"/>
        <v>13.100000000000001</v>
      </c>
      <c r="CB20" s="102">
        <v>9</v>
      </c>
      <c r="CC20" s="102">
        <v>11.5</v>
      </c>
      <c r="CD20" s="104">
        <f t="shared" si="17"/>
        <v>10.5</v>
      </c>
      <c r="CE20" s="118"/>
      <c r="CF20" s="104">
        <f t="shared" si="122"/>
        <v>10.5</v>
      </c>
      <c r="CG20" s="102"/>
      <c r="CH20" s="102"/>
      <c r="CI20" s="104" t="str">
        <f t="shared" si="18"/>
        <v/>
      </c>
      <c r="CJ20" s="118"/>
      <c r="CK20" s="104" t="str">
        <f t="shared" si="123"/>
        <v/>
      </c>
      <c r="CL20" s="102"/>
      <c r="CM20" s="102"/>
      <c r="CN20" s="104" t="str">
        <f t="shared" si="19"/>
        <v/>
      </c>
      <c r="CO20" s="102"/>
      <c r="CP20" s="104" t="str">
        <f t="shared" si="124"/>
        <v/>
      </c>
      <c r="CQ20" s="104">
        <f t="shared" si="125"/>
        <v>11.5</v>
      </c>
      <c r="CR20" s="104">
        <f t="shared" si="126"/>
        <v>10.923076923076923</v>
      </c>
      <c r="CS20" s="104">
        <f t="shared" si="127"/>
        <v>11.153846153846155</v>
      </c>
      <c r="CT20" s="104" t="str">
        <f t="shared" si="128"/>
        <v/>
      </c>
      <c r="CU20" s="104">
        <f t="shared" si="129"/>
        <v>11.153846153846155</v>
      </c>
      <c r="CV20" s="105">
        <f t="shared" si="20"/>
        <v>4</v>
      </c>
      <c r="CW20" s="109">
        <f t="shared" si="21"/>
        <v>28</v>
      </c>
      <c r="CX20" s="102">
        <v>17</v>
      </c>
      <c r="CY20" s="102">
        <v>16.75</v>
      </c>
      <c r="CZ20" s="104">
        <f t="shared" si="22"/>
        <v>16.850000000000001</v>
      </c>
      <c r="DA20" s="102"/>
      <c r="DB20" s="104">
        <f t="shared" si="130"/>
        <v>16.850000000000001</v>
      </c>
      <c r="DC20" s="102">
        <v>14</v>
      </c>
      <c r="DD20" s="102">
        <v>9.75</v>
      </c>
      <c r="DE20" s="104">
        <f t="shared" si="23"/>
        <v>11.45</v>
      </c>
      <c r="DF20" s="102"/>
      <c r="DG20" s="104">
        <f t="shared" si="131"/>
        <v>11.45</v>
      </c>
      <c r="DH20" s="102"/>
      <c r="DI20" s="102"/>
      <c r="DJ20" s="104" t="str">
        <f t="shared" si="24"/>
        <v/>
      </c>
      <c r="DK20" s="118"/>
      <c r="DL20" s="104" t="str">
        <f t="shared" si="132"/>
        <v/>
      </c>
      <c r="DM20" s="102"/>
      <c r="DN20" s="102"/>
      <c r="DO20" s="104" t="str">
        <f t="shared" si="25"/>
        <v/>
      </c>
      <c r="DP20" s="118"/>
      <c r="DQ20" s="104" t="str">
        <f t="shared" si="133"/>
        <v/>
      </c>
      <c r="DR20" s="102"/>
      <c r="DS20" s="102"/>
      <c r="DT20" s="104" t="str">
        <f t="shared" si="26"/>
        <v/>
      </c>
      <c r="DU20" s="102"/>
      <c r="DV20" s="104" t="str">
        <f t="shared" si="134"/>
        <v/>
      </c>
      <c r="DW20" s="104">
        <f t="shared" si="135"/>
        <v>15.615384615384615</v>
      </c>
      <c r="DX20" s="104">
        <f t="shared" si="136"/>
        <v>13.519230769230768</v>
      </c>
      <c r="DY20" s="104">
        <f t="shared" si="137"/>
        <v>14.357692307692307</v>
      </c>
      <c r="DZ20" s="104" t="str">
        <f t="shared" si="138"/>
        <v/>
      </c>
      <c r="EA20" s="104">
        <f t="shared" si="139"/>
        <v>14.357692307692307</v>
      </c>
      <c r="EB20" s="105">
        <f t="shared" si="27"/>
        <v>3</v>
      </c>
      <c r="EC20" s="109">
        <f t="shared" si="28"/>
        <v>21</v>
      </c>
      <c r="ED20" s="102">
        <v>15.5</v>
      </c>
      <c r="EE20" s="102">
        <v>12</v>
      </c>
      <c r="EF20" s="104">
        <f t="shared" si="29"/>
        <v>13.399999999999999</v>
      </c>
      <c r="EG20" s="102"/>
      <c r="EH20" s="104">
        <f t="shared" si="140"/>
        <v>13.399999999999999</v>
      </c>
      <c r="EI20" s="102">
        <v>12.5</v>
      </c>
      <c r="EJ20" s="102">
        <v>14.5</v>
      </c>
      <c r="EK20" s="104">
        <f t="shared" si="30"/>
        <v>13.7</v>
      </c>
      <c r="EL20" s="102"/>
      <c r="EM20" s="104">
        <f t="shared" si="141"/>
        <v>13.7</v>
      </c>
      <c r="EN20" s="102">
        <v>11.75</v>
      </c>
      <c r="EO20" s="102">
        <v>9.5</v>
      </c>
      <c r="EP20" s="104">
        <f t="shared" si="31"/>
        <v>10.4</v>
      </c>
      <c r="EQ20" s="118"/>
      <c r="ER20" s="104">
        <f t="shared" si="142"/>
        <v>10.4</v>
      </c>
      <c r="ES20" s="102"/>
      <c r="ET20" s="102"/>
      <c r="EU20" s="104" t="str">
        <f t="shared" si="32"/>
        <v/>
      </c>
      <c r="EV20" s="118"/>
      <c r="EW20" s="104" t="str">
        <f t="shared" si="143"/>
        <v/>
      </c>
      <c r="EX20" s="102"/>
      <c r="EY20" s="102"/>
      <c r="EZ20" s="104" t="str">
        <f t="shared" si="33"/>
        <v/>
      </c>
      <c r="FA20" s="102"/>
      <c r="FB20" s="104" t="str">
        <f t="shared" si="144"/>
        <v/>
      </c>
      <c r="FC20" s="104">
        <f t="shared" si="145"/>
        <v>13.942307692307692</v>
      </c>
      <c r="FD20" s="104">
        <f t="shared" si="146"/>
        <v>12</v>
      </c>
      <c r="FE20" s="104">
        <f t="shared" si="147"/>
        <v>12.776923076923076</v>
      </c>
      <c r="FF20" s="104" t="str">
        <f t="shared" si="148"/>
        <v/>
      </c>
      <c r="FG20" s="104">
        <f t="shared" si="149"/>
        <v>12.776923076923076</v>
      </c>
      <c r="FH20" s="105">
        <f t="shared" si="34"/>
        <v>3</v>
      </c>
      <c r="FI20" s="109">
        <f t="shared" si="35"/>
        <v>14</v>
      </c>
      <c r="FJ20" s="102">
        <v>10.75</v>
      </c>
      <c r="FK20" s="102">
        <v>10.5</v>
      </c>
      <c r="FL20" s="104">
        <f t="shared" si="36"/>
        <v>10.6</v>
      </c>
      <c r="FM20" s="102"/>
      <c r="FN20" s="104">
        <f t="shared" si="150"/>
        <v>10.6</v>
      </c>
      <c r="FO20" s="102">
        <v>12.5</v>
      </c>
      <c r="FP20" s="102">
        <v>5</v>
      </c>
      <c r="FQ20" s="104">
        <f t="shared" si="37"/>
        <v>8</v>
      </c>
      <c r="FR20" s="102"/>
      <c r="FS20" s="104">
        <f t="shared" si="151"/>
        <v>8</v>
      </c>
      <c r="FT20" s="102"/>
      <c r="FU20" s="102"/>
      <c r="FV20" s="104" t="str">
        <f t="shared" si="38"/>
        <v/>
      </c>
      <c r="FW20" s="118"/>
      <c r="FX20" s="104" t="str">
        <f t="shared" si="152"/>
        <v/>
      </c>
      <c r="FY20" s="102"/>
      <c r="FZ20" s="102"/>
      <c r="GA20" s="104" t="str">
        <f t="shared" si="39"/>
        <v/>
      </c>
      <c r="GB20" s="118"/>
      <c r="GC20" s="104" t="str">
        <f t="shared" si="153"/>
        <v/>
      </c>
      <c r="GD20" s="102"/>
      <c r="GE20" s="102"/>
      <c r="GF20" s="104" t="str">
        <f t="shared" si="40"/>
        <v/>
      </c>
      <c r="GG20" s="102"/>
      <c r="GH20" s="104" t="str">
        <f t="shared" si="154"/>
        <v/>
      </c>
      <c r="GI20" s="104">
        <f t="shared" si="155"/>
        <v>11.557692307692307</v>
      </c>
      <c r="GJ20" s="104">
        <f t="shared" si="156"/>
        <v>7.9615384615384617</v>
      </c>
      <c r="GK20" s="104">
        <f t="shared" si="157"/>
        <v>9.3999999999999986</v>
      </c>
      <c r="GL20" s="104" t="str">
        <f t="shared" si="158"/>
        <v/>
      </c>
      <c r="GM20" s="104">
        <f t="shared" si="159"/>
        <v>9.3999999999999986</v>
      </c>
      <c r="GN20" s="105">
        <f t="shared" si="41"/>
        <v>0</v>
      </c>
      <c r="GO20" s="109">
        <f t="shared" si="42"/>
        <v>23</v>
      </c>
      <c r="GP20" s="102">
        <v>17.5</v>
      </c>
      <c r="GQ20" s="102">
        <v>15</v>
      </c>
      <c r="GR20" s="104">
        <f t="shared" si="43"/>
        <v>16</v>
      </c>
      <c r="GS20" s="102"/>
      <c r="GT20" s="104">
        <f t="shared" si="160"/>
        <v>16</v>
      </c>
      <c r="GU20" s="102">
        <v>13</v>
      </c>
      <c r="GV20" s="102">
        <v>8.25</v>
      </c>
      <c r="GW20" s="104">
        <f t="shared" si="44"/>
        <v>10.15</v>
      </c>
      <c r="GX20" s="102"/>
      <c r="GY20" s="104">
        <f t="shared" si="161"/>
        <v>10.15</v>
      </c>
      <c r="GZ20" s="102"/>
      <c r="HA20" s="102"/>
      <c r="HB20" s="104" t="str">
        <f t="shared" si="45"/>
        <v/>
      </c>
      <c r="HC20" s="118"/>
      <c r="HD20" s="104" t="str">
        <f t="shared" si="162"/>
        <v/>
      </c>
      <c r="HE20" s="102"/>
      <c r="HF20" s="102"/>
      <c r="HG20" s="104" t="str">
        <f t="shared" si="46"/>
        <v/>
      </c>
      <c r="HH20" s="118"/>
      <c r="HI20" s="104" t="str">
        <f t="shared" si="163"/>
        <v/>
      </c>
      <c r="HJ20" s="102"/>
      <c r="HK20" s="102"/>
      <c r="HL20" s="104" t="str">
        <f t="shared" si="47"/>
        <v/>
      </c>
      <c r="HM20" s="102"/>
      <c r="HN20" s="104" t="str">
        <f t="shared" si="164"/>
        <v/>
      </c>
      <c r="HO20" s="104">
        <f t="shared" si="165"/>
        <v>15.423076923076923</v>
      </c>
      <c r="HP20" s="104">
        <f t="shared" si="166"/>
        <v>11.884615384615385</v>
      </c>
      <c r="HQ20" s="104">
        <f t="shared" si="167"/>
        <v>13.3</v>
      </c>
      <c r="HR20" s="104" t="str">
        <f t="shared" si="168"/>
        <v/>
      </c>
      <c r="HS20" s="104">
        <f t="shared" si="169"/>
        <v>13.3</v>
      </c>
      <c r="HT20" s="105">
        <f t="shared" si="48"/>
        <v>2</v>
      </c>
      <c r="HU20" s="109">
        <f t="shared" si="49"/>
        <v>13</v>
      </c>
      <c r="HV20" s="102">
        <v>10</v>
      </c>
      <c r="HW20" s="102">
        <v>13</v>
      </c>
      <c r="HX20" s="104">
        <f t="shared" si="50"/>
        <v>11.8</v>
      </c>
      <c r="HY20" s="102"/>
      <c r="HZ20" s="104">
        <f t="shared" si="170"/>
        <v>11.8</v>
      </c>
      <c r="IA20" s="102">
        <v>14</v>
      </c>
      <c r="IB20" s="102">
        <v>15</v>
      </c>
      <c r="IC20" s="104">
        <f t="shared" si="51"/>
        <v>14.600000000000001</v>
      </c>
      <c r="ID20" s="102"/>
      <c r="IE20" s="104">
        <f t="shared" si="171"/>
        <v>14.600000000000001</v>
      </c>
      <c r="IF20" s="102"/>
      <c r="IG20" s="102"/>
      <c r="IH20" s="104" t="str">
        <f t="shared" si="52"/>
        <v/>
      </c>
      <c r="II20" s="118"/>
      <c r="IJ20" s="104" t="str">
        <f t="shared" si="172"/>
        <v/>
      </c>
      <c r="IK20" s="102"/>
      <c r="IL20" s="102"/>
      <c r="IM20" s="104" t="str">
        <f t="shared" si="53"/>
        <v/>
      </c>
      <c r="IN20" s="118"/>
      <c r="IO20" s="104" t="str">
        <f t="shared" si="173"/>
        <v/>
      </c>
      <c r="IP20" s="102"/>
      <c r="IQ20" s="102"/>
      <c r="IR20" s="104" t="str">
        <f t="shared" si="54"/>
        <v/>
      </c>
      <c r="IS20" s="102"/>
      <c r="IT20" s="104" t="str">
        <f t="shared" si="174"/>
        <v/>
      </c>
      <c r="IU20" s="104">
        <f t="shared" si="175"/>
        <v>11.846153846153847</v>
      </c>
      <c r="IV20" s="104">
        <f t="shared" si="176"/>
        <v>13.923076923076923</v>
      </c>
      <c r="IW20" s="104">
        <f t="shared" si="177"/>
        <v>13.092307692307694</v>
      </c>
      <c r="IX20" s="104" t="str">
        <f t="shared" si="178"/>
        <v/>
      </c>
      <c r="IY20" s="104">
        <f t="shared" si="179"/>
        <v>13.092307692307694</v>
      </c>
      <c r="IZ20" s="105">
        <f t="shared" si="55"/>
        <v>3</v>
      </c>
      <c r="JA20" s="109">
        <f t="shared" si="56"/>
        <v>24</v>
      </c>
      <c r="JB20" s="102">
        <v>8.5</v>
      </c>
      <c r="JC20" s="102">
        <v>10.5</v>
      </c>
      <c r="JD20" s="104">
        <f t="shared" si="57"/>
        <v>9.6999999999999993</v>
      </c>
      <c r="JE20" s="102"/>
      <c r="JF20" s="104">
        <f t="shared" si="180"/>
        <v>9.6999999999999993</v>
      </c>
      <c r="JG20" s="102"/>
      <c r="JH20" s="102"/>
      <c r="JI20" s="104" t="str">
        <f t="shared" si="58"/>
        <v/>
      </c>
      <c r="JJ20" s="102"/>
      <c r="JK20" s="104" t="str">
        <f t="shared" si="181"/>
        <v/>
      </c>
      <c r="JL20" s="102"/>
      <c r="JM20" s="102"/>
      <c r="JN20" s="104" t="str">
        <f t="shared" si="59"/>
        <v/>
      </c>
      <c r="JO20" s="118"/>
      <c r="JP20" s="104" t="str">
        <f t="shared" si="182"/>
        <v/>
      </c>
      <c r="JQ20" s="102"/>
      <c r="JR20" s="102"/>
      <c r="JS20" s="104" t="str">
        <f t="shared" si="60"/>
        <v/>
      </c>
      <c r="JT20" s="118"/>
      <c r="JU20" s="104" t="str">
        <f t="shared" si="183"/>
        <v/>
      </c>
      <c r="JV20" s="102"/>
      <c r="JW20" s="102"/>
      <c r="JX20" s="104" t="str">
        <f t="shared" si="61"/>
        <v/>
      </c>
      <c r="JY20" s="102"/>
      <c r="JZ20" s="104" t="str">
        <f t="shared" si="184"/>
        <v/>
      </c>
      <c r="KA20" s="104">
        <f t="shared" si="185"/>
        <v>8.5</v>
      </c>
      <c r="KB20" s="104">
        <f t="shared" si="186"/>
        <v>10.5</v>
      </c>
      <c r="KC20" s="104">
        <f t="shared" si="187"/>
        <v>9.6999999999999993</v>
      </c>
      <c r="KD20" s="104" t="str">
        <f t="shared" si="188"/>
        <v/>
      </c>
      <c r="KE20" s="104">
        <f t="shared" si="189"/>
        <v>9.6999999999999993</v>
      </c>
      <c r="KF20" s="105">
        <f t="shared" si="62"/>
        <v>0</v>
      </c>
      <c r="KG20" s="109">
        <f t="shared" si="63"/>
        <v>32</v>
      </c>
      <c r="KH20" s="102"/>
      <c r="KI20" s="102"/>
      <c r="KJ20" s="104" t="str">
        <f t="shared" si="64"/>
        <v/>
      </c>
      <c r="KK20" s="102"/>
      <c r="KL20" s="104" t="str">
        <f t="shared" si="190"/>
        <v/>
      </c>
      <c r="KM20" s="102"/>
      <c r="KN20" s="102"/>
      <c r="KO20" s="104" t="str">
        <f t="shared" si="65"/>
        <v/>
      </c>
      <c r="KP20" s="102"/>
      <c r="KQ20" s="104" t="str">
        <f t="shared" si="191"/>
        <v/>
      </c>
      <c r="KR20" s="102"/>
      <c r="KS20" s="102"/>
      <c r="KT20" s="104" t="str">
        <f t="shared" si="66"/>
        <v/>
      </c>
      <c r="KU20" s="118"/>
      <c r="KV20" s="104" t="str">
        <f t="shared" si="192"/>
        <v/>
      </c>
      <c r="KW20" s="102"/>
      <c r="KX20" s="102"/>
      <c r="KY20" s="104" t="str">
        <f t="shared" si="67"/>
        <v/>
      </c>
      <c r="KZ20" s="118"/>
      <c r="LA20" s="104" t="str">
        <f t="shared" si="193"/>
        <v/>
      </c>
      <c r="LB20" s="102"/>
      <c r="LC20" s="102"/>
      <c r="LD20" s="104" t="str">
        <f t="shared" si="68"/>
        <v/>
      </c>
      <c r="LE20" s="102"/>
      <c r="LF20" s="104" t="str">
        <f t="shared" si="194"/>
        <v/>
      </c>
      <c r="LG20" s="104" t="str">
        <f t="shared" si="195"/>
        <v/>
      </c>
      <c r="LH20" s="104" t="str">
        <f t="shared" si="196"/>
        <v/>
      </c>
      <c r="LI20" s="104" t="str">
        <f t="shared" si="197"/>
        <v/>
      </c>
      <c r="LJ20" s="104" t="str">
        <f t="shared" si="198"/>
        <v/>
      </c>
      <c r="LK20" s="104" t="str">
        <f t="shared" si="199"/>
        <v/>
      </c>
      <c r="LL20" s="105" t="str">
        <f t="shared" si="69"/>
        <v/>
      </c>
      <c r="LM20" s="109" t="str">
        <f t="shared" si="70"/>
        <v/>
      </c>
      <c r="LN20" s="102"/>
      <c r="LO20" s="102"/>
      <c r="LP20" s="104" t="str">
        <f t="shared" si="71"/>
        <v/>
      </c>
      <c r="LQ20" s="102"/>
      <c r="LR20" s="104" t="str">
        <f t="shared" si="200"/>
        <v/>
      </c>
      <c r="LS20" s="102"/>
      <c r="LT20" s="102"/>
      <c r="LU20" s="104" t="str">
        <f t="shared" si="72"/>
        <v/>
      </c>
      <c r="LV20" s="102"/>
      <c r="LW20" s="104" t="str">
        <f t="shared" si="201"/>
        <v/>
      </c>
      <c r="LX20" s="102"/>
      <c r="LY20" s="102"/>
      <c r="LZ20" s="104" t="str">
        <f t="shared" si="73"/>
        <v/>
      </c>
      <c r="MA20" s="118"/>
      <c r="MB20" s="104" t="str">
        <f t="shared" si="202"/>
        <v/>
      </c>
      <c r="MC20" s="102"/>
      <c r="MD20" s="102"/>
      <c r="ME20" s="104" t="str">
        <f t="shared" si="74"/>
        <v/>
      </c>
      <c r="MF20" s="118"/>
      <c r="MG20" s="104" t="str">
        <f t="shared" si="203"/>
        <v/>
      </c>
      <c r="MH20" s="102"/>
      <c r="MI20" s="102"/>
      <c r="MJ20" s="104" t="str">
        <f t="shared" si="75"/>
        <v/>
      </c>
      <c r="MK20" s="102"/>
      <c r="ML20" s="104" t="str">
        <f t="shared" si="204"/>
        <v/>
      </c>
      <c r="MM20" s="104" t="str">
        <f t="shared" si="205"/>
        <v/>
      </c>
      <c r="MN20" s="104" t="str">
        <f t="shared" si="206"/>
        <v/>
      </c>
      <c r="MO20" s="104" t="str">
        <f t="shared" si="207"/>
        <v/>
      </c>
      <c r="MP20" s="104" t="str">
        <f t="shared" si="208"/>
        <v/>
      </c>
      <c r="MQ20" s="104" t="str">
        <f t="shared" si="209"/>
        <v/>
      </c>
      <c r="MR20" s="105" t="str">
        <f t="shared" si="76"/>
        <v/>
      </c>
      <c r="MS20" s="109" t="str">
        <f t="shared" si="77"/>
        <v/>
      </c>
      <c r="MT20" s="102"/>
      <c r="MU20" s="102"/>
      <c r="MV20" s="104" t="str">
        <f t="shared" si="78"/>
        <v/>
      </c>
      <c r="MW20" s="102"/>
      <c r="MX20" s="104" t="str">
        <f t="shared" si="210"/>
        <v/>
      </c>
      <c r="MY20" s="102"/>
      <c r="MZ20" s="102"/>
      <c r="NA20" s="104" t="str">
        <f t="shared" si="79"/>
        <v/>
      </c>
      <c r="NB20" s="102"/>
      <c r="NC20" s="104" t="str">
        <f t="shared" si="211"/>
        <v/>
      </c>
      <c r="ND20" s="102"/>
      <c r="NE20" s="102"/>
      <c r="NF20" s="104" t="str">
        <f t="shared" si="80"/>
        <v/>
      </c>
      <c r="NG20" s="118"/>
      <c r="NH20" s="104" t="str">
        <f t="shared" si="212"/>
        <v/>
      </c>
      <c r="NI20" s="102"/>
      <c r="NJ20" s="102"/>
      <c r="NK20" s="104" t="str">
        <f t="shared" si="81"/>
        <v/>
      </c>
      <c r="NL20" s="118"/>
      <c r="NM20" s="104" t="str">
        <f t="shared" si="213"/>
        <v/>
      </c>
      <c r="NN20" s="102"/>
      <c r="NO20" s="102"/>
      <c r="NP20" s="104" t="str">
        <f t="shared" si="82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83"/>
        <v/>
      </c>
      <c r="NY20" s="109" t="str">
        <f t="shared" si="84"/>
        <v/>
      </c>
      <c r="OA20" s="198">
        <f t="shared" si="85"/>
        <v>10.938461538461539</v>
      </c>
      <c r="OB20" s="198">
        <f t="shared" si="86"/>
        <v>11.330769230769231</v>
      </c>
      <c r="OC20" s="198">
        <f t="shared" si="87"/>
        <v>11.153846153846155</v>
      </c>
      <c r="OD20" s="198">
        <f t="shared" si="88"/>
        <v>14.357692307692307</v>
      </c>
      <c r="OE20" s="198">
        <f t="shared" si="89"/>
        <v>12.776923076923076</v>
      </c>
      <c r="OF20" s="198">
        <f t="shared" si="90"/>
        <v>9.3999999999999986</v>
      </c>
      <c r="OG20" s="198">
        <f t="shared" si="91"/>
        <v>13.3</v>
      </c>
      <c r="OH20" s="198">
        <f t="shared" si="92"/>
        <v>13.092307692307694</v>
      </c>
      <c r="OI20" s="198">
        <f t="shared" si="93"/>
        <v>9.6999999999999993</v>
      </c>
      <c r="OJ20" s="198" t="str">
        <f t="shared" si="94"/>
        <v/>
      </c>
      <c r="OK20" s="198" t="str">
        <f t="shared" si="95"/>
        <v/>
      </c>
      <c r="OL20" s="198" t="str">
        <f t="shared" si="96"/>
        <v/>
      </c>
      <c r="OM20" s="200"/>
      <c r="ON20" s="198">
        <f t="shared" si="97"/>
        <v>10.510897435897437</v>
      </c>
      <c r="OO20" s="198">
        <f t="shared" si="98"/>
        <v>9.4455128205128212</v>
      </c>
      <c r="OP20" s="198">
        <f t="shared" si="220"/>
        <v>11.69474358974359</v>
      </c>
      <c r="OQ20" s="198">
        <f t="shared" si="221"/>
        <v>11.69474358974359</v>
      </c>
      <c r="OR20" s="105">
        <f t="shared" si="222"/>
        <v>25</v>
      </c>
      <c r="OS20" s="105">
        <f t="shared" si="223"/>
        <v>30</v>
      </c>
      <c r="OT20" s="134"/>
      <c r="OU20" s="109">
        <f t="shared" si="99"/>
        <v>13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4"/>
        <v>16</v>
      </c>
      <c r="B21" s="195" t="s">
        <v>382</v>
      </c>
      <c r="C21" s="195" t="s">
        <v>383</v>
      </c>
      <c r="D21" s="195" t="s">
        <v>384</v>
      </c>
      <c r="E21" s="196" t="s">
        <v>287</v>
      </c>
      <c r="F21" s="102">
        <v>15.75</v>
      </c>
      <c r="G21" s="102">
        <v>12</v>
      </c>
      <c r="H21" s="104">
        <f t="shared" si="1"/>
        <v>13.5</v>
      </c>
      <c r="I21" s="102"/>
      <c r="J21" s="104">
        <f t="shared" si="100"/>
        <v>13.5</v>
      </c>
      <c r="K21" s="102">
        <v>7</v>
      </c>
      <c r="L21" s="102">
        <v>13.5</v>
      </c>
      <c r="M21" s="104">
        <f t="shared" si="2"/>
        <v>10.9</v>
      </c>
      <c r="N21" s="102"/>
      <c r="O21" s="104">
        <f t="shared" si="101"/>
        <v>10.9</v>
      </c>
      <c r="P21" s="102">
        <v>16</v>
      </c>
      <c r="Q21" s="102">
        <v>11.5</v>
      </c>
      <c r="R21" s="104">
        <f t="shared" si="3"/>
        <v>13.3</v>
      </c>
      <c r="S21" s="118"/>
      <c r="T21" s="104">
        <f t="shared" si="102"/>
        <v>13.3</v>
      </c>
      <c r="U21" s="102"/>
      <c r="V21" s="102"/>
      <c r="W21" s="104" t="str">
        <f t="shared" si="4"/>
        <v/>
      </c>
      <c r="X21" s="118"/>
      <c r="Y21" s="104" t="str">
        <f t="shared" si="103"/>
        <v/>
      </c>
      <c r="Z21" s="102"/>
      <c r="AA21" s="102"/>
      <c r="AB21" s="104" t="str">
        <f t="shared" si="5"/>
        <v/>
      </c>
      <c r="AC21" s="102"/>
      <c r="AD21" s="104" t="str">
        <f t="shared" si="104"/>
        <v/>
      </c>
      <c r="AE21" s="104">
        <f t="shared" si="105"/>
        <v>13.134615384615387</v>
      </c>
      <c r="AF21" s="104">
        <f t="shared" si="106"/>
        <v>12.307692307692308</v>
      </c>
      <c r="AG21" s="104">
        <f t="shared" si="107"/>
        <v>12.638461538461538</v>
      </c>
      <c r="AH21" s="104" t="str">
        <f t="shared" si="108"/>
        <v/>
      </c>
      <c r="AI21" s="104">
        <f t="shared" si="109"/>
        <v>12.638461538461538</v>
      </c>
      <c r="AJ21" s="105">
        <f t="shared" si="6"/>
        <v>5</v>
      </c>
      <c r="AK21" s="109">
        <f t="shared" si="7"/>
        <v>4</v>
      </c>
      <c r="AL21" s="102">
        <v>15.75</v>
      </c>
      <c r="AM21" s="102">
        <v>13.5</v>
      </c>
      <c r="AN21" s="104">
        <f t="shared" si="8"/>
        <v>14.4</v>
      </c>
      <c r="AO21" s="102"/>
      <c r="AP21" s="104">
        <f t="shared" si="110"/>
        <v>14.4</v>
      </c>
      <c r="AQ21" s="102">
        <v>7.5</v>
      </c>
      <c r="AR21" s="102">
        <v>8.5</v>
      </c>
      <c r="AS21" s="104">
        <f t="shared" si="9"/>
        <v>8.1</v>
      </c>
      <c r="AT21" s="102"/>
      <c r="AU21" s="104">
        <f t="shared" si="111"/>
        <v>8.1</v>
      </c>
      <c r="AV21" s="102">
        <v>7</v>
      </c>
      <c r="AW21" s="102">
        <v>14</v>
      </c>
      <c r="AX21" s="104">
        <f t="shared" si="10"/>
        <v>11.200000000000001</v>
      </c>
      <c r="AY21" s="118"/>
      <c r="AZ21" s="104">
        <f t="shared" si="112"/>
        <v>11.200000000000001</v>
      </c>
      <c r="BA21" s="102"/>
      <c r="BB21" s="102"/>
      <c r="BC21" s="104" t="str">
        <f t="shared" si="11"/>
        <v/>
      </c>
      <c r="BD21" s="118"/>
      <c r="BE21" s="104" t="str">
        <f t="shared" si="113"/>
        <v/>
      </c>
      <c r="BF21" s="102"/>
      <c r="BG21" s="102"/>
      <c r="BH21" s="104" t="str">
        <f t="shared" si="12"/>
        <v/>
      </c>
      <c r="BI21" s="102"/>
      <c r="BJ21" s="104" t="str">
        <f t="shared" si="114"/>
        <v/>
      </c>
      <c r="BK21" s="104">
        <f t="shared" si="115"/>
        <v>10.557692307692308</v>
      </c>
      <c r="BL21" s="104">
        <f t="shared" si="116"/>
        <v>11.692307692307693</v>
      </c>
      <c r="BM21" s="104">
        <f t="shared" si="117"/>
        <v>11.238461538461539</v>
      </c>
      <c r="BN21" s="104" t="str">
        <f t="shared" si="118"/>
        <v/>
      </c>
      <c r="BO21" s="104">
        <f t="shared" si="119"/>
        <v>11.238461538461539</v>
      </c>
      <c r="BP21" s="105">
        <f t="shared" si="13"/>
        <v>5</v>
      </c>
      <c r="BQ21" s="109">
        <f t="shared" si="14"/>
        <v>8</v>
      </c>
      <c r="BR21" s="102">
        <v>14</v>
      </c>
      <c r="BS21" s="102">
        <v>10</v>
      </c>
      <c r="BT21" s="104">
        <f t="shared" si="15"/>
        <v>11.600000000000001</v>
      </c>
      <c r="BU21" s="102"/>
      <c r="BV21" s="104">
        <f t="shared" si="120"/>
        <v>11.600000000000001</v>
      </c>
      <c r="BW21" s="102">
        <v>14</v>
      </c>
      <c r="BX21" s="102">
        <v>15</v>
      </c>
      <c r="BY21" s="104">
        <f t="shared" si="16"/>
        <v>14.600000000000001</v>
      </c>
      <c r="BZ21" s="102"/>
      <c r="CA21" s="104">
        <f t="shared" si="121"/>
        <v>14.600000000000001</v>
      </c>
      <c r="CB21" s="102">
        <v>11.5</v>
      </c>
      <c r="CC21" s="102">
        <v>15.5</v>
      </c>
      <c r="CD21" s="104">
        <f t="shared" si="17"/>
        <v>13.899999999999999</v>
      </c>
      <c r="CE21" s="118"/>
      <c r="CF21" s="104">
        <f t="shared" si="122"/>
        <v>13.899999999999999</v>
      </c>
      <c r="CG21" s="102"/>
      <c r="CH21" s="102"/>
      <c r="CI21" s="104" t="str">
        <f t="shared" si="18"/>
        <v/>
      </c>
      <c r="CJ21" s="118"/>
      <c r="CK21" s="104" t="str">
        <f t="shared" si="123"/>
        <v/>
      </c>
      <c r="CL21" s="102"/>
      <c r="CM21" s="102"/>
      <c r="CN21" s="104" t="str">
        <f t="shared" si="19"/>
        <v/>
      </c>
      <c r="CO21" s="102"/>
      <c r="CP21" s="104" t="str">
        <f t="shared" si="124"/>
        <v/>
      </c>
      <c r="CQ21" s="104">
        <f t="shared" si="125"/>
        <v>13.423076923076923</v>
      </c>
      <c r="CR21" s="104">
        <f t="shared" si="126"/>
        <v>13.192307692307692</v>
      </c>
      <c r="CS21" s="104">
        <f t="shared" si="127"/>
        <v>13.284615384615385</v>
      </c>
      <c r="CT21" s="104" t="str">
        <f t="shared" si="128"/>
        <v/>
      </c>
      <c r="CU21" s="104">
        <f t="shared" si="129"/>
        <v>13.284615384615385</v>
      </c>
      <c r="CV21" s="105">
        <f t="shared" si="20"/>
        <v>4</v>
      </c>
      <c r="CW21" s="109">
        <f t="shared" si="21"/>
        <v>4</v>
      </c>
      <c r="CX21" s="102">
        <v>16</v>
      </c>
      <c r="CY21" s="102">
        <v>13</v>
      </c>
      <c r="CZ21" s="104">
        <f t="shared" si="22"/>
        <v>14.2</v>
      </c>
      <c r="DA21" s="102"/>
      <c r="DB21" s="104">
        <f t="shared" si="130"/>
        <v>14.2</v>
      </c>
      <c r="DC21" s="102">
        <v>11</v>
      </c>
      <c r="DD21" s="102">
        <v>9</v>
      </c>
      <c r="DE21" s="104">
        <f t="shared" si="23"/>
        <v>9.8000000000000007</v>
      </c>
      <c r="DF21" s="102"/>
      <c r="DG21" s="104">
        <f t="shared" si="131"/>
        <v>9.8000000000000007</v>
      </c>
      <c r="DH21" s="102"/>
      <c r="DI21" s="102"/>
      <c r="DJ21" s="104" t="str">
        <f t="shared" si="24"/>
        <v/>
      </c>
      <c r="DK21" s="118"/>
      <c r="DL21" s="104" t="str">
        <f t="shared" si="132"/>
        <v/>
      </c>
      <c r="DM21" s="102"/>
      <c r="DN21" s="102"/>
      <c r="DO21" s="104" t="str">
        <f t="shared" si="25"/>
        <v/>
      </c>
      <c r="DP21" s="118"/>
      <c r="DQ21" s="104" t="str">
        <f t="shared" si="133"/>
        <v/>
      </c>
      <c r="DR21" s="102"/>
      <c r="DS21" s="102"/>
      <c r="DT21" s="104" t="str">
        <f t="shared" si="26"/>
        <v/>
      </c>
      <c r="DU21" s="102"/>
      <c r="DV21" s="104" t="str">
        <f t="shared" si="134"/>
        <v/>
      </c>
      <c r="DW21" s="104">
        <f t="shared" si="135"/>
        <v>13.692307692307693</v>
      </c>
      <c r="DX21" s="104">
        <f t="shared" si="136"/>
        <v>11.153846153846153</v>
      </c>
      <c r="DY21" s="104">
        <f t="shared" si="137"/>
        <v>12.169230769230769</v>
      </c>
      <c r="DZ21" s="104" t="str">
        <f t="shared" si="138"/>
        <v/>
      </c>
      <c r="EA21" s="104">
        <f t="shared" si="139"/>
        <v>12.169230769230769</v>
      </c>
      <c r="EB21" s="105">
        <f t="shared" si="27"/>
        <v>3</v>
      </c>
      <c r="EC21" s="109">
        <f t="shared" si="28"/>
        <v>36</v>
      </c>
      <c r="ED21" s="102">
        <v>15</v>
      </c>
      <c r="EE21" s="102">
        <v>13.5</v>
      </c>
      <c r="EF21" s="104">
        <f t="shared" si="29"/>
        <v>14.1</v>
      </c>
      <c r="EG21" s="102"/>
      <c r="EH21" s="104">
        <f t="shared" si="140"/>
        <v>14.1</v>
      </c>
      <c r="EI21" s="102">
        <v>12</v>
      </c>
      <c r="EJ21" s="102">
        <v>11.5</v>
      </c>
      <c r="EK21" s="104">
        <f t="shared" si="30"/>
        <v>11.7</v>
      </c>
      <c r="EL21" s="102"/>
      <c r="EM21" s="104">
        <f t="shared" si="141"/>
        <v>11.7</v>
      </c>
      <c r="EN21" s="102">
        <v>11.5</v>
      </c>
      <c r="EO21" s="102">
        <v>12</v>
      </c>
      <c r="EP21" s="104">
        <f t="shared" si="31"/>
        <v>11.8</v>
      </c>
      <c r="EQ21" s="118"/>
      <c r="ER21" s="104">
        <f t="shared" si="142"/>
        <v>11.8</v>
      </c>
      <c r="ES21" s="102"/>
      <c r="ET21" s="102"/>
      <c r="EU21" s="104" t="str">
        <f t="shared" si="32"/>
        <v/>
      </c>
      <c r="EV21" s="118"/>
      <c r="EW21" s="104" t="str">
        <f t="shared" si="143"/>
        <v/>
      </c>
      <c r="EX21" s="102"/>
      <c r="EY21" s="102"/>
      <c r="EZ21" s="104" t="str">
        <f t="shared" si="33"/>
        <v/>
      </c>
      <c r="FA21" s="102"/>
      <c r="FB21" s="104" t="str">
        <f t="shared" si="144"/>
        <v/>
      </c>
      <c r="FC21" s="104">
        <f t="shared" si="145"/>
        <v>13.5</v>
      </c>
      <c r="FD21" s="104">
        <f t="shared" si="146"/>
        <v>12.692307692307693</v>
      </c>
      <c r="FE21" s="104">
        <f t="shared" si="147"/>
        <v>13.015384615384615</v>
      </c>
      <c r="FF21" s="104" t="str">
        <f t="shared" si="148"/>
        <v/>
      </c>
      <c r="FG21" s="104">
        <f t="shared" si="149"/>
        <v>13.015384615384615</v>
      </c>
      <c r="FH21" s="105">
        <f t="shared" si="34"/>
        <v>3</v>
      </c>
      <c r="FI21" s="109">
        <f t="shared" si="35"/>
        <v>12</v>
      </c>
      <c r="FJ21" s="102">
        <v>4.75</v>
      </c>
      <c r="FK21" s="102">
        <v>8.75</v>
      </c>
      <c r="FL21" s="104">
        <f t="shared" si="36"/>
        <v>7.15</v>
      </c>
      <c r="FM21" s="102"/>
      <c r="FN21" s="104">
        <f t="shared" si="150"/>
        <v>7.15</v>
      </c>
      <c r="FO21" s="102">
        <v>7</v>
      </c>
      <c r="FP21" s="102">
        <v>9.5</v>
      </c>
      <c r="FQ21" s="104">
        <f t="shared" si="37"/>
        <v>8.5</v>
      </c>
      <c r="FR21" s="102"/>
      <c r="FS21" s="104">
        <f t="shared" si="151"/>
        <v>8.5</v>
      </c>
      <c r="FT21" s="102"/>
      <c r="FU21" s="102"/>
      <c r="FV21" s="104" t="str">
        <f t="shared" si="38"/>
        <v/>
      </c>
      <c r="FW21" s="118"/>
      <c r="FX21" s="104" t="str">
        <f t="shared" si="152"/>
        <v/>
      </c>
      <c r="FY21" s="102"/>
      <c r="FZ21" s="102"/>
      <c r="GA21" s="104" t="str">
        <f t="shared" si="39"/>
        <v/>
      </c>
      <c r="GB21" s="118"/>
      <c r="GC21" s="104" t="str">
        <f t="shared" si="153"/>
        <v/>
      </c>
      <c r="GD21" s="102"/>
      <c r="GE21" s="102"/>
      <c r="GF21" s="104" t="str">
        <f t="shared" si="40"/>
        <v/>
      </c>
      <c r="GG21" s="102"/>
      <c r="GH21" s="104" t="str">
        <f t="shared" si="154"/>
        <v/>
      </c>
      <c r="GI21" s="104">
        <f t="shared" si="155"/>
        <v>5.7884615384615383</v>
      </c>
      <c r="GJ21" s="104">
        <f t="shared" si="156"/>
        <v>9.0961538461538467</v>
      </c>
      <c r="GK21" s="104">
        <f t="shared" si="157"/>
        <v>7.773076923076923</v>
      </c>
      <c r="GL21" s="104" t="str">
        <f t="shared" si="158"/>
        <v/>
      </c>
      <c r="GM21" s="104">
        <f t="shared" si="159"/>
        <v>7.773076923076923</v>
      </c>
      <c r="GN21" s="105">
        <f t="shared" si="41"/>
        <v>0</v>
      </c>
      <c r="GO21" s="109">
        <f t="shared" si="42"/>
        <v>35</v>
      </c>
      <c r="GP21" s="102">
        <v>15.5</v>
      </c>
      <c r="GQ21" s="102">
        <v>13</v>
      </c>
      <c r="GR21" s="104">
        <f t="shared" si="43"/>
        <v>14</v>
      </c>
      <c r="GS21" s="102"/>
      <c r="GT21" s="104">
        <f t="shared" si="160"/>
        <v>14</v>
      </c>
      <c r="GU21" s="102">
        <v>6</v>
      </c>
      <c r="GV21" s="102">
        <v>9</v>
      </c>
      <c r="GW21" s="104">
        <f t="shared" si="44"/>
        <v>7.8</v>
      </c>
      <c r="GX21" s="102"/>
      <c r="GY21" s="104">
        <f t="shared" si="161"/>
        <v>7.8</v>
      </c>
      <c r="GZ21" s="102"/>
      <c r="HA21" s="102"/>
      <c r="HB21" s="104" t="str">
        <f t="shared" si="45"/>
        <v/>
      </c>
      <c r="HC21" s="118"/>
      <c r="HD21" s="104" t="str">
        <f t="shared" si="162"/>
        <v/>
      </c>
      <c r="HE21" s="102"/>
      <c r="HF21" s="102"/>
      <c r="HG21" s="104" t="str">
        <f t="shared" si="46"/>
        <v/>
      </c>
      <c r="HH21" s="118"/>
      <c r="HI21" s="104" t="str">
        <f t="shared" si="163"/>
        <v/>
      </c>
      <c r="HJ21" s="102"/>
      <c r="HK21" s="102"/>
      <c r="HL21" s="104" t="str">
        <f t="shared" si="47"/>
        <v/>
      </c>
      <c r="HM21" s="102"/>
      <c r="HN21" s="104" t="str">
        <f t="shared" si="164"/>
        <v/>
      </c>
      <c r="HO21" s="104">
        <f t="shared" si="165"/>
        <v>11.115384615384613</v>
      </c>
      <c r="HP21" s="104">
        <f t="shared" si="166"/>
        <v>11.153846153846153</v>
      </c>
      <c r="HQ21" s="104">
        <f t="shared" si="167"/>
        <v>11.138461538461538</v>
      </c>
      <c r="HR21" s="104" t="str">
        <f t="shared" si="168"/>
        <v/>
      </c>
      <c r="HS21" s="104">
        <f t="shared" si="169"/>
        <v>11.138461538461538</v>
      </c>
      <c r="HT21" s="105">
        <f t="shared" si="48"/>
        <v>2</v>
      </c>
      <c r="HU21" s="109">
        <f t="shared" si="49"/>
        <v>30</v>
      </c>
      <c r="HV21" s="102">
        <v>16</v>
      </c>
      <c r="HW21" s="102">
        <v>18</v>
      </c>
      <c r="HX21" s="104">
        <f t="shared" si="50"/>
        <v>17.2</v>
      </c>
      <c r="HY21" s="102"/>
      <c r="HZ21" s="104">
        <f t="shared" si="170"/>
        <v>17.2</v>
      </c>
      <c r="IA21" s="102">
        <v>18</v>
      </c>
      <c r="IB21" s="102">
        <v>20</v>
      </c>
      <c r="IC21" s="104">
        <f t="shared" si="51"/>
        <v>19.2</v>
      </c>
      <c r="ID21" s="102"/>
      <c r="IE21" s="104">
        <f t="shared" si="171"/>
        <v>19.2</v>
      </c>
      <c r="IF21" s="102"/>
      <c r="IG21" s="102"/>
      <c r="IH21" s="104" t="str">
        <f t="shared" si="52"/>
        <v/>
      </c>
      <c r="II21" s="118"/>
      <c r="IJ21" s="104" t="str">
        <f t="shared" si="172"/>
        <v/>
      </c>
      <c r="IK21" s="102"/>
      <c r="IL21" s="102"/>
      <c r="IM21" s="104" t="str">
        <f t="shared" si="53"/>
        <v/>
      </c>
      <c r="IN21" s="118"/>
      <c r="IO21" s="104" t="str">
        <f t="shared" si="173"/>
        <v/>
      </c>
      <c r="IP21" s="102"/>
      <c r="IQ21" s="102"/>
      <c r="IR21" s="104" t="str">
        <f t="shared" si="54"/>
        <v/>
      </c>
      <c r="IS21" s="102"/>
      <c r="IT21" s="104" t="str">
        <f t="shared" si="174"/>
        <v/>
      </c>
      <c r="IU21" s="104">
        <f t="shared" si="175"/>
        <v>16.923076923076923</v>
      </c>
      <c r="IV21" s="104">
        <f t="shared" si="176"/>
        <v>18.923076923076923</v>
      </c>
      <c r="IW21" s="104">
        <f t="shared" si="177"/>
        <v>18.123076923076923</v>
      </c>
      <c r="IX21" s="104" t="str">
        <f t="shared" si="178"/>
        <v/>
      </c>
      <c r="IY21" s="104">
        <f t="shared" si="179"/>
        <v>18.123076923076923</v>
      </c>
      <c r="IZ21" s="105">
        <f t="shared" si="55"/>
        <v>3</v>
      </c>
      <c r="JA21" s="109">
        <f t="shared" si="56"/>
        <v>1</v>
      </c>
      <c r="JB21" s="102">
        <v>9.25</v>
      </c>
      <c r="JC21" s="102">
        <v>14</v>
      </c>
      <c r="JD21" s="104">
        <f t="shared" si="57"/>
        <v>12.100000000000001</v>
      </c>
      <c r="JE21" s="102"/>
      <c r="JF21" s="104">
        <f t="shared" si="180"/>
        <v>12.100000000000001</v>
      </c>
      <c r="JG21" s="102"/>
      <c r="JH21" s="102"/>
      <c r="JI21" s="104" t="str">
        <f t="shared" si="58"/>
        <v/>
      </c>
      <c r="JJ21" s="102"/>
      <c r="JK21" s="104" t="str">
        <f t="shared" si="181"/>
        <v/>
      </c>
      <c r="JL21" s="102"/>
      <c r="JM21" s="102"/>
      <c r="JN21" s="104" t="str">
        <f t="shared" si="59"/>
        <v/>
      </c>
      <c r="JO21" s="118"/>
      <c r="JP21" s="104" t="str">
        <f t="shared" si="182"/>
        <v/>
      </c>
      <c r="JQ21" s="102"/>
      <c r="JR21" s="102"/>
      <c r="JS21" s="104" t="str">
        <f t="shared" si="60"/>
        <v/>
      </c>
      <c r="JT21" s="118"/>
      <c r="JU21" s="104" t="str">
        <f t="shared" si="183"/>
        <v/>
      </c>
      <c r="JV21" s="102"/>
      <c r="JW21" s="102"/>
      <c r="JX21" s="104" t="str">
        <f t="shared" si="61"/>
        <v/>
      </c>
      <c r="JY21" s="102"/>
      <c r="JZ21" s="104" t="str">
        <f t="shared" si="184"/>
        <v/>
      </c>
      <c r="KA21" s="104">
        <f t="shared" si="185"/>
        <v>9.25</v>
      </c>
      <c r="KB21" s="104">
        <f t="shared" si="186"/>
        <v>14</v>
      </c>
      <c r="KC21" s="104">
        <f t="shared" si="187"/>
        <v>12.100000000000001</v>
      </c>
      <c r="KD21" s="104" t="str">
        <f t="shared" si="188"/>
        <v/>
      </c>
      <c r="KE21" s="104">
        <f t="shared" si="189"/>
        <v>12.100000000000001</v>
      </c>
      <c r="KF21" s="105">
        <f t="shared" si="62"/>
        <v>2</v>
      </c>
      <c r="KG21" s="109">
        <f t="shared" si="63"/>
        <v>13</v>
      </c>
      <c r="KH21" s="102"/>
      <c r="KI21" s="102"/>
      <c r="KJ21" s="104" t="str">
        <f t="shared" si="64"/>
        <v/>
      </c>
      <c r="KK21" s="102"/>
      <c r="KL21" s="104" t="str">
        <f t="shared" si="190"/>
        <v/>
      </c>
      <c r="KM21" s="102"/>
      <c r="KN21" s="102"/>
      <c r="KO21" s="104" t="str">
        <f t="shared" si="65"/>
        <v/>
      </c>
      <c r="KP21" s="102"/>
      <c r="KQ21" s="104" t="str">
        <f t="shared" si="191"/>
        <v/>
      </c>
      <c r="KR21" s="102"/>
      <c r="KS21" s="102"/>
      <c r="KT21" s="104" t="str">
        <f t="shared" si="66"/>
        <v/>
      </c>
      <c r="KU21" s="118"/>
      <c r="KV21" s="104" t="str">
        <f t="shared" si="192"/>
        <v/>
      </c>
      <c r="KW21" s="102"/>
      <c r="KX21" s="102"/>
      <c r="KY21" s="104" t="str">
        <f t="shared" si="67"/>
        <v/>
      </c>
      <c r="KZ21" s="118"/>
      <c r="LA21" s="104" t="str">
        <f t="shared" si="193"/>
        <v/>
      </c>
      <c r="LB21" s="102"/>
      <c r="LC21" s="102"/>
      <c r="LD21" s="104" t="str">
        <f t="shared" si="68"/>
        <v/>
      </c>
      <c r="LE21" s="102"/>
      <c r="LF21" s="104" t="str">
        <f t="shared" si="194"/>
        <v/>
      </c>
      <c r="LG21" s="104" t="str">
        <f t="shared" si="195"/>
        <v/>
      </c>
      <c r="LH21" s="104" t="str">
        <f t="shared" si="196"/>
        <v/>
      </c>
      <c r="LI21" s="104" t="str">
        <f t="shared" si="197"/>
        <v/>
      </c>
      <c r="LJ21" s="104" t="str">
        <f t="shared" si="198"/>
        <v/>
      </c>
      <c r="LK21" s="104" t="str">
        <f t="shared" si="199"/>
        <v/>
      </c>
      <c r="LL21" s="105" t="str">
        <f t="shared" si="69"/>
        <v/>
      </c>
      <c r="LM21" s="109" t="str">
        <f t="shared" si="70"/>
        <v/>
      </c>
      <c r="LN21" s="102"/>
      <c r="LO21" s="102"/>
      <c r="LP21" s="104" t="str">
        <f t="shared" si="71"/>
        <v/>
      </c>
      <c r="LQ21" s="102"/>
      <c r="LR21" s="104" t="str">
        <f t="shared" si="200"/>
        <v/>
      </c>
      <c r="LS21" s="102"/>
      <c r="LT21" s="102"/>
      <c r="LU21" s="104" t="str">
        <f t="shared" si="72"/>
        <v/>
      </c>
      <c r="LV21" s="102"/>
      <c r="LW21" s="104" t="str">
        <f t="shared" si="201"/>
        <v/>
      </c>
      <c r="LX21" s="102"/>
      <c r="LY21" s="102"/>
      <c r="LZ21" s="104" t="str">
        <f t="shared" si="73"/>
        <v/>
      </c>
      <c r="MA21" s="118"/>
      <c r="MB21" s="104" t="str">
        <f t="shared" si="202"/>
        <v/>
      </c>
      <c r="MC21" s="102"/>
      <c r="MD21" s="102"/>
      <c r="ME21" s="104" t="str">
        <f t="shared" si="74"/>
        <v/>
      </c>
      <c r="MF21" s="118"/>
      <c r="MG21" s="104" t="str">
        <f t="shared" si="203"/>
        <v/>
      </c>
      <c r="MH21" s="102"/>
      <c r="MI21" s="102"/>
      <c r="MJ21" s="104" t="str">
        <f t="shared" si="75"/>
        <v/>
      </c>
      <c r="MK21" s="102"/>
      <c r="ML21" s="104" t="str">
        <f t="shared" si="204"/>
        <v/>
      </c>
      <c r="MM21" s="104" t="str">
        <f t="shared" si="205"/>
        <v/>
      </c>
      <c r="MN21" s="104" t="str">
        <f t="shared" si="206"/>
        <v/>
      </c>
      <c r="MO21" s="104" t="str">
        <f t="shared" si="207"/>
        <v/>
      </c>
      <c r="MP21" s="104" t="str">
        <f t="shared" si="208"/>
        <v/>
      </c>
      <c r="MQ21" s="104" t="str">
        <f t="shared" si="209"/>
        <v/>
      </c>
      <c r="MR21" s="105" t="str">
        <f t="shared" si="76"/>
        <v/>
      </c>
      <c r="MS21" s="109" t="str">
        <f t="shared" si="77"/>
        <v/>
      </c>
      <c r="MT21" s="102"/>
      <c r="MU21" s="102"/>
      <c r="MV21" s="104" t="str">
        <f t="shared" si="78"/>
        <v/>
      </c>
      <c r="MW21" s="102"/>
      <c r="MX21" s="104" t="str">
        <f t="shared" si="210"/>
        <v/>
      </c>
      <c r="MY21" s="102"/>
      <c r="MZ21" s="102"/>
      <c r="NA21" s="104" t="str">
        <f t="shared" si="79"/>
        <v/>
      </c>
      <c r="NB21" s="102"/>
      <c r="NC21" s="104" t="str">
        <f t="shared" si="211"/>
        <v/>
      </c>
      <c r="ND21" s="102"/>
      <c r="NE21" s="102"/>
      <c r="NF21" s="104" t="str">
        <f t="shared" si="80"/>
        <v/>
      </c>
      <c r="NG21" s="118"/>
      <c r="NH21" s="104" t="str">
        <f t="shared" si="212"/>
        <v/>
      </c>
      <c r="NI21" s="102"/>
      <c r="NJ21" s="102"/>
      <c r="NK21" s="104" t="str">
        <f t="shared" si="81"/>
        <v/>
      </c>
      <c r="NL21" s="118"/>
      <c r="NM21" s="104" t="str">
        <f t="shared" si="213"/>
        <v/>
      </c>
      <c r="NN21" s="102"/>
      <c r="NO21" s="102"/>
      <c r="NP21" s="104" t="str">
        <f t="shared" si="82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83"/>
        <v/>
      </c>
      <c r="NY21" s="109" t="str">
        <f t="shared" si="84"/>
        <v/>
      </c>
      <c r="OA21" s="198">
        <f t="shared" si="85"/>
        <v>12.638461538461538</v>
      </c>
      <c r="OB21" s="198">
        <f t="shared" si="86"/>
        <v>11.238461538461539</v>
      </c>
      <c r="OC21" s="198">
        <f t="shared" si="87"/>
        <v>13.284615384615385</v>
      </c>
      <c r="OD21" s="198">
        <f t="shared" si="88"/>
        <v>12.169230769230769</v>
      </c>
      <c r="OE21" s="198">
        <f t="shared" si="89"/>
        <v>13.015384615384615</v>
      </c>
      <c r="OF21" s="198">
        <f t="shared" si="90"/>
        <v>7.773076923076923</v>
      </c>
      <c r="OG21" s="198">
        <f t="shared" si="91"/>
        <v>11.138461538461538</v>
      </c>
      <c r="OH21" s="198">
        <f t="shared" si="92"/>
        <v>18.123076923076923</v>
      </c>
      <c r="OI21" s="198">
        <f t="shared" si="93"/>
        <v>12.100000000000001</v>
      </c>
      <c r="OJ21" s="198" t="str">
        <f t="shared" si="94"/>
        <v/>
      </c>
      <c r="OK21" s="198" t="str">
        <f t="shared" si="95"/>
        <v/>
      </c>
      <c r="OL21" s="198" t="str">
        <f t="shared" si="96"/>
        <v/>
      </c>
      <c r="OM21" s="200"/>
      <c r="ON21" s="198">
        <f t="shared" si="97"/>
        <v>9.897435897435896</v>
      </c>
      <c r="OO21" s="198">
        <f t="shared" si="98"/>
        <v>10.571153846153846</v>
      </c>
      <c r="OP21" s="198">
        <f t="shared" si="220"/>
        <v>12.408076923076925</v>
      </c>
      <c r="OQ21" s="198">
        <f t="shared" si="221"/>
        <v>12.408076923076925</v>
      </c>
      <c r="OR21" s="105">
        <f t="shared" si="222"/>
        <v>27</v>
      </c>
      <c r="OS21" s="105">
        <f t="shared" si="223"/>
        <v>30</v>
      </c>
      <c r="OT21" s="134"/>
      <c r="OU21" s="109">
        <f t="shared" si="99"/>
        <v>4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4"/>
        <v>17</v>
      </c>
      <c r="B22" s="195" t="s">
        <v>385</v>
      </c>
      <c r="C22" s="195" t="s">
        <v>385</v>
      </c>
      <c r="D22" s="195" t="s">
        <v>386</v>
      </c>
      <c r="E22" s="196" t="s">
        <v>278</v>
      </c>
      <c r="F22" s="102">
        <v>8.75</v>
      </c>
      <c r="G22" s="102">
        <v>3.5</v>
      </c>
      <c r="H22" s="104">
        <f t="shared" si="1"/>
        <v>5.6</v>
      </c>
      <c r="I22" s="102"/>
      <c r="J22" s="104">
        <f t="shared" si="100"/>
        <v>5.6</v>
      </c>
      <c r="K22" s="102">
        <v>10</v>
      </c>
      <c r="L22" s="102">
        <v>2.5</v>
      </c>
      <c r="M22" s="104">
        <f t="shared" si="2"/>
        <v>5.5</v>
      </c>
      <c r="N22" s="102"/>
      <c r="O22" s="104">
        <f t="shared" si="101"/>
        <v>5.5</v>
      </c>
      <c r="P22" s="102">
        <v>7</v>
      </c>
      <c r="Q22" s="102">
        <v>4</v>
      </c>
      <c r="R22" s="104">
        <f t="shared" si="3"/>
        <v>5.2</v>
      </c>
      <c r="S22" s="118"/>
      <c r="T22" s="104">
        <f t="shared" si="102"/>
        <v>5.2</v>
      </c>
      <c r="U22" s="102"/>
      <c r="V22" s="102"/>
      <c r="W22" s="104" t="str">
        <f t="shared" si="4"/>
        <v/>
      </c>
      <c r="X22" s="118"/>
      <c r="Y22" s="104" t="str">
        <f t="shared" si="103"/>
        <v/>
      </c>
      <c r="Z22" s="102"/>
      <c r="AA22" s="102"/>
      <c r="AB22" s="104" t="str">
        <f t="shared" si="5"/>
        <v/>
      </c>
      <c r="AC22" s="102"/>
      <c r="AD22" s="104" t="str">
        <f t="shared" si="104"/>
        <v/>
      </c>
      <c r="AE22" s="104">
        <f t="shared" si="105"/>
        <v>8.5961538461538467</v>
      </c>
      <c r="AF22" s="104">
        <f t="shared" si="106"/>
        <v>3.3461538461538463</v>
      </c>
      <c r="AG22" s="104">
        <f t="shared" si="107"/>
        <v>5.4461538461538463</v>
      </c>
      <c r="AH22" s="104" t="str">
        <f t="shared" si="108"/>
        <v/>
      </c>
      <c r="AI22" s="104">
        <f t="shared" si="109"/>
        <v>5.4461538461538463</v>
      </c>
      <c r="AJ22" s="105">
        <f t="shared" si="6"/>
        <v>0</v>
      </c>
      <c r="AK22" s="109">
        <f t="shared" si="7"/>
        <v>43</v>
      </c>
      <c r="AL22" s="102">
        <v>13.25</v>
      </c>
      <c r="AM22" s="102">
        <v>11</v>
      </c>
      <c r="AN22" s="104">
        <f t="shared" si="8"/>
        <v>11.9</v>
      </c>
      <c r="AO22" s="102"/>
      <c r="AP22" s="104">
        <f t="shared" si="110"/>
        <v>11.9</v>
      </c>
      <c r="AQ22" s="102">
        <v>8</v>
      </c>
      <c r="AR22" s="102">
        <v>9.5</v>
      </c>
      <c r="AS22" s="104">
        <f t="shared" si="9"/>
        <v>8.9</v>
      </c>
      <c r="AT22" s="102"/>
      <c r="AU22" s="104">
        <f t="shared" si="111"/>
        <v>8.9</v>
      </c>
      <c r="AV22" s="102">
        <v>5.5</v>
      </c>
      <c r="AW22" s="102">
        <v>8</v>
      </c>
      <c r="AX22" s="104">
        <f t="shared" si="10"/>
        <v>7</v>
      </c>
      <c r="AY22" s="118"/>
      <c r="AZ22" s="104">
        <f t="shared" si="112"/>
        <v>7</v>
      </c>
      <c r="BA22" s="102"/>
      <c r="BB22" s="102"/>
      <c r="BC22" s="104" t="str">
        <f t="shared" si="11"/>
        <v/>
      </c>
      <c r="BD22" s="118"/>
      <c r="BE22" s="104" t="str">
        <f t="shared" si="113"/>
        <v/>
      </c>
      <c r="BF22" s="102"/>
      <c r="BG22" s="102"/>
      <c r="BH22" s="104" t="str">
        <f t="shared" si="12"/>
        <v/>
      </c>
      <c r="BI22" s="102"/>
      <c r="BJ22" s="104" t="str">
        <f t="shared" si="114"/>
        <v/>
      </c>
      <c r="BK22" s="104">
        <f t="shared" si="115"/>
        <v>9.4423076923076934</v>
      </c>
      <c r="BL22" s="104">
        <f t="shared" si="116"/>
        <v>9.7307692307692317</v>
      </c>
      <c r="BM22" s="104">
        <f t="shared" si="117"/>
        <v>9.615384615384615</v>
      </c>
      <c r="BN22" s="104" t="str">
        <f t="shared" si="118"/>
        <v/>
      </c>
      <c r="BO22" s="104">
        <f t="shared" si="119"/>
        <v>9.615384615384615</v>
      </c>
      <c r="BP22" s="105">
        <f t="shared" si="13"/>
        <v>0</v>
      </c>
      <c r="BQ22" s="109">
        <f t="shared" si="14"/>
        <v>22</v>
      </c>
      <c r="BR22" s="102">
        <v>12</v>
      </c>
      <c r="BS22" s="102">
        <v>10</v>
      </c>
      <c r="BT22" s="104">
        <f t="shared" si="15"/>
        <v>10.8</v>
      </c>
      <c r="BU22" s="102"/>
      <c r="BV22" s="104">
        <f t="shared" si="120"/>
        <v>10.8</v>
      </c>
      <c r="BW22" s="102">
        <v>13.5</v>
      </c>
      <c r="BX22" s="102">
        <v>17</v>
      </c>
      <c r="BY22" s="104">
        <f t="shared" si="16"/>
        <v>15.6</v>
      </c>
      <c r="BZ22" s="102"/>
      <c r="CA22" s="104">
        <f t="shared" si="121"/>
        <v>15.6</v>
      </c>
      <c r="CB22" s="102">
        <v>11.5</v>
      </c>
      <c r="CC22" s="102">
        <v>13</v>
      </c>
      <c r="CD22" s="104">
        <f t="shared" si="17"/>
        <v>12.4</v>
      </c>
      <c r="CE22" s="118"/>
      <c r="CF22" s="104">
        <f t="shared" si="122"/>
        <v>12.4</v>
      </c>
      <c r="CG22" s="102"/>
      <c r="CH22" s="102"/>
      <c r="CI22" s="104" t="str">
        <f t="shared" si="18"/>
        <v/>
      </c>
      <c r="CJ22" s="118"/>
      <c r="CK22" s="104" t="str">
        <f t="shared" si="123"/>
        <v/>
      </c>
      <c r="CL22" s="102"/>
      <c r="CM22" s="102"/>
      <c r="CN22" s="104" t="str">
        <f t="shared" si="19"/>
        <v/>
      </c>
      <c r="CO22" s="102"/>
      <c r="CP22" s="104" t="str">
        <f t="shared" si="124"/>
        <v/>
      </c>
      <c r="CQ22" s="104">
        <f t="shared" si="125"/>
        <v>12.461538461538463</v>
      </c>
      <c r="CR22" s="104">
        <f t="shared" si="126"/>
        <v>13.384615384615385</v>
      </c>
      <c r="CS22" s="104">
        <f t="shared" si="127"/>
        <v>13.015384615384615</v>
      </c>
      <c r="CT22" s="104" t="str">
        <f t="shared" si="128"/>
        <v/>
      </c>
      <c r="CU22" s="104">
        <f t="shared" si="129"/>
        <v>13.015384615384615</v>
      </c>
      <c r="CV22" s="105">
        <f t="shared" si="20"/>
        <v>4</v>
      </c>
      <c r="CW22" s="109">
        <f t="shared" si="21"/>
        <v>5</v>
      </c>
      <c r="CX22" s="102">
        <v>16.5</v>
      </c>
      <c r="CY22" s="102">
        <v>14</v>
      </c>
      <c r="CZ22" s="104">
        <f t="shared" si="22"/>
        <v>15</v>
      </c>
      <c r="DA22" s="102"/>
      <c r="DB22" s="104">
        <f t="shared" si="130"/>
        <v>15</v>
      </c>
      <c r="DC22" s="102">
        <v>15</v>
      </c>
      <c r="DD22" s="102">
        <v>10.25</v>
      </c>
      <c r="DE22" s="104">
        <f t="shared" si="23"/>
        <v>12.149999999999999</v>
      </c>
      <c r="DF22" s="102"/>
      <c r="DG22" s="104">
        <f t="shared" si="131"/>
        <v>12.149999999999999</v>
      </c>
      <c r="DH22" s="102"/>
      <c r="DI22" s="102"/>
      <c r="DJ22" s="104" t="str">
        <f t="shared" si="24"/>
        <v/>
      </c>
      <c r="DK22" s="118"/>
      <c r="DL22" s="104" t="str">
        <f t="shared" si="132"/>
        <v/>
      </c>
      <c r="DM22" s="102"/>
      <c r="DN22" s="102"/>
      <c r="DO22" s="104" t="str">
        <f t="shared" si="25"/>
        <v/>
      </c>
      <c r="DP22" s="118"/>
      <c r="DQ22" s="104" t="str">
        <f t="shared" si="133"/>
        <v/>
      </c>
      <c r="DR22" s="102"/>
      <c r="DS22" s="102"/>
      <c r="DT22" s="104" t="str">
        <f t="shared" si="26"/>
        <v/>
      </c>
      <c r="DU22" s="102"/>
      <c r="DV22" s="104" t="str">
        <f t="shared" si="134"/>
        <v/>
      </c>
      <c r="DW22" s="104">
        <f t="shared" si="135"/>
        <v>15.807692307692308</v>
      </c>
      <c r="DX22" s="104">
        <f t="shared" si="136"/>
        <v>12.26923076923077</v>
      </c>
      <c r="DY22" s="104">
        <f t="shared" si="137"/>
        <v>13.684615384615384</v>
      </c>
      <c r="DZ22" s="104" t="str">
        <f t="shared" si="138"/>
        <v/>
      </c>
      <c r="EA22" s="104">
        <f t="shared" si="139"/>
        <v>13.684615384615384</v>
      </c>
      <c r="EB22" s="105">
        <f t="shared" si="27"/>
        <v>3</v>
      </c>
      <c r="EC22" s="109">
        <f t="shared" si="28"/>
        <v>26</v>
      </c>
      <c r="ED22" s="102">
        <v>14.5</v>
      </c>
      <c r="EE22" s="102">
        <v>13</v>
      </c>
      <c r="EF22" s="104">
        <f t="shared" si="29"/>
        <v>13.600000000000001</v>
      </c>
      <c r="EG22" s="102"/>
      <c r="EH22" s="104">
        <f t="shared" si="140"/>
        <v>13.600000000000001</v>
      </c>
      <c r="EI22" s="102">
        <v>13.5</v>
      </c>
      <c r="EJ22" s="102">
        <v>12.5</v>
      </c>
      <c r="EK22" s="104">
        <f t="shared" si="30"/>
        <v>12.9</v>
      </c>
      <c r="EL22" s="102"/>
      <c r="EM22" s="104">
        <f t="shared" si="141"/>
        <v>12.9</v>
      </c>
      <c r="EN22" s="102">
        <v>10.5</v>
      </c>
      <c r="EO22" s="102">
        <v>12.75</v>
      </c>
      <c r="EP22" s="104">
        <f t="shared" si="31"/>
        <v>11.85</v>
      </c>
      <c r="EQ22" s="118"/>
      <c r="ER22" s="104">
        <f t="shared" si="142"/>
        <v>11.85</v>
      </c>
      <c r="ES22" s="102"/>
      <c r="ET22" s="102"/>
      <c r="EU22" s="104" t="str">
        <f t="shared" si="32"/>
        <v/>
      </c>
      <c r="EV22" s="118"/>
      <c r="EW22" s="104" t="str">
        <f t="shared" si="143"/>
        <v/>
      </c>
      <c r="EX22" s="102"/>
      <c r="EY22" s="102"/>
      <c r="EZ22" s="104" t="str">
        <f t="shared" si="33"/>
        <v/>
      </c>
      <c r="FA22" s="102"/>
      <c r="FB22" s="104" t="str">
        <f t="shared" si="144"/>
        <v/>
      </c>
      <c r="FC22" s="104">
        <f t="shared" si="145"/>
        <v>13.346153846153847</v>
      </c>
      <c r="FD22" s="104">
        <f t="shared" si="146"/>
        <v>12.826923076923077</v>
      </c>
      <c r="FE22" s="104">
        <f t="shared" si="147"/>
        <v>13.034615384615385</v>
      </c>
      <c r="FF22" s="104" t="str">
        <f t="shared" si="148"/>
        <v/>
      </c>
      <c r="FG22" s="104">
        <f t="shared" si="149"/>
        <v>13.034615384615385</v>
      </c>
      <c r="FH22" s="105">
        <f t="shared" si="34"/>
        <v>3</v>
      </c>
      <c r="FI22" s="109">
        <f t="shared" si="35"/>
        <v>11</v>
      </c>
      <c r="FJ22" s="102">
        <v>6.5</v>
      </c>
      <c r="FK22" s="102">
        <v>5</v>
      </c>
      <c r="FL22" s="104">
        <f t="shared" si="36"/>
        <v>5.6</v>
      </c>
      <c r="FM22" s="102"/>
      <c r="FN22" s="104">
        <f t="shared" si="150"/>
        <v>5.6</v>
      </c>
      <c r="FO22" s="102">
        <v>9</v>
      </c>
      <c r="FP22" s="102">
        <v>6.25</v>
      </c>
      <c r="FQ22" s="104">
        <f t="shared" si="37"/>
        <v>7.35</v>
      </c>
      <c r="FR22" s="102"/>
      <c r="FS22" s="104">
        <f t="shared" si="151"/>
        <v>7.35</v>
      </c>
      <c r="FT22" s="102"/>
      <c r="FU22" s="102"/>
      <c r="FV22" s="104" t="str">
        <f t="shared" si="38"/>
        <v/>
      </c>
      <c r="FW22" s="118"/>
      <c r="FX22" s="104" t="str">
        <f t="shared" si="152"/>
        <v/>
      </c>
      <c r="FY22" s="102"/>
      <c r="FZ22" s="102"/>
      <c r="GA22" s="104" t="str">
        <f t="shared" si="39"/>
        <v/>
      </c>
      <c r="GB22" s="118"/>
      <c r="GC22" s="104" t="str">
        <f t="shared" si="153"/>
        <v/>
      </c>
      <c r="GD22" s="102"/>
      <c r="GE22" s="102"/>
      <c r="GF22" s="104" t="str">
        <f t="shared" si="40"/>
        <v/>
      </c>
      <c r="GG22" s="102"/>
      <c r="GH22" s="104" t="str">
        <f t="shared" si="154"/>
        <v/>
      </c>
      <c r="GI22" s="104">
        <f t="shared" si="155"/>
        <v>7.6538461538461542</v>
      </c>
      <c r="GJ22" s="104">
        <f t="shared" si="156"/>
        <v>5.5769230769230766</v>
      </c>
      <c r="GK22" s="104">
        <f t="shared" si="157"/>
        <v>6.4076923076923071</v>
      </c>
      <c r="GL22" s="104" t="str">
        <f t="shared" si="158"/>
        <v/>
      </c>
      <c r="GM22" s="104">
        <f t="shared" si="159"/>
        <v>6.4076923076923071</v>
      </c>
      <c r="GN22" s="105">
        <f t="shared" si="41"/>
        <v>0</v>
      </c>
      <c r="GO22" s="109">
        <f t="shared" si="42"/>
        <v>45</v>
      </c>
      <c r="GP22" s="102">
        <v>16.5</v>
      </c>
      <c r="GQ22" s="102">
        <v>9.5</v>
      </c>
      <c r="GR22" s="104">
        <f t="shared" si="43"/>
        <v>12.3</v>
      </c>
      <c r="GS22" s="102"/>
      <c r="GT22" s="104">
        <f t="shared" si="160"/>
        <v>12.3</v>
      </c>
      <c r="GU22" s="102">
        <v>13</v>
      </c>
      <c r="GV22" s="102">
        <v>9.25</v>
      </c>
      <c r="GW22" s="104">
        <f t="shared" si="44"/>
        <v>10.75</v>
      </c>
      <c r="GX22" s="102"/>
      <c r="GY22" s="104">
        <f t="shared" si="161"/>
        <v>10.75</v>
      </c>
      <c r="GZ22" s="102"/>
      <c r="HA22" s="102"/>
      <c r="HB22" s="104" t="str">
        <f t="shared" si="45"/>
        <v/>
      </c>
      <c r="HC22" s="118"/>
      <c r="HD22" s="104" t="str">
        <f t="shared" si="162"/>
        <v/>
      </c>
      <c r="HE22" s="102"/>
      <c r="HF22" s="102"/>
      <c r="HG22" s="104" t="str">
        <f t="shared" si="46"/>
        <v/>
      </c>
      <c r="HH22" s="118"/>
      <c r="HI22" s="104" t="str">
        <f t="shared" si="163"/>
        <v/>
      </c>
      <c r="HJ22" s="102"/>
      <c r="HK22" s="102"/>
      <c r="HL22" s="104" t="str">
        <f t="shared" si="47"/>
        <v/>
      </c>
      <c r="HM22" s="102"/>
      <c r="HN22" s="104" t="str">
        <f t="shared" si="164"/>
        <v/>
      </c>
      <c r="HO22" s="104">
        <f t="shared" si="165"/>
        <v>14.884615384615385</v>
      </c>
      <c r="HP22" s="104">
        <f t="shared" si="166"/>
        <v>9.3846153846153832</v>
      </c>
      <c r="HQ22" s="104">
        <f t="shared" si="167"/>
        <v>11.584615384615386</v>
      </c>
      <c r="HR22" s="104" t="str">
        <f t="shared" si="168"/>
        <v/>
      </c>
      <c r="HS22" s="104">
        <f t="shared" si="169"/>
        <v>11.584615384615386</v>
      </c>
      <c r="HT22" s="105">
        <f t="shared" si="48"/>
        <v>2</v>
      </c>
      <c r="HU22" s="109">
        <f t="shared" si="49"/>
        <v>24</v>
      </c>
      <c r="HV22" s="102">
        <v>6</v>
      </c>
      <c r="HW22" s="102">
        <v>15</v>
      </c>
      <c r="HX22" s="104">
        <f t="shared" si="50"/>
        <v>11.4</v>
      </c>
      <c r="HY22" s="102"/>
      <c r="HZ22" s="104">
        <f t="shared" si="170"/>
        <v>11.4</v>
      </c>
      <c r="IA22" s="102">
        <v>14</v>
      </c>
      <c r="IB22" s="102">
        <v>14</v>
      </c>
      <c r="IC22" s="104">
        <f t="shared" si="51"/>
        <v>14</v>
      </c>
      <c r="ID22" s="102"/>
      <c r="IE22" s="104">
        <f t="shared" si="171"/>
        <v>14</v>
      </c>
      <c r="IF22" s="102"/>
      <c r="IG22" s="102"/>
      <c r="IH22" s="104" t="str">
        <f t="shared" si="52"/>
        <v/>
      </c>
      <c r="II22" s="118"/>
      <c r="IJ22" s="104" t="str">
        <f t="shared" si="172"/>
        <v/>
      </c>
      <c r="IK22" s="102"/>
      <c r="IL22" s="102"/>
      <c r="IM22" s="104" t="str">
        <f t="shared" si="53"/>
        <v/>
      </c>
      <c r="IN22" s="118"/>
      <c r="IO22" s="104" t="str">
        <f t="shared" si="173"/>
        <v/>
      </c>
      <c r="IP22" s="102"/>
      <c r="IQ22" s="102"/>
      <c r="IR22" s="104" t="str">
        <f t="shared" si="54"/>
        <v/>
      </c>
      <c r="IS22" s="102"/>
      <c r="IT22" s="104" t="str">
        <f t="shared" si="174"/>
        <v/>
      </c>
      <c r="IU22" s="104">
        <f t="shared" si="175"/>
        <v>9.6923076923076934</v>
      </c>
      <c r="IV22" s="104">
        <f t="shared" si="176"/>
        <v>14.538461538461538</v>
      </c>
      <c r="IW22" s="104">
        <f t="shared" si="177"/>
        <v>12.6</v>
      </c>
      <c r="IX22" s="104" t="str">
        <f t="shared" si="178"/>
        <v/>
      </c>
      <c r="IY22" s="104">
        <f t="shared" si="179"/>
        <v>12.6</v>
      </c>
      <c r="IZ22" s="105">
        <f t="shared" si="55"/>
        <v>3</v>
      </c>
      <c r="JA22" s="109">
        <f t="shared" si="56"/>
        <v>31</v>
      </c>
      <c r="JB22" s="102">
        <v>12.25</v>
      </c>
      <c r="JC22" s="102">
        <v>9</v>
      </c>
      <c r="JD22" s="104">
        <f t="shared" si="57"/>
        <v>10.3</v>
      </c>
      <c r="JE22" s="102"/>
      <c r="JF22" s="104">
        <f t="shared" si="180"/>
        <v>10.3</v>
      </c>
      <c r="JG22" s="102"/>
      <c r="JH22" s="102"/>
      <c r="JI22" s="104" t="str">
        <f t="shared" si="58"/>
        <v/>
      </c>
      <c r="JJ22" s="102"/>
      <c r="JK22" s="104" t="str">
        <f t="shared" si="181"/>
        <v/>
      </c>
      <c r="JL22" s="102"/>
      <c r="JM22" s="102"/>
      <c r="JN22" s="104" t="str">
        <f t="shared" si="59"/>
        <v/>
      </c>
      <c r="JO22" s="118"/>
      <c r="JP22" s="104" t="str">
        <f t="shared" si="182"/>
        <v/>
      </c>
      <c r="JQ22" s="102"/>
      <c r="JR22" s="102"/>
      <c r="JS22" s="104" t="str">
        <f t="shared" si="60"/>
        <v/>
      </c>
      <c r="JT22" s="118"/>
      <c r="JU22" s="104" t="str">
        <f t="shared" si="183"/>
        <v/>
      </c>
      <c r="JV22" s="102"/>
      <c r="JW22" s="102"/>
      <c r="JX22" s="104" t="str">
        <f t="shared" si="61"/>
        <v/>
      </c>
      <c r="JY22" s="102"/>
      <c r="JZ22" s="104" t="str">
        <f t="shared" si="184"/>
        <v/>
      </c>
      <c r="KA22" s="104">
        <f t="shared" si="185"/>
        <v>12.25</v>
      </c>
      <c r="KB22" s="104">
        <f t="shared" si="186"/>
        <v>9</v>
      </c>
      <c r="KC22" s="104">
        <f t="shared" si="187"/>
        <v>10.3</v>
      </c>
      <c r="KD22" s="104" t="str">
        <f t="shared" si="188"/>
        <v/>
      </c>
      <c r="KE22" s="104">
        <f t="shared" si="189"/>
        <v>10.3</v>
      </c>
      <c r="KF22" s="105">
        <f t="shared" si="62"/>
        <v>2</v>
      </c>
      <c r="KG22" s="109">
        <f t="shared" si="63"/>
        <v>28</v>
      </c>
      <c r="KH22" s="102"/>
      <c r="KI22" s="102"/>
      <c r="KJ22" s="104" t="str">
        <f t="shared" si="64"/>
        <v/>
      </c>
      <c r="KK22" s="102"/>
      <c r="KL22" s="104" t="str">
        <f t="shared" si="190"/>
        <v/>
      </c>
      <c r="KM22" s="102"/>
      <c r="KN22" s="102"/>
      <c r="KO22" s="104" t="str">
        <f t="shared" si="65"/>
        <v/>
      </c>
      <c r="KP22" s="102"/>
      <c r="KQ22" s="104" t="str">
        <f t="shared" si="191"/>
        <v/>
      </c>
      <c r="KR22" s="102"/>
      <c r="KS22" s="102"/>
      <c r="KT22" s="104" t="str">
        <f t="shared" si="66"/>
        <v/>
      </c>
      <c r="KU22" s="118"/>
      <c r="KV22" s="104" t="str">
        <f t="shared" si="192"/>
        <v/>
      </c>
      <c r="KW22" s="102"/>
      <c r="KX22" s="102"/>
      <c r="KY22" s="104" t="str">
        <f t="shared" si="67"/>
        <v/>
      </c>
      <c r="KZ22" s="118"/>
      <c r="LA22" s="104" t="str">
        <f t="shared" si="193"/>
        <v/>
      </c>
      <c r="LB22" s="102"/>
      <c r="LC22" s="102"/>
      <c r="LD22" s="104" t="str">
        <f t="shared" si="68"/>
        <v/>
      </c>
      <c r="LE22" s="102"/>
      <c r="LF22" s="104" t="str">
        <f t="shared" si="194"/>
        <v/>
      </c>
      <c r="LG22" s="104" t="str">
        <f t="shared" si="195"/>
        <v/>
      </c>
      <c r="LH22" s="104" t="str">
        <f t="shared" si="196"/>
        <v/>
      </c>
      <c r="LI22" s="104" t="str">
        <f t="shared" si="197"/>
        <v/>
      </c>
      <c r="LJ22" s="104" t="str">
        <f t="shared" si="198"/>
        <v/>
      </c>
      <c r="LK22" s="104" t="str">
        <f t="shared" si="199"/>
        <v/>
      </c>
      <c r="LL22" s="105" t="str">
        <f t="shared" si="69"/>
        <v/>
      </c>
      <c r="LM22" s="109" t="str">
        <f t="shared" si="70"/>
        <v/>
      </c>
      <c r="LN22" s="102"/>
      <c r="LO22" s="102"/>
      <c r="LP22" s="104" t="str">
        <f t="shared" si="71"/>
        <v/>
      </c>
      <c r="LQ22" s="102"/>
      <c r="LR22" s="104" t="str">
        <f t="shared" si="200"/>
        <v/>
      </c>
      <c r="LS22" s="102"/>
      <c r="LT22" s="102"/>
      <c r="LU22" s="104" t="str">
        <f t="shared" si="72"/>
        <v/>
      </c>
      <c r="LV22" s="102"/>
      <c r="LW22" s="104" t="str">
        <f t="shared" si="201"/>
        <v/>
      </c>
      <c r="LX22" s="102"/>
      <c r="LY22" s="102"/>
      <c r="LZ22" s="104" t="str">
        <f t="shared" si="73"/>
        <v/>
      </c>
      <c r="MA22" s="118"/>
      <c r="MB22" s="104" t="str">
        <f t="shared" si="202"/>
        <v/>
      </c>
      <c r="MC22" s="102"/>
      <c r="MD22" s="102"/>
      <c r="ME22" s="104" t="str">
        <f t="shared" si="74"/>
        <v/>
      </c>
      <c r="MF22" s="118"/>
      <c r="MG22" s="104" t="str">
        <f t="shared" si="203"/>
        <v/>
      </c>
      <c r="MH22" s="102"/>
      <c r="MI22" s="102"/>
      <c r="MJ22" s="104" t="str">
        <f t="shared" si="75"/>
        <v/>
      </c>
      <c r="MK22" s="102"/>
      <c r="ML22" s="104" t="str">
        <f t="shared" si="204"/>
        <v/>
      </c>
      <c r="MM22" s="104" t="str">
        <f t="shared" si="205"/>
        <v/>
      </c>
      <c r="MN22" s="104" t="str">
        <f t="shared" si="206"/>
        <v/>
      </c>
      <c r="MO22" s="104" t="str">
        <f t="shared" si="207"/>
        <v/>
      </c>
      <c r="MP22" s="104" t="str">
        <f t="shared" si="208"/>
        <v/>
      </c>
      <c r="MQ22" s="104" t="str">
        <f t="shared" si="209"/>
        <v/>
      </c>
      <c r="MR22" s="105" t="str">
        <f t="shared" si="76"/>
        <v/>
      </c>
      <c r="MS22" s="109" t="str">
        <f t="shared" si="77"/>
        <v/>
      </c>
      <c r="MT22" s="102"/>
      <c r="MU22" s="102"/>
      <c r="MV22" s="104" t="str">
        <f t="shared" si="78"/>
        <v/>
      </c>
      <c r="MW22" s="102"/>
      <c r="MX22" s="104" t="str">
        <f t="shared" si="210"/>
        <v/>
      </c>
      <c r="MY22" s="102"/>
      <c r="MZ22" s="102"/>
      <c r="NA22" s="104" t="str">
        <f t="shared" si="79"/>
        <v/>
      </c>
      <c r="NB22" s="102"/>
      <c r="NC22" s="104" t="str">
        <f t="shared" si="211"/>
        <v/>
      </c>
      <c r="ND22" s="102"/>
      <c r="NE22" s="102"/>
      <c r="NF22" s="104" t="str">
        <f t="shared" si="80"/>
        <v/>
      </c>
      <c r="NG22" s="118"/>
      <c r="NH22" s="104" t="str">
        <f t="shared" si="212"/>
        <v/>
      </c>
      <c r="NI22" s="102"/>
      <c r="NJ22" s="102"/>
      <c r="NK22" s="104" t="str">
        <f t="shared" si="81"/>
        <v/>
      </c>
      <c r="NL22" s="118"/>
      <c r="NM22" s="104" t="str">
        <f t="shared" si="213"/>
        <v/>
      </c>
      <c r="NN22" s="102"/>
      <c r="NO22" s="102"/>
      <c r="NP22" s="104" t="str">
        <f t="shared" si="82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83"/>
        <v/>
      </c>
      <c r="NY22" s="109" t="str">
        <f t="shared" si="84"/>
        <v/>
      </c>
      <c r="OA22" s="198">
        <f t="shared" si="85"/>
        <v>5.4461538461538463</v>
      </c>
      <c r="OB22" s="198">
        <f t="shared" si="86"/>
        <v>9.615384615384615</v>
      </c>
      <c r="OC22" s="198">
        <f t="shared" si="87"/>
        <v>13.015384615384615</v>
      </c>
      <c r="OD22" s="198">
        <f t="shared" si="88"/>
        <v>13.684615384615384</v>
      </c>
      <c r="OE22" s="198">
        <f t="shared" si="89"/>
        <v>13.034615384615385</v>
      </c>
      <c r="OF22" s="198">
        <f t="shared" si="90"/>
        <v>6.4076923076923071</v>
      </c>
      <c r="OG22" s="198">
        <f t="shared" si="91"/>
        <v>11.584615384615386</v>
      </c>
      <c r="OH22" s="198">
        <f t="shared" si="92"/>
        <v>12.6</v>
      </c>
      <c r="OI22" s="198">
        <f t="shared" si="93"/>
        <v>10.3</v>
      </c>
      <c r="OJ22" s="198" t="str">
        <f t="shared" si="94"/>
        <v/>
      </c>
      <c r="OK22" s="198" t="str">
        <f t="shared" si="95"/>
        <v/>
      </c>
      <c r="OL22" s="198" t="str">
        <f t="shared" si="96"/>
        <v/>
      </c>
      <c r="OM22" s="200"/>
      <c r="ON22" s="198">
        <f t="shared" si="97"/>
        <v>9.694230769230769</v>
      </c>
      <c r="OO22" s="198">
        <f t="shared" si="98"/>
        <v>9.1532051282051263</v>
      </c>
      <c r="OP22" s="198">
        <f t="shared" si="220"/>
        <v>10.277307692307692</v>
      </c>
      <c r="OQ22" s="198">
        <f t="shared" si="221"/>
        <v>10.277307692307692</v>
      </c>
      <c r="OR22" s="105">
        <f t="shared" si="222"/>
        <v>17</v>
      </c>
      <c r="OS22" s="105">
        <f t="shared" si="223"/>
        <v>30</v>
      </c>
      <c r="OT22" s="134"/>
      <c r="OU22" s="109">
        <f t="shared" si="99"/>
        <v>29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4"/>
        <v>18</v>
      </c>
      <c r="B23" s="195" t="s">
        <v>387</v>
      </c>
      <c r="C23" s="195" t="s">
        <v>388</v>
      </c>
      <c r="D23" s="195" t="s">
        <v>389</v>
      </c>
      <c r="E23" s="196" t="s">
        <v>278</v>
      </c>
      <c r="F23" s="102">
        <v>5</v>
      </c>
      <c r="G23" s="102">
        <v>0</v>
      </c>
      <c r="H23" s="104">
        <f t="shared" si="1"/>
        <v>2</v>
      </c>
      <c r="I23" s="102"/>
      <c r="J23" s="104">
        <f t="shared" si="100"/>
        <v>2</v>
      </c>
      <c r="K23" s="102">
        <v>6</v>
      </c>
      <c r="L23" s="102">
        <v>2</v>
      </c>
      <c r="M23" s="104">
        <f t="shared" si="2"/>
        <v>3.6000000000000005</v>
      </c>
      <c r="N23" s="102"/>
      <c r="O23" s="104">
        <f t="shared" si="101"/>
        <v>3.6000000000000005</v>
      </c>
      <c r="P23" s="102">
        <v>13</v>
      </c>
      <c r="Q23" s="102">
        <v>2</v>
      </c>
      <c r="R23" s="104">
        <f t="shared" si="3"/>
        <v>6.4</v>
      </c>
      <c r="S23" s="118"/>
      <c r="T23" s="104">
        <f t="shared" si="102"/>
        <v>6.4</v>
      </c>
      <c r="U23" s="102"/>
      <c r="V23" s="102"/>
      <c r="W23" s="104" t="str">
        <f t="shared" si="4"/>
        <v/>
      </c>
      <c r="X23" s="118"/>
      <c r="Y23" s="104" t="str">
        <f t="shared" si="103"/>
        <v/>
      </c>
      <c r="Z23" s="102"/>
      <c r="AA23" s="102"/>
      <c r="AB23" s="104" t="str">
        <f t="shared" si="5"/>
        <v/>
      </c>
      <c r="AC23" s="102"/>
      <c r="AD23" s="104" t="str">
        <f t="shared" si="104"/>
        <v/>
      </c>
      <c r="AE23" s="104">
        <f t="shared" si="105"/>
        <v>7.7692307692307692</v>
      </c>
      <c r="AF23" s="104">
        <f t="shared" si="106"/>
        <v>1.2307692307692308</v>
      </c>
      <c r="AG23" s="104">
        <f t="shared" si="107"/>
        <v>3.8461538461538467</v>
      </c>
      <c r="AH23" s="104" t="str">
        <f t="shared" si="108"/>
        <v/>
      </c>
      <c r="AI23" s="104">
        <f t="shared" si="109"/>
        <v>3.8461538461538467</v>
      </c>
      <c r="AJ23" s="105">
        <f t="shared" si="6"/>
        <v>0</v>
      </c>
      <c r="AK23" s="109">
        <f t="shared" si="7"/>
        <v>48</v>
      </c>
      <c r="AL23" s="102">
        <v>5</v>
      </c>
      <c r="AM23" s="102">
        <v>3</v>
      </c>
      <c r="AN23" s="104">
        <f t="shared" si="8"/>
        <v>3.8</v>
      </c>
      <c r="AO23" s="102"/>
      <c r="AP23" s="104">
        <f t="shared" si="110"/>
        <v>3.8</v>
      </c>
      <c r="AQ23" s="102">
        <v>4</v>
      </c>
      <c r="AR23" s="102">
        <v>4.5</v>
      </c>
      <c r="AS23" s="104">
        <f t="shared" si="9"/>
        <v>4.3</v>
      </c>
      <c r="AT23" s="102"/>
      <c r="AU23" s="104">
        <f t="shared" si="111"/>
        <v>4.3</v>
      </c>
      <c r="AV23" s="102">
        <v>4</v>
      </c>
      <c r="AW23" s="102">
        <v>5</v>
      </c>
      <c r="AX23" s="104">
        <f t="shared" si="10"/>
        <v>4.5999999999999996</v>
      </c>
      <c r="AY23" s="118"/>
      <c r="AZ23" s="104">
        <f t="shared" si="112"/>
        <v>4.5999999999999996</v>
      </c>
      <c r="BA23" s="102"/>
      <c r="BB23" s="102"/>
      <c r="BC23" s="104" t="str">
        <f t="shared" si="11"/>
        <v/>
      </c>
      <c r="BD23" s="118"/>
      <c r="BE23" s="104" t="str">
        <f t="shared" si="113"/>
        <v/>
      </c>
      <c r="BF23" s="102"/>
      <c r="BG23" s="102"/>
      <c r="BH23" s="104" t="str">
        <f t="shared" si="12"/>
        <v/>
      </c>
      <c r="BI23" s="102"/>
      <c r="BJ23" s="104" t="str">
        <f t="shared" si="114"/>
        <v/>
      </c>
      <c r="BK23" s="104">
        <f t="shared" si="115"/>
        <v>4.384615384615385</v>
      </c>
      <c r="BL23" s="104">
        <f t="shared" si="116"/>
        <v>4.0384615384615392</v>
      </c>
      <c r="BM23" s="104">
        <f t="shared" si="117"/>
        <v>4.1769230769230772</v>
      </c>
      <c r="BN23" s="104" t="str">
        <f t="shared" si="118"/>
        <v/>
      </c>
      <c r="BO23" s="104">
        <f t="shared" si="119"/>
        <v>4.1769230769230772</v>
      </c>
      <c r="BP23" s="105">
        <f t="shared" si="13"/>
        <v>0</v>
      </c>
      <c r="BQ23" s="109">
        <f t="shared" si="14"/>
        <v>47</v>
      </c>
      <c r="BR23" s="102">
        <v>14</v>
      </c>
      <c r="BS23" s="102">
        <v>11</v>
      </c>
      <c r="BT23" s="104">
        <f t="shared" si="15"/>
        <v>12.2</v>
      </c>
      <c r="BU23" s="102"/>
      <c r="BV23" s="104">
        <f t="shared" si="120"/>
        <v>12.2</v>
      </c>
      <c r="BW23" s="102">
        <v>13</v>
      </c>
      <c r="BX23" s="102">
        <v>14</v>
      </c>
      <c r="BY23" s="104">
        <f t="shared" si="16"/>
        <v>13.600000000000001</v>
      </c>
      <c r="BZ23" s="102"/>
      <c r="CA23" s="104">
        <f t="shared" si="121"/>
        <v>13.600000000000001</v>
      </c>
      <c r="CB23" s="102">
        <v>12</v>
      </c>
      <c r="CC23" s="102">
        <v>14</v>
      </c>
      <c r="CD23" s="104">
        <f t="shared" si="17"/>
        <v>13.200000000000001</v>
      </c>
      <c r="CE23" s="118"/>
      <c r="CF23" s="104">
        <f t="shared" si="122"/>
        <v>13.200000000000001</v>
      </c>
      <c r="CG23" s="102"/>
      <c r="CH23" s="102"/>
      <c r="CI23" s="104" t="str">
        <f t="shared" si="18"/>
        <v/>
      </c>
      <c r="CJ23" s="118"/>
      <c r="CK23" s="104" t="str">
        <f t="shared" si="123"/>
        <v/>
      </c>
      <c r="CL23" s="102"/>
      <c r="CM23" s="102"/>
      <c r="CN23" s="104" t="str">
        <f t="shared" si="19"/>
        <v/>
      </c>
      <c r="CO23" s="102"/>
      <c r="CP23" s="104" t="str">
        <f t="shared" si="124"/>
        <v/>
      </c>
      <c r="CQ23" s="104">
        <f t="shared" si="125"/>
        <v>13.153846153846153</v>
      </c>
      <c r="CR23" s="104">
        <f t="shared" si="126"/>
        <v>12.846153846153847</v>
      </c>
      <c r="CS23" s="104">
        <f t="shared" si="127"/>
        <v>12.969230769230769</v>
      </c>
      <c r="CT23" s="104" t="str">
        <f t="shared" si="128"/>
        <v/>
      </c>
      <c r="CU23" s="104">
        <f t="shared" si="129"/>
        <v>12.969230769230769</v>
      </c>
      <c r="CV23" s="105">
        <f t="shared" si="20"/>
        <v>4</v>
      </c>
      <c r="CW23" s="109">
        <f t="shared" si="21"/>
        <v>8</v>
      </c>
      <c r="CX23" s="102">
        <v>17</v>
      </c>
      <c r="CY23" s="102">
        <v>18</v>
      </c>
      <c r="CZ23" s="104">
        <f t="shared" si="22"/>
        <v>17.600000000000001</v>
      </c>
      <c r="DA23" s="102"/>
      <c r="DB23" s="104">
        <f t="shared" si="130"/>
        <v>17.600000000000001</v>
      </c>
      <c r="DC23" s="102">
        <v>14</v>
      </c>
      <c r="DD23" s="102">
        <v>16</v>
      </c>
      <c r="DE23" s="104">
        <f t="shared" si="23"/>
        <v>15.2</v>
      </c>
      <c r="DF23" s="102"/>
      <c r="DG23" s="104">
        <f t="shared" si="131"/>
        <v>15.2</v>
      </c>
      <c r="DH23" s="102"/>
      <c r="DI23" s="102"/>
      <c r="DJ23" s="104" t="str">
        <f t="shared" si="24"/>
        <v/>
      </c>
      <c r="DK23" s="118"/>
      <c r="DL23" s="104" t="str">
        <f t="shared" si="132"/>
        <v/>
      </c>
      <c r="DM23" s="102"/>
      <c r="DN23" s="102"/>
      <c r="DO23" s="104" t="str">
        <f t="shared" si="25"/>
        <v/>
      </c>
      <c r="DP23" s="118"/>
      <c r="DQ23" s="104" t="str">
        <f t="shared" si="133"/>
        <v/>
      </c>
      <c r="DR23" s="102"/>
      <c r="DS23" s="102"/>
      <c r="DT23" s="104" t="str">
        <f t="shared" si="26"/>
        <v/>
      </c>
      <c r="DU23" s="102"/>
      <c r="DV23" s="104" t="str">
        <f t="shared" si="134"/>
        <v/>
      </c>
      <c r="DW23" s="104">
        <f t="shared" si="135"/>
        <v>15.615384615384615</v>
      </c>
      <c r="DX23" s="104">
        <f t="shared" si="136"/>
        <v>17.076923076923077</v>
      </c>
      <c r="DY23" s="104">
        <f t="shared" si="137"/>
        <v>16.492307692307691</v>
      </c>
      <c r="DZ23" s="104" t="str">
        <f t="shared" si="138"/>
        <v/>
      </c>
      <c r="EA23" s="104">
        <f t="shared" si="139"/>
        <v>16.492307692307691</v>
      </c>
      <c r="EB23" s="105">
        <f t="shared" si="27"/>
        <v>3</v>
      </c>
      <c r="EC23" s="109">
        <f t="shared" si="28"/>
        <v>3</v>
      </c>
      <c r="ED23" s="102">
        <v>12</v>
      </c>
      <c r="EE23" s="102">
        <v>12.5</v>
      </c>
      <c r="EF23" s="104">
        <f t="shared" si="29"/>
        <v>12.3</v>
      </c>
      <c r="EG23" s="102"/>
      <c r="EH23" s="104">
        <f t="shared" si="140"/>
        <v>12.3</v>
      </c>
      <c r="EI23" s="102">
        <v>10</v>
      </c>
      <c r="EJ23" s="102">
        <v>12</v>
      </c>
      <c r="EK23" s="104">
        <f t="shared" si="30"/>
        <v>11.2</v>
      </c>
      <c r="EL23" s="102"/>
      <c r="EM23" s="104">
        <f t="shared" si="141"/>
        <v>11.2</v>
      </c>
      <c r="EN23" s="102">
        <v>8.5</v>
      </c>
      <c r="EO23" s="102">
        <v>6.5</v>
      </c>
      <c r="EP23" s="104">
        <f t="shared" si="31"/>
        <v>7.3000000000000007</v>
      </c>
      <c r="EQ23" s="118"/>
      <c r="ER23" s="104">
        <f t="shared" si="142"/>
        <v>7.3000000000000007</v>
      </c>
      <c r="ES23" s="102"/>
      <c r="ET23" s="102"/>
      <c r="EU23" s="104" t="str">
        <f t="shared" si="32"/>
        <v/>
      </c>
      <c r="EV23" s="118"/>
      <c r="EW23" s="104" t="str">
        <f t="shared" si="143"/>
        <v/>
      </c>
      <c r="EX23" s="102"/>
      <c r="EY23" s="102"/>
      <c r="EZ23" s="104" t="str">
        <f t="shared" si="33"/>
        <v/>
      </c>
      <c r="FA23" s="102"/>
      <c r="FB23" s="104" t="str">
        <f t="shared" si="144"/>
        <v/>
      </c>
      <c r="FC23" s="104">
        <f t="shared" si="145"/>
        <v>10.730769230769232</v>
      </c>
      <c r="FD23" s="104">
        <f t="shared" si="146"/>
        <v>11</v>
      </c>
      <c r="FE23" s="104">
        <f t="shared" si="147"/>
        <v>10.892307692307693</v>
      </c>
      <c r="FF23" s="104" t="str">
        <f t="shared" si="148"/>
        <v/>
      </c>
      <c r="FG23" s="104">
        <f t="shared" si="149"/>
        <v>10.892307692307693</v>
      </c>
      <c r="FH23" s="105">
        <f t="shared" si="34"/>
        <v>3</v>
      </c>
      <c r="FI23" s="109">
        <f t="shared" si="35"/>
        <v>25</v>
      </c>
      <c r="FJ23" s="102">
        <v>9.5</v>
      </c>
      <c r="FK23" s="102">
        <v>6.25</v>
      </c>
      <c r="FL23" s="104">
        <f t="shared" si="36"/>
        <v>7.5500000000000007</v>
      </c>
      <c r="FM23" s="102"/>
      <c r="FN23" s="104">
        <f t="shared" si="150"/>
        <v>7.5500000000000007</v>
      </c>
      <c r="FO23" s="102">
        <v>9</v>
      </c>
      <c r="FP23" s="102">
        <v>2</v>
      </c>
      <c r="FQ23" s="104">
        <f t="shared" si="37"/>
        <v>4.8</v>
      </c>
      <c r="FR23" s="102"/>
      <c r="FS23" s="104">
        <f t="shared" si="151"/>
        <v>4.8</v>
      </c>
      <c r="FT23" s="102"/>
      <c r="FU23" s="102"/>
      <c r="FV23" s="104" t="str">
        <f t="shared" si="38"/>
        <v/>
      </c>
      <c r="FW23" s="118"/>
      <c r="FX23" s="104" t="str">
        <f t="shared" si="152"/>
        <v/>
      </c>
      <c r="FY23" s="102"/>
      <c r="FZ23" s="102"/>
      <c r="GA23" s="104" t="str">
        <f t="shared" si="39"/>
        <v/>
      </c>
      <c r="GB23" s="118"/>
      <c r="GC23" s="104" t="str">
        <f t="shared" si="153"/>
        <v/>
      </c>
      <c r="GD23" s="102"/>
      <c r="GE23" s="102"/>
      <c r="GF23" s="104" t="str">
        <f t="shared" si="40"/>
        <v/>
      </c>
      <c r="GG23" s="102"/>
      <c r="GH23" s="104" t="str">
        <f t="shared" si="154"/>
        <v/>
      </c>
      <c r="GI23" s="104">
        <f t="shared" si="155"/>
        <v>9.2692307692307701</v>
      </c>
      <c r="GJ23" s="104">
        <f t="shared" si="156"/>
        <v>4.2884615384615383</v>
      </c>
      <c r="GK23" s="104">
        <f t="shared" si="157"/>
        <v>6.2807692307692307</v>
      </c>
      <c r="GL23" s="104" t="str">
        <f t="shared" si="158"/>
        <v/>
      </c>
      <c r="GM23" s="104">
        <f t="shared" si="159"/>
        <v>6.2807692307692307</v>
      </c>
      <c r="GN23" s="105">
        <f t="shared" si="41"/>
        <v>0</v>
      </c>
      <c r="GO23" s="109">
        <f t="shared" si="42"/>
        <v>46</v>
      </c>
      <c r="GP23" s="102">
        <v>16</v>
      </c>
      <c r="GQ23" s="102">
        <v>15</v>
      </c>
      <c r="GR23" s="104">
        <f t="shared" si="43"/>
        <v>15.4</v>
      </c>
      <c r="GS23" s="102"/>
      <c r="GT23" s="104">
        <f t="shared" si="160"/>
        <v>15.4</v>
      </c>
      <c r="GU23" s="102">
        <v>6.25</v>
      </c>
      <c r="GV23" s="102">
        <v>17</v>
      </c>
      <c r="GW23" s="104">
        <f t="shared" si="44"/>
        <v>12.7</v>
      </c>
      <c r="GX23" s="102"/>
      <c r="GY23" s="104">
        <f t="shared" si="161"/>
        <v>12.7</v>
      </c>
      <c r="GZ23" s="102"/>
      <c r="HA23" s="102"/>
      <c r="HB23" s="104" t="str">
        <f t="shared" si="45"/>
        <v/>
      </c>
      <c r="HC23" s="118"/>
      <c r="HD23" s="104" t="str">
        <f t="shared" si="162"/>
        <v/>
      </c>
      <c r="HE23" s="102"/>
      <c r="HF23" s="102"/>
      <c r="HG23" s="104" t="str">
        <f t="shared" si="46"/>
        <v/>
      </c>
      <c r="HH23" s="118"/>
      <c r="HI23" s="104" t="str">
        <f t="shared" si="163"/>
        <v/>
      </c>
      <c r="HJ23" s="102"/>
      <c r="HK23" s="102"/>
      <c r="HL23" s="104" t="str">
        <f t="shared" si="47"/>
        <v/>
      </c>
      <c r="HM23" s="102"/>
      <c r="HN23" s="104" t="str">
        <f t="shared" si="164"/>
        <v/>
      </c>
      <c r="HO23" s="104">
        <f t="shared" si="165"/>
        <v>11.5</v>
      </c>
      <c r="HP23" s="104">
        <f t="shared" si="166"/>
        <v>15.923076923076923</v>
      </c>
      <c r="HQ23" s="104">
        <f t="shared" si="167"/>
        <v>14.153846153846153</v>
      </c>
      <c r="HR23" s="104" t="str">
        <f t="shared" si="168"/>
        <v/>
      </c>
      <c r="HS23" s="104">
        <f t="shared" si="169"/>
        <v>14.153846153846153</v>
      </c>
      <c r="HT23" s="105">
        <f t="shared" si="48"/>
        <v>2</v>
      </c>
      <c r="HU23" s="109">
        <f t="shared" si="49"/>
        <v>7</v>
      </c>
      <c r="HV23" s="102">
        <v>10</v>
      </c>
      <c r="HW23" s="102">
        <v>14.5</v>
      </c>
      <c r="HX23" s="104">
        <f t="shared" si="50"/>
        <v>12.7</v>
      </c>
      <c r="HY23" s="102"/>
      <c r="HZ23" s="104">
        <f t="shared" si="170"/>
        <v>12.7</v>
      </c>
      <c r="IA23" s="102">
        <v>12</v>
      </c>
      <c r="IB23" s="102">
        <v>14</v>
      </c>
      <c r="IC23" s="104">
        <f t="shared" si="51"/>
        <v>13.200000000000001</v>
      </c>
      <c r="ID23" s="102"/>
      <c r="IE23" s="104">
        <f t="shared" si="171"/>
        <v>13.200000000000001</v>
      </c>
      <c r="IF23" s="102"/>
      <c r="IG23" s="102"/>
      <c r="IH23" s="104" t="str">
        <f t="shared" si="52"/>
        <v/>
      </c>
      <c r="II23" s="118"/>
      <c r="IJ23" s="104" t="str">
        <f t="shared" si="172"/>
        <v/>
      </c>
      <c r="IK23" s="102"/>
      <c r="IL23" s="102"/>
      <c r="IM23" s="104" t="str">
        <f t="shared" si="53"/>
        <v/>
      </c>
      <c r="IN23" s="118"/>
      <c r="IO23" s="104" t="str">
        <f t="shared" si="173"/>
        <v/>
      </c>
      <c r="IP23" s="102"/>
      <c r="IQ23" s="102"/>
      <c r="IR23" s="104" t="str">
        <f t="shared" si="54"/>
        <v/>
      </c>
      <c r="IS23" s="102"/>
      <c r="IT23" s="104" t="str">
        <f t="shared" si="174"/>
        <v/>
      </c>
      <c r="IU23" s="104">
        <f t="shared" si="175"/>
        <v>10.923076923076923</v>
      </c>
      <c r="IV23" s="104">
        <f t="shared" si="176"/>
        <v>14.26923076923077</v>
      </c>
      <c r="IW23" s="104">
        <f t="shared" si="177"/>
        <v>12.930769230769231</v>
      </c>
      <c r="IX23" s="104" t="str">
        <f t="shared" si="178"/>
        <v/>
      </c>
      <c r="IY23" s="104">
        <f t="shared" si="179"/>
        <v>12.930769230769231</v>
      </c>
      <c r="IZ23" s="105">
        <f t="shared" si="55"/>
        <v>3</v>
      </c>
      <c r="JA23" s="109">
        <f t="shared" si="56"/>
        <v>27</v>
      </c>
      <c r="JB23" s="102">
        <v>14.25</v>
      </c>
      <c r="JC23" s="102">
        <v>14</v>
      </c>
      <c r="JD23" s="104">
        <f t="shared" si="57"/>
        <v>14.100000000000001</v>
      </c>
      <c r="JE23" s="102"/>
      <c r="JF23" s="104">
        <f t="shared" si="180"/>
        <v>14.100000000000001</v>
      </c>
      <c r="JG23" s="102"/>
      <c r="JH23" s="102"/>
      <c r="JI23" s="104" t="str">
        <f t="shared" si="58"/>
        <v/>
      </c>
      <c r="JJ23" s="102"/>
      <c r="JK23" s="104" t="str">
        <f t="shared" si="181"/>
        <v/>
      </c>
      <c r="JL23" s="102"/>
      <c r="JM23" s="102"/>
      <c r="JN23" s="104" t="str">
        <f t="shared" si="59"/>
        <v/>
      </c>
      <c r="JO23" s="118"/>
      <c r="JP23" s="104" t="str">
        <f t="shared" si="182"/>
        <v/>
      </c>
      <c r="JQ23" s="102"/>
      <c r="JR23" s="102"/>
      <c r="JS23" s="104" t="str">
        <f t="shared" si="60"/>
        <v/>
      </c>
      <c r="JT23" s="118"/>
      <c r="JU23" s="104" t="str">
        <f t="shared" si="183"/>
        <v/>
      </c>
      <c r="JV23" s="102"/>
      <c r="JW23" s="102"/>
      <c r="JX23" s="104" t="str">
        <f t="shared" si="61"/>
        <v/>
      </c>
      <c r="JY23" s="102"/>
      <c r="JZ23" s="104" t="str">
        <f t="shared" si="184"/>
        <v/>
      </c>
      <c r="KA23" s="104">
        <f t="shared" si="185"/>
        <v>14.25</v>
      </c>
      <c r="KB23" s="104">
        <f t="shared" si="186"/>
        <v>14</v>
      </c>
      <c r="KC23" s="104">
        <f t="shared" si="187"/>
        <v>14.100000000000001</v>
      </c>
      <c r="KD23" s="104" t="str">
        <f t="shared" si="188"/>
        <v/>
      </c>
      <c r="KE23" s="104">
        <f t="shared" si="189"/>
        <v>14.100000000000001</v>
      </c>
      <c r="KF23" s="105">
        <f t="shared" si="62"/>
        <v>2</v>
      </c>
      <c r="KG23" s="109">
        <f t="shared" si="63"/>
        <v>5</v>
      </c>
      <c r="KH23" s="102"/>
      <c r="KI23" s="102"/>
      <c r="KJ23" s="104" t="str">
        <f t="shared" si="64"/>
        <v/>
      </c>
      <c r="KK23" s="102"/>
      <c r="KL23" s="104" t="str">
        <f t="shared" si="190"/>
        <v/>
      </c>
      <c r="KM23" s="102"/>
      <c r="KN23" s="102"/>
      <c r="KO23" s="104" t="str">
        <f t="shared" si="65"/>
        <v/>
      </c>
      <c r="KP23" s="102"/>
      <c r="KQ23" s="104" t="str">
        <f t="shared" si="191"/>
        <v/>
      </c>
      <c r="KR23" s="102"/>
      <c r="KS23" s="102"/>
      <c r="KT23" s="104" t="str">
        <f t="shared" si="66"/>
        <v/>
      </c>
      <c r="KU23" s="118"/>
      <c r="KV23" s="104" t="str">
        <f t="shared" si="192"/>
        <v/>
      </c>
      <c r="KW23" s="102"/>
      <c r="KX23" s="102"/>
      <c r="KY23" s="104" t="str">
        <f t="shared" si="67"/>
        <v/>
      </c>
      <c r="KZ23" s="118"/>
      <c r="LA23" s="104" t="str">
        <f t="shared" si="193"/>
        <v/>
      </c>
      <c r="LB23" s="102"/>
      <c r="LC23" s="102"/>
      <c r="LD23" s="104" t="str">
        <f t="shared" si="68"/>
        <v/>
      </c>
      <c r="LE23" s="102"/>
      <c r="LF23" s="104" t="str">
        <f t="shared" si="194"/>
        <v/>
      </c>
      <c r="LG23" s="104" t="str">
        <f t="shared" si="195"/>
        <v/>
      </c>
      <c r="LH23" s="104" t="str">
        <f t="shared" si="196"/>
        <v/>
      </c>
      <c r="LI23" s="104" t="str">
        <f t="shared" si="197"/>
        <v/>
      </c>
      <c r="LJ23" s="104" t="str">
        <f t="shared" si="198"/>
        <v/>
      </c>
      <c r="LK23" s="104" t="str">
        <f t="shared" si="199"/>
        <v/>
      </c>
      <c r="LL23" s="105" t="str">
        <f t="shared" si="69"/>
        <v/>
      </c>
      <c r="LM23" s="109" t="str">
        <f t="shared" si="70"/>
        <v/>
      </c>
      <c r="LN23" s="102"/>
      <c r="LO23" s="102"/>
      <c r="LP23" s="104" t="str">
        <f t="shared" si="71"/>
        <v/>
      </c>
      <c r="LQ23" s="102"/>
      <c r="LR23" s="104" t="str">
        <f t="shared" si="200"/>
        <v/>
      </c>
      <c r="LS23" s="102"/>
      <c r="LT23" s="102"/>
      <c r="LU23" s="104" t="str">
        <f t="shared" si="72"/>
        <v/>
      </c>
      <c r="LV23" s="102"/>
      <c r="LW23" s="104" t="str">
        <f t="shared" si="201"/>
        <v/>
      </c>
      <c r="LX23" s="102"/>
      <c r="LY23" s="102"/>
      <c r="LZ23" s="104" t="str">
        <f t="shared" si="73"/>
        <v/>
      </c>
      <c r="MA23" s="118"/>
      <c r="MB23" s="104" t="str">
        <f t="shared" si="202"/>
        <v/>
      </c>
      <c r="MC23" s="102"/>
      <c r="MD23" s="102"/>
      <c r="ME23" s="104" t="str">
        <f t="shared" si="74"/>
        <v/>
      </c>
      <c r="MF23" s="118"/>
      <c r="MG23" s="104" t="str">
        <f t="shared" si="203"/>
        <v/>
      </c>
      <c r="MH23" s="102"/>
      <c r="MI23" s="102"/>
      <c r="MJ23" s="104" t="str">
        <f t="shared" si="75"/>
        <v/>
      </c>
      <c r="MK23" s="102"/>
      <c r="ML23" s="104" t="str">
        <f t="shared" si="204"/>
        <v/>
      </c>
      <c r="MM23" s="104" t="str">
        <f t="shared" si="205"/>
        <v/>
      </c>
      <c r="MN23" s="104" t="str">
        <f t="shared" si="206"/>
        <v/>
      </c>
      <c r="MO23" s="104" t="str">
        <f t="shared" si="207"/>
        <v/>
      </c>
      <c r="MP23" s="104" t="str">
        <f t="shared" si="208"/>
        <v/>
      </c>
      <c r="MQ23" s="104" t="str">
        <f t="shared" si="209"/>
        <v/>
      </c>
      <c r="MR23" s="105" t="str">
        <f t="shared" si="76"/>
        <v/>
      </c>
      <c r="MS23" s="109" t="str">
        <f t="shared" si="77"/>
        <v/>
      </c>
      <c r="MT23" s="102"/>
      <c r="MU23" s="102"/>
      <c r="MV23" s="104" t="str">
        <f t="shared" si="78"/>
        <v/>
      </c>
      <c r="MW23" s="102"/>
      <c r="MX23" s="104" t="str">
        <f t="shared" si="210"/>
        <v/>
      </c>
      <c r="MY23" s="102"/>
      <c r="MZ23" s="102"/>
      <c r="NA23" s="104" t="str">
        <f t="shared" si="79"/>
        <v/>
      </c>
      <c r="NB23" s="102"/>
      <c r="NC23" s="104" t="str">
        <f t="shared" si="211"/>
        <v/>
      </c>
      <c r="ND23" s="102"/>
      <c r="NE23" s="102"/>
      <c r="NF23" s="104" t="str">
        <f t="shared" si="80"/>
        <v/>
      </c>
      <c r="NG23" s="118"/>
      <c r="NH23" s="104" t="str">
        <f t="shared" si="212"/>
        <v/>
      </c>
      <c r="NI23" s="102"/>
      <c r="NJ23" s="102"/>
      <c r="NK23" s="104" t="str">
        <f t="shared" si="81"/>
        <v/>
      </c>
      <c r="NL23" s="118"/>
      <c r="NM23" s="104" t="str">
        <f t="shared" si="213"/>
        <v/>
      </c>
      <c r="NN23" s="102"/>
      <c r="NO23" s="102"/>
      <c r="NP23" s="104" t="str">
        <f t="shared" si="82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83"/>
        <v/>
      </c>
      <c r="NY23" s="109" t="str">
        <f t="shared" si="84"/>
        <v/>
      </c>
      <c r="OA23" s="198">
        <f t="shared" si="85"/>
        <v>3.8461538461538467</v>
      </c>
      <c r="OB23" s="198">
        <f t="shared" si="86"/>
        <v>4.1769230769230772</v>
      </c>
      <c r="OC23" s="198">
        <f t="shared" si="87"/>
        <v>12.969230769230769</v>
      </c>
      <c r="OD23" s="198">
        <f t="shared" si="88"/>
        <v>16.492307692307691</v>
      </c>
      <c r="OE23" s="198">
        <f t="shared" si="89"/>
        <v>10.892307692307693</v>
      </c>
      <c r="OF23" s="198">
        <f t="shared" si="90"/>
        <v>6.2807692307692307</v>
      </c>
      <c r="OG23" s="198">
        <f t="shared" si="91"/>
        <v>14.153846153846153</v>
      </c>
      <c r="OH23" s="198">
        <f t="shared" si="92"/>
        <v>12.930769230769231</v>
      </c>
      <c r="OI23" s="198">
        <f t="shared" si="93"/>
        <v>14.100000000000001</v>
      </c>
      <c r="OJ23" s="198" t="str">
        <f t="shared" si="94"/>
        <v/>
      </c>
      <c r="OK23" s="198" t="str">
        <f t="shared" si="95"/>
        <v/>
      </c>
      <c r="OL23" s="198" t="str">
        <f t="shared" si="96"/>
        <v/>
      </c>
      <c r="OM23" s="200"/>
      <c r="ON23" s="198">
        <f t="shared" si="97"/>
        <v>8.8551282051282065</v>
      </c>
      <c r="OO23" s="198">
        <f t="shared" si="98"/>
        <v>9.0442307692307704</v>
      </c>
      <c r="OP23" s="198">
        <f t="shared" si="220"/>
        <v>9.6096153846153829</v>
      </c>
      <c r="OQ23" s="198">
        <f t="shared" si="221"/>
        <v>9.6096153846153829</v>
      </c>
      <c r="OR23" s="105">
        <f t="shared" si="222"/>
        <v>17</v>
      </c>
      <c r="OS23" s="105">
        <f t="shared" si="223"/>
        <v>17</v>
      </c>
      <c r="OT23" s="134"/>
      <c r="OU23" s="109">
        <f t="shared" si="99"/>
        <v>36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4"/>
        <v>19</v>
      </c>
      <c r="B24" s="195" t="s">
        <v>390</v>
      </c>
      <c r="C24" s="195" t="s">
        <v>391</v>
      </c>
      <c r="D24" s="195" t="s">
        <v>392</v>
      </c>
      <c r="E24" s="196" t="s">
        <v>287</v>
      </c>
      <c r="F24" s="102">
        <v>10</v>
      </c>
      <c r="G24" s="102">
        <v>6</v>
      </c>
      <c r="H24" s="104">
        <f t="shared" si="1"/>
        <v>7.6</v>
      </c>
      <c r="I24" s="102"/>
      <c r="J24" s="104">
        <f t="shared" si="100"/>
        <v>7.6</v>
      </c>
      <c r="K24" s="102">
        <v>14</v>
      </c>
      <c r="L24" s="102">
        <v>10</v>
      </c>
      <c r="M24" s="104">
        <f t="shared" si="2"/>
        <v>11.600000000000001</v>
      </c>
      <c r="N24" s="102"/>
      <c r="O24" s="104">
        <f t="shared" si="101"/>
        <v>11.600000000000001</v>
      </c>
      <c r="P24" s="102">
        <v>14.5</v>
      </c>
      <c r="Q24" s="102">
        <v>11</v>
      </c>
      <c r="R24" s="104">
        <f t="shared" si="3"/>
        <v>12.4</v>
      </c>
      <c r="S24" s="118"/>
      <c r="T24" s="104">
        <f t="shared" si="102"/>
        <v>12.4</v>
      </c>
      <c r="U24" s="102"/>
      <c r="V24" s="102"/>
      <c r="W24" s="104" t="str">
        <f t="shared" si="4"/>
        <v/>
      </c>
      <c r="X24" s="118"/>
      <c r="Y24" s="104" t="str">
        <f t="shared" si="103"/>
        <v/>
      </c>
      <c r="Z24" s="102"/>
      <c r="AA24" s="102"/>
      <c r="AB24" s="104" t="str">
        <f t="shared" si="5"/>
        <v/>
      </c>
      <c r="AC24" s="102"/>
      <c r="AD24" s="104" t="str">
        <f t="shared" si="104"/>
        <v/>
      </c>
      <c r="AE24" s="104">
        <f t="shared" si="105"/>
        <v>12.615384615384617</v>
      </c>
      <c r="AF24" s="104">
        <f t="shared" si="106"/>
        <v>8.7692307692307701</v>
      </c>
      <c r="AG24" s="104">
        <f t="shared" si="107"/>
        <v>10.307692307692308</v>
      </c>
      <c r="AH24" s="104" t="str">
        <f t="shared" si="108"/>
        <v/>
      </c>
      <c r="AI24" s="104">
        <f t="shared" si="109"/>
        <v>10.307692307692308</v>
      </c>
      <c r="AJ24" s="105">
        <f t="shared" si="6"/>
        <v>5</v>
      </c>
      <c r="AK24" s="109">
        <f t="shared" si="7"/>
        <v>14</v>
      </c>
      <c r="AL24" s="102">
        <v>6</v>
      </c>
      <c r="AM24" s="102">
        <v>10</v>
      </c>
      <c r="AN24" s="104">
        <f t="shared" si="8"/>
        <v>8.4</v>
      </c>
      <c r="AO24" s="102"/>
      <c r="AP24" s="104">
        <f t="shared" si="110"/>
        <v>8.4</v>
      </c>
      <c r="AQ24" s="102">
        <v>4.5</v>
      </c>
      <c r="AR24" s="102">
        <v>2</v>
      </c>
      <c r="AS24" s="104">
        <f t="shared" si="9"/>
        <v>3</v>
      </c>
      <c r="AT24" s="102"/>
      <c r="AU24" s="104">
        <f t="shared" si="111"/>
        <v>3</v>
      </c>
      <c r="AV24" s="102">
        <v>7.5</v>
      </c>
      <c r="AW24" s="102">
        <v>8</v>
      </c>
      <c r="AX24" s="104">
        <f t="shared" si="10"/>
        <v>7.8</v>
      </c>
      <c r="AY24" s="118"/>
      <c r="AZ24" s="104">
        <f t="shared" si="112"/>
        <v>7.8</v>
      </c>
      <c r="BA24" s="102"/>
      <c r="BB24" s="102"/>
      <c r="BC24" s="104" t="str">
        <f t="shared" si="11"/>
        <v/>
      </c>
      <c r="BD24" s="118"/>
      <c r="BE24" s="104" t="str">
        <f t="shared" si="113"/>
        <v/>
      </c>
      <c r="BF24" s="102"/>
      <c r="BG24" s="102"/>
      <c r="BH24" s="104" t="str">
        <f t="shared" si="12"/>
        <v/>
      </c>
      <c r="BI24" s="102"/>
      <c r="BJ24" s="104" t="str">
        <f t="shared" si="114"/>
        <v/>
      </c>
      <c r="BK24" s="104">
        <f t="shared" si="115"/>
        <v>5.7692307692307692</v>
      </c>
      <c r="BL24" s="104">
        <f t="shared" si="116"/>
        <v>6.4615384615384617</v>
      </c>
      <c r="BM24" s="104">
        <f t="shared" si="117"/>
        <v>6.1846153846153848</v>
      </c>
      <c r="BN24" s="104" t="str">
        <f t="shared" si="118"/>
        <v/>
      </c>
      <c r="BO24" s="104">
        <f t="shared" si="119"/>
        <v>6.1846153846153848</v>
      </c>
      <c r="BP24" s="105">
        <f t="shared" si="13"/>
        <v>0</v>
      </c>
      <c r="BQ24" s="109">
        <f t="shared" si="14"/>
        <v>42</v>
      </c>
      <c r="BR24" s="102">
        <v>12</v>
      </c>
      <c r="BS24" s="102">
        <v>8</v>
      </c>
      <c r="BT24" s="104">
        <f t="shared" si="15"/>
        <v>9.6000000000000014</v>
      </c>
      <c r="BU24" s="102"/>
      <c r="BV24" s="104">
        <f t="shared" si="120"/>
        <v>9.6000000000000014</v>
      </c>
      <c r="BW24" s="102">
        <v>11.5</v>
      </c>
      <c r="BX24" s="102">
        <v>10</v>
      </c>
      <c r="BY24" s="104">
        <f t="shared" si="16"/>
        <v>10.600000000000001</v>
      </c>
      <c r="BZ24" s="102"/>
      <c r="CA24" s="104">
        <f t="shared" si="121"/>
        <v>10.600000000000001</v>
      </c>
      <c r="CB24" s="102">
        <v>10</v>
      </c>
      <c r="CC24" s="102">
        <v>17</v>
      </c>
      <c r="CD24" s="104">
        <f t="shared" si="17"/>
        <v>14.2</v>
      </c>
      <c r="CE24" s="118"/>
      <c r="CF24" s="104">
        <f t="shared" si="122"/>
        <v>14.2</v>
      </c>
      <c r="CG24" s="102"/>
      <c r="CH24" s="102"/>
      <c r="CI24" s="104" t="str">
        <f t="shared" si="18"/>
        <v/>
      </c>
      <c r="CJ24" s="118"/>
      <c r="CK24" s="104" t="str">
        <f t="shared" si="123"/>
        <v/>
      </c>
      <c r="CL24" s="102"/>
      <c r="CM24" s="102"/>
      <c r="CN24" s="104" t="str">
        <f t="shared" si="19"/>
        <v/>
      </c>
      <c r="CO24" s="102"/>
      <c r="CP24" s="104" t="str">
        <f t="shared" si="124"/>
        <v/>
      </c>
      <c r="CQ24" s="104">
        <f t="shared" si="125"/>
        <v>11.346153846153848</v>
      </c>
      <c r="CR24" s="104">
        <f t="shared" si="126"/>
        <v>10.846153846153847</v>
      </c>
      <c r="CS24" s="104">
        <f t="shared" si="127"/>
        <v>11.046153846153846</v>
      </c>
      <c r="CT24" s="104" t="str">
        <f t="shared" si="128"/>
        <v/>
      </c>
      <c r="CU24" s="104">
        <f t="shared" si="129"/>
        <v>11.046153846153846</v>
      </c>
      <c r="CV24" s="105">
        <f t="shared" si="20"/>
        <v>4</v>
      </c>
      <c r="CW24" s="109">
        <f t="shared" si="21"/>
        <v>29</v>
      </c>
      <c r="CX24" s="102">
        <v>14.5</v>
      </c>
      <c r="CY24" s="102">
        <v>12</v>
      </c>
      <c r="CZ24" s="104">
        <f t="shared" si="22"/>
        <v>13</v>
      </c>
      <c r="DA24" s="102"/>
      <c r="DB24" s="104">
        <f t="shared" si="130"/>
        <v>13</v>
      </c>
      <c r="DC24" s="102">
        <v>12</v>
      </c>
      <c r="DD24" s="102">
        <v>9</v>
      </c>
      <c r="DE24" s="104">
        <f t="shared" si="23"/>
        <v>10.199999999999999</v>
      </c>
      <c r="DF24" s="102"/>
      <c r="DG24" s="104">
        <f t="shared" si="131"/>
        <v>10.199999999999999</v>
      </c>
      <c r="DH24" s="102"/>
      <c r="DI24" s="102"/>
      <c r="DJ24" s="104" t="str">
        <f t="shared" si="24"/>
        <v/>
      </c>
      <c r="DK24" s="118"/>
      <c r="DL24" s="104" t="str">
        <f t="shared" si="132"/>
        <v/>
      </c>
      <c r="DM24" s="102"/>
      <c r="DN24" s="102"/>
      <c r="DO24" s="104" t="str">
        <f t="shared" si="25"/>
        <v/>
      </c>
      <c r="DP24" s="118"/>
      <c r="DQ24" s="104" t="str">
        <f t="shared" si="133"/>
        <v/>
      </c>
      <c r="DR24" s="102"/>
      <c r="DS24" s="102"/>
      <c r="DT24" s="104" t="str">
        <f t="shared" si="26"/>
        <v/>
      </c>
      <c r="DU24" s="102"/>
      <c r="DV24" s="104" t="str">
        <f t="shared" si="134"/>
        <v/>
      </c>
      <c r="DW24" s="104">
        <f t="shared" si="135"/>
        <v>13.346153846153847</v>
      </c>
      <c r="DX24" s="104">
        <f t="shared" si="136"/>
        <v>10.615384615384617</v>
      </c>
      <c r="DY24" s="104">
        <f t="shared" si="137"/>
        <v>11.707692307692309</v>
      </c>
      <c r="DZ24" s="104" t="str">
        <f t="shared" si="138"/>
        <v/>
      </c>
      <c r="EA24" s="104">
        <f t="shared" si="139"/>
        <v>11.707692307692309</v>
      </c>
      <c r="EB24" s="105">
        <f t="shared" si="27"/>
        <v>3</v>
      </c>
      <c r="EC24" s="109">
        <f t="shared" si="28"/>
        <v>39</v>
      </c>
      <c r="ED24" s="102">
        <v>15.5</v>
      </c>
      <c r="EE24" s="102">
        <v>9.5</v>
      </c>
      <c r="EF24" s="104">
        <f t="shared" si="29"/>
        <v>11.9</v>
      </c>
      <c r="EG24" s="102"/>
      <c r="EH24" s="104">
        <f t="shared" si="140"/>
        <v>11.9</v>
      </c>
      <c r="EI24" s="102">
        <v>10.5</v>
      </c>
      <c r="EJ24" s="102">
        <v>5</v>
      </c>
      <c r="EK24" s="104">
        <f t="shared" si="30"/>
        <v>7.2</v>
      </c>
      <c r="EL24" s="102"/>
      <c r="EM24" s="104">
        <f t="shared" si="141"/>
        <v>7.2</v>
      </c>
      <c r="EN24" s="102">
        <v>7.75</v>
      </c>
      <c r="EO24" s="102">
        <v>8.5</v>
      </c>
      <c r="EP24" s="104">
        <f t="shared" si="31"/>
        <v>8.1999999999999993</v>
      </c>
      <c r="EQ24" s="118"/>
      <c r="ER24" s="104">
        <f t="shared" si="142"/>
        <v>8.1999999999999993</v>
      </c>
      <c r="ES24" s="102"/>
      <c r="ET24" s="102"/>
      <c r="EU24" s="104" t="str">
        <f t="shared" si="32"/>
        <v/>
      </c>
      <c r="EV24" s="118"/>
      <c r="EW24" s="104" t="str">
        <f t="shared" si="143"/>
        <v/>
      </c>
      <c r="EX24" s="102"/>
      <c r="EY24" s="102"/>
      <c r="EZ24" s="104" t="str">
        <f t="shared" si="33"/>
        <v/>
      </c>
      <c r="FA24" s="102"/>
      <c r="FB24" s="104" t="str">
        <f t="shared" si="144"/>
        <v/>
      </c>
      <c r="FC24" s="104">
        <f t="shared" si="145"/>
        <v>12.557692307692307</v>
      </c>
      <c r="FD24" s="104">
        <f t="shared" si="146"/>
        <v>8.2307692307692299</v>
      </c>
      <c r="FE24" s="104">
        <f t="shared" si="147"/>
        <v>9.9615384615384617</v>
      </c>
      <c r="FF24" s="104" t="str">
        <f t="shared" si="148"/>
        <v/>
      </c>
      <c r="FG24" s="104">
        <f t="shared" si="149"/>
        <v>9.9615384615384617</v>
      </c>
      <c r="FH24" s="105">
        <f t="shared" si="34"/>
        <v>0</v>
      </c>
      <c r="FI24" s="109">
        <f t="shared" si="35"/>
        <v>33</v>
      </c>
      <c r="FJ24" s="102">
        <v>12</v>
      </c>
      <c r="FK24" s="102">
        <v>9.5</v>
      </c>
      <c r="FL24" s="104">
        <f t="shared" si="36"/>
        <v>10.5</v>
      </c>
      <c r="FM24" s="102"/>
      <c r="FN24" s="104">
        <f t="shared" si="150"/>
        <v>10.5</v>
      </c>
      <c r="FO24" s="102">
        <v>13</v>
      </c>
      <c r="FP24" s="102">
        <v>8</v>
      </c>
      <c r="FQ24" s="104">
        <f t="shared" si="37"/>
        <v>10</v>
      </c>
      <c r="FR24" s="102"/>
      <c r="FS24" s="104">
        <f t="shared" si="151"/>
        <v>10</v>
      </c>
      <c r="FT24" s="102"/>
      <c r="FU24" s="102"/>
      <c r="FV24" s="104" t="str">
        <f t="shared" si="38"/>
        <v/>
      </c>
      <c r="FW24" s="118"/>
      <c r="FX24" s="104" t="str">
        <f t="shared" si="152"/>
        <v/>
      </c>
      <c r="FY24" s="102"/>
      <c r="FZ24" s="102"/>
      <c r="GA24" s="104" t="str">
        <f t="shared" si="39"/>
        <v/>
      </c>
      <c r="GB24" s="118"/>
      <c r="GC24" s="104" t="str">
        <f t="shared" si="153"/>
        <v/>
      </c>
      <c r="GD24" s="102"/>
      <c r="GE24" s="102"/>
      <c r="GF24" s="104" t="str">
        <f t="shared" si="40"/>
        <v/>
      </c>
      <c r="GG24" s="102"/>
      <c r="GH24" s="104" t="str">
        <f t="shared" si="154"/>
        <v/>
      </c>
      <c r="GI24" s="104">
        <f t="shared" si="155"/>
        <v>12.461538461538462</v>
      </c>
      <c r="GJ24" s="104">
        <f t="shared" si="156"/>
        <v>8.8076923076923066</v>
      </c>
      <c r="GK24" s="104">
        <f t="shared" si="157"/>
        <v>10.26923076923077</v>
      </c>
      <c r="GL24" s="104" t="str">
        <f t="shared" si="158"/>
        <v/>
      </c>
      <c r="GM24" s="104">
        <f t="shared" si="159"/>
        <v>10.26923076923077</v>
      </c>
      <c r="GN24" s="105">
        <f t="shared" si="41"/>
        <v>3</v>
      </c>
      <c r="GO24" s="109">
        <f t="shared" si="42"/>
        <v>15</v>
      </c>
      <c r="GP24" s="102">
        <v>12.75</v>
      </c>
      <c r="GQ24" s="102">
        <v>8</v>
      </c>
      <c r="GR24" s="104">
        <f t="shared" si="43"/>
        <v>9.9</v>
      </c>
      <c r="GS24" s="102"/>
      <c r="GT24" s="104">
        <f t="shared" si="160"/>
        <v>9.9</v>
      </c>
      <c r="GU24" s="102">
        <v>12</v>
      </c>
      <c r="GV24" s="102">
        <v>9.5</v>
      </c>
      <c r="GW24" s="104">
        <f t="shared" si="44"/>
        <v>10.5</v>
      </c>
      <c r="GX24" s="102"/>
      <c r="GY24" s="104">
        <f t="shared" si="161"/>
        <v>10.5</v>
      </c>
      <c r="GZ24" s="102"/>
      <c r="HA24" s="102"/>
      <c r="HB24" s="104" t="str">
        <f t="shared" si="45"/>
        <v/>
      </c>
      <c r="HC24" s="118"/>
      <c r="HD24" s="104" t="str">
        <f t="shared" si="162"/>
        <v/>
      </c>
      <c r="HE24" s="102"/>
      <c r="HF24" s="102"/>
      <c r="HG24" s="104" t="str">
        <f t="shared" si="46"/>
        <v/>
      </c>
      <c r="HH24" s="118"/>
      <c r="HI24" s="104" t="str">
        <f t="shared" si="163"/>
        <v/>
      </c>
      <c r="HJ24" s="102"/>
      <c r="HK24" s="102"/>
      <c r="HL24" s="104" t="str">
        <f t="shared" si="47"/>
        <v/>
      </c>
      <c r="HM24" s="102"/>
      <c r="HN24" s="104" t="str">
        <f t="shared" si="164"/>
        <v/>
      </c>
      <c r="HO24" s="104">
        <f t="shared" si="165"/>
        <v>12.403846153846153</v>
      </c>
      <c r="HP24" s="104">
        <f t="shared" si="166"/>
        <v>8.6923076923076934</v>
      </c>
      <c r="HQ24" s="104">
        <f t="shared" si="167"/>
        <v>10.176923076923078</v>
      </c>
      <c r="HR24" s="104" t="str">
        <f t="shared" si="168"/>
        <v/>
      </c>
      <c r="HS24" s="104">
        <f t="shared" si="169"/>
        <v>10.176923076923078</v>
      </c>
      <c r="HT24" s="105">
        <f t="shared" si="48"/>
        <v>2</v>
      </c>
      <c r="HU24" s="109">
        <f t="shared" si="49"/>
        <v>38</v>
      </c>
      <c r="HV24" s="102">
        <v>8</v>
      </c>
      <c r="HW24" s="102">
        <v>15.5</v>
      </c>
      <c r="HX24" s="104">
        <f t="shared" si="50"/>
        <v>12.5</v>
      </c>
      <c r="HY24" s="102"/>
      <c r="HZ24" s="104">
        <f t="shared" si="170"/>
        <v>12.5</v>
      </c>
      <c r="IA24" s="102">
        <v>14</v>
      </c>
      <c r="IB24" s="102">
        <v>2</v>
      </c>
      <c r="IC24" s="104">
        <f t="shared" si="51"/>
        <v>6.8000000000000007</v>
      </c>
      <c r="ID24" s="102"/>
      <c r="IE24" s="104">
        <f t="shared" si="171"/>
        <v>6.8000000000000007</v>
      </c>
      <c r="IF24" s="102"/>
      <c r="IG24" s="102"/>
      <c r="IH24" s="104" t="str">
        <f t="shared" si="52"/>
        <v/>
      </c>
      <c r="II24" s="118"/>
      <c r="IJ24" s="104" t="str">
        <f t="shared" si="172"/>
        <v/>
      </c>
      <c r="IK24" s="102"/>
      <c r="IL24" s="102"/>
      <c r="IM24" s="104" t="str">
        <f t="shared" si="53"/>
        <v/>
      </c>
      <c r="IN24" s="118"/>
      <c r="IO24" s="104" t="str">
        <f t="shared" si="173"/>
        <v/>
      </c>
      <c r="IP24" s="102"/>
      <c r="IQ24" s="102"/>
      <c r="IR24" s="104" t="str">
        <f t="shared" si="54"/>
        <v/>
      </c>
      <c r="IS24" s="102"/>
      <c r="IT24" s="104" t="str">
        <f t="shared" si="174"/>
        <v/>
      </c>
      <c r="IU24" s="104">
        <f t="shared" si="175"/>
        <v>10.76923076923077</v>
      </c>
      <c r="IV24" s="104">
        <f t="shared" si="176"/>
        <v>9.2692307692307683</v>
      </c>
      <c r="IW24" s="104">
        <f t="shared" si="177"/>
        <v>9.8692307692307697</v>
      </c>
      <c r="IX24" s="104" t="str">
        <f t="shared" si="178"/>
        <v/>
      </c>
      <c r="IY24" s="104">
        <f t="shared" si="179"/>
        <v>9.8692307692307697</v>
      </c>
      <c r="IZ24" s="105">
        <f t="shared" si="55"/>
        <v>0</v>
      </c>
      <c r="JA24" s="109">
        <f t="shared" si="56"/>
        <v>40</v>
      </c>
      <c r="JB24" s="102">
        <v>9</v>
      </c>
      <c r="JC24" s="102">
        <v>6</v>
      </c>
      <c r="JD24" s="104">
        <f t="shared" si="57"/>
        <v>7.1999999999999993</v>
      </c>
      <c r="JE24" s="102"/>
      <c r="JF24" s="104">
        <f t="shared" si="180"/>
        <v>7.1999999999999993</v>
      </c>
      <c r="JG24" s="102"/>
      <c r="JH24" s="102"/>
      <c r="JI24" s="104" t="str">
        <f t="shared" si="58"/>
        <v/>
      </c>
      <c r="JJ24" s="102"/>
      <c r="JK24" s="104" t="str">
        <f t="shared" si="181"/>
        <v/>
      </c>
      <c r="JL24" s="102"/>
      <c r="JM24" s="102"/>
      <c r="JN24" s="104" t="str">
        <f t="shared" si="59"/>
        <v/>
      </c>
      <c r="JO24" s="118"/>
      <c r="JP24" s="104" t="str">
        <f t="shared" si="182"/>
        <v/>
      </c>
      <c r="JQ24" s="102"/>
      <c r="JR24" s="102"/>
      <c r="JS24" s="104" t="str">
        <f t="shared" si="60"/>
        <v/>
      </c>
      <c r="JT24" s="118"/>
      <c r="JU24" s="104" t="str">
        <f t="shared" si="183"/>
        <v/>
      </c>
      <c r="JV24" s="102"/>
      <c r="JW24" s="102"/>
      <c r="JX24" s="104" t="str">
        <f t="shared" si="61"/>
        <v/>
      </c>
      <c r="JY24" s="102"/>
      <c r="JZ24" s="104" t="str">
        <f t="shared" si="184"/>
        <v/>
      </c>
      <c r="KA24" s="104">
        <f t="shared" si="185"/>
        <v>9</v>
      </c>
      <c r="KB24" s="104">
        <f t="shared" si="186"/>
        <v>6</v>
      </c>
      <c r="KC24" s="104">
        <f t="shared" si="187"/>
        <v>7.1999999999999993</v>
      </c>
      <c r="KD24" s="104" t="str">
        <f t="shared" si="188"/>
        <v/>
      </c>
      <c r="KE24" s="104">
        <f t="shared" si="189"/>
        <v>7.1999999999999993</v>
      </c>
      <c r="KF24" s="105">
        <f t="shared" si="62"/>
        <v>0</v>
      </c>
      <c r="KG24" s="109">
        <f t="shared" si="63"/>
        <v>41</v>
      </c>
      <c r="KH24" s="102"/>
      <c r="KI24" s="102"/>
      <c r="KJ24" s="104" t="str">
        <f t="shared" si="64"/>
        <v/>
      </c>
      <c r="KK24" s="102"/>
      <c r="KL24" s="104" t="str">
        <f t="shared" si="190"/>
        <v/>
      </c>
      <c r="KM24" s="102"/>
      <c r="KN24" s="102"/>
      <c r="KO24" s="104" t="str">
        <f t="shared" si="65"/>
        <v/>
      </c>
      <c r="KP24" s="102"/>
      <c r="KQ24" s="104" t="str">
        <f t="shared" si="191"/>
        <v/>
      </c>
      <c r="KR24" s="102"/>
      <c r="KS24" s="102"/>
      <c r="KT24" s="104" t="str">
        <f t="shared" si="66"/>
        <v/>
      </c>
      <c r="KU24" s="118"/>
      <c r="KV24" s="104" t="str">
        <f t="shared" si="192"/>
        <v/>
      </c>
      <c r="KW24" s="102"/>
      <c r="KX24" s="102"/>
      <c r="KY24" s="104" t="str">
        <f t="shared" si="67"/>
        <v/>
      </c>
      <c r="KZ24" s="118"/>
      <c r="LA24" s="104" t="str">
        <f t="shared" si="193"/>
        <v/>
      </c>
      <c r="LB24" s="102"/>
      <c r="LC24" s="102"/>
      <c r="LD24" s="104" t="str">
        <f t="shared" si="68"/>
        <v/>
      </c>
      <c r="LE24" s="102"/>
      <c r="LF24" s="104" t="str">
        <f t="shared" si="194"/>
        <v/>
      </c>
      <c r="LG24" s="104" t="str">
        <f t="shared" si="195"/>
        <v/>
      </c>
      <c r="LH24" s="104" t="str">
        <f t="shared" si="196"/>
        <v/>
      </c>
      <c r="LI24" s="104" t="str">
        <f t="shared" si="197"/>
        <v/>
      </c>
      <c r="LJ24" s="104" t="str">
        <f t="shared" si="198"/>
        <v/>
      </c>
      <c r="LK24" s="104" t="str">
        <f t="shared" si="199"/>
        <v/>
      </c>
      <c r="LL24" s="105" t="str">
        <f t="shared" si="69"/>
        <v/>
      </c>
      <c r="LM24" s="109" t="str">
        <f t="shared" si="70"/>
        <v/>
      </c>
      <c r="LN24" s="102"/>
      <c r="LO24" s="102"/>
      <c r="LP24" s="104" t="str">
        <f t="shared" si="71"/>
        <v/>
      </c>
      <c r="LQ24" s="102"/>
      <c r="LR24" s="104" t="str">
        <f t="shared" si="200"/>
        <v/>
      </c>
      <c r="LS24" s="102"/>
      <c r="LT24" s="102"/>
      <c r="LU24" s="104" t="str">
        <f t="shared" si="72"/>
        <v/>
      </c>
      <c r="LV24" s="102"/>
      <c r="LW24" s="104" t="str">
        <f t="shared" si="201"/>
        <v/>
      </c>
      <c r="LX24" s="102"/>
      <c r="LY24" s="102"/>
      <c r="LZ24" s="104" t="str">
        <f t="shared" si="73"/>
        <v/>
      </c>
      <c r="MA24" s="118"/>
      <c r="MB24" s="104" t="str">
        <f t="shared" si="202"/>
        <v/>
      </c>
      <c r="MC24" s="102"/>
      <c r="MD24" s="102"/>
      <c r="ME24" s="104" t="str">
        <f t="shared" si="74"/>
        <v/>
      </c>
      <c r="MF24" s="118"/>
      <c r="MG24" s="104" t="str">
        <f t="shared" si="203"/>
        <v/>
      </c>
      <c r="MH24" s="102"/>
      <c r="MI24" s="102"/>
      <c r="MJ24" s="104" t="str">
        <f t="shared" si="75"/>
        <v/>
      </c>
      <c r="MK24" s="102"/>
      <c r="ML24" s="104" t="str">
        <f t="shared" si="204"/>
        <v/>
      </c>
      <c r="MM24" s="104" t="str">
        <f t="shared" si="205"/>
        <v/>
      </c>
      <c r="MN24" s="104" t="str">
        <f t="shared" si="206"/>
        <v/>
      </c>
      <c r="MO24" s="104" t="str">
        <f t="shared" si="207"/>
        <v/>
      </c>
      <c r="MP24" s="104" t="str">
        <f t="shared" si="208"/>
        <v/>
      </c>
      <c r="MQ24" s="104" t="str">
        <f t="shared" si="209"/>
        <v/>
      </c>
      <c r="MR24" s="105" t="str">
        <f t="shared" si="76"/>
        <v/>
      </c>
      <c r="MS24" s="109" t="str">
        <f t="shared" si="77"/>
        <v/>
      </c>
      <c r="MT24" s="102"/>
      <c r="MU24" s="102"/>
      <c r="MV24" s="104" t="str">
        <f t="shared" si="78"/>
        <v/>
      </c>
      <c r="MW24" s="102"/>
      <c r="MX24" s="104" t="str">
        <f t="shared" si="210"/>
        <v/>
      </c>
      <c r="MY24" s="102"/>
      <c r="MZ24" s="102"/>
      <c r="NA24" s="104" t="str">
        <f t="shared" si="79"/>
        <v/>
      </c>
      <c r="NB24" s="102"/>
      <c r="NC24" s="104" t="str">
        <f t="shared" si="211"/>
        <v/>
      </c>
      <c r="ND24" s="102"/>
      <c r="NE24" s="102"/>
      <c r="NF24" s="104" t="str">
        <f t="shared" si="80"/>
        <v/>
      </c>
      <c r="NG24" s="118"/>
      <c r="NH24" s="104" t="str">
        <f t="shared" si="212"/>
        <v/>
      </c>
      <c r="NI24" s="102"/>
      <c r="NJ24" s="102"/>
      <c r="NK24" s="104" t="str">
        <f t="shared" si="81"/>
        <v/>
      </c>
      <c r="NL24" s="118"/>
      <c r="NM24" s="104" t="str">
        <f t="shared" si="213"/>
        <v/>
      </c>
      <c r="NN24" s="102"/>
      <c r="NO24" s="102"/>
      <c r="NP24" s="104" t="str">
        <f t="shared" si="82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83"/>
        <v/>
      </c>
      <c r="NY24" s="109" t="str">
        <f t="shared" si="84"/>
        <v/>
      </c>
      <c r="OA24" s="198">
        <f t="shared" si="85"/>
        <v>10.307692307692308</v>
      </c>
      <c r="OB24" s="198">
        <f t="shared" si="86"/>
        <v>6.1846153846153848</v>
      </c>
      <c r="OC24" s="198">
        <f t="shared" si="87"/>
        <v>11.046153846153846</v>
      </c>
      <c r="OD24" s="198">
        <f t="shared" si="88"/>
        <v>11.707692307692309</v>
      </c>
      <c r="OE24" s="198">
        <f t="shared" si="89"/>
        <v>9.9615384615384617</v>
      </c>
      <c r="OF24" s="198">
        <f t="shared" si="90"/>
        <v>10.26923076923077</v>
      </c>
      <c r="OG24" s="198">
        <f t="shared" si="91"/>
        <v>10.176923076923078</v>
      </c>
      <c r="OH24" s="198">
        <f t="shared" si="92"/>
        <v>9.8692307692307697</v>
      </c>
      <c r="OI24" s="198">
        <f t="shared" si="93"/>
        <v>7.1999999999999993</v>
      </c>
      <c r="OJ24" s="198" t="str">
        <f t="shared" si="94"/>
        <v/>
      </c>
      <c r="OK24" s="198" t="str">
        <f t="shared" si="95"/>
        <v/>
      </c>
      <c r="OL24" s="198" t="str">
        <f t="shared" si="96"/>
        <v/>
      </c>
      <c r="OM24" s="199"/>
      <c r="ON24" s="198">
        <f t="shared" si="97"/>
        <v>8.8147435897435891</v>
      </c>
      <c r="OO24" s="198">
        <f t="shared" si="98"/>
        <v>7.1948717948717933</v>
      </c>
      <c r="OP24" s="198">
        <f t="shared" si="220"/>
        <v>9.5607692307692318</v>
      </c>
      <c r="OQ24" s="198">
        <f t="shared" si="221"/>
        <v>9.5607692307692318</v>
      </c>
      <c r="OR24" s="105">
        <f t="shared" si="222"/>
        <v>17</v>
      </c>
      <c r="OS24" s="105">
        <f t="shared" si="223"/>
        <v>17</v>
      </c>
      <c r="OT24" s="133"/>
      <c r="OU24" s="109">
        <f t="shared" si="99"/>
        <v>37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4"/>
        <v>20</v>
      </c>
      <c r="B25" s="195" t="s">
        <v>393</v>
      </c>
      <c r="C25" s="195" t="s">
        <v>394</v>
      </c>
      <c r="D25" s="195" t="s">
        <v>395</v>
      </c>
      <c r="E25" s="196" t="s">
        <v>287</v>
      </c>
      <c r="F25" s="102">
        <v>11</v>
      </c>
      <c r="G25" s="102">
        <v>7.5</v>
      </c>
      <c r="H25" s="104">
        <f t="shared" si="1"/>
        <v>8.9</v>
      </c>
      <c r="I25" s="102"/>
      <c r="J25" s="104">
        <f t="shared" si="100"/>
        <v>8.9</v>
      </c>
      <c r="K25" s="102">
        <v>6</v>
      </c>
      <c r="L25" s="102">
        <v>6</v>
      </c>
      <c r="M25" s="104">
        <f t="shared" si="2"/>
        <v>6</v>
      </c>
      <c r="N25" s="102"/>
      <c r="O25" s="104">
        <f t="shared" si="101"/>
        <v>6</v>
      </c>
      <c r="P25" s="102">
        <v>9</v>
      </c>
      <c r="Q25" s="102">
        <v>10</v>
      </c>
      <c r="R25" s="104">
        <f t="shared" si="3"/>
        <v>9.6</v>
      </c>
      <c r="S25" s="118"/>
      <c r="T25" s="104">
        <f t="shared" si="102"/>
        <v>9.6</v>
      </c>
      <c r="U25" s="102"/>
      <c r="V25" s="102"/>
      <c r="W25" s="104" t="str">
        <f t="shared" si="4"/>
        <v/>
      </c>
      <c r="X25" s="118"/>
      <c r="Y25" s="104" t="str">
        <f t="shared" si="103"/>
        <v/>
      </c>
      <c r="Z25" s="102"/>
      <c r="AA25" s="102"/>
      <c r="AB25" s="104" t="str">
        <f t="shared" si="5"/>
        <v/>
      </c>
      <c r="AC25" s="102"/>
      <c r="AD25" s="104" t="str">
        <f t="shared" si="104"/>
        <v/>
      </c>
      <c r="AE25" s="104">
        <f t="shared" si="105"/>
        <v>8.8461538461538467</v>
      </c>
      <c r="AF25" s="104">
        <f t="shared" si="106"/>
        <v>7.8076923076923084</v>
      </c>
      <c r="AG25" s="104">
        <f t="shared" si="107"/>
        <v>8.2230769230769241</v>
      </c>
      <c r="AH25" s="104" t="str">
        <f t="shared" si="108"/>
        <v/>
      </c>
      <c r="AI25" s="104">
        <f t="shared" si="109"/>
        <v>8.2230769230769241</v>
      </c>
      <c r="AJ25" s="105">
        <f t="shared" si="6"/>
        <v>0</v>
      </c>
      <c r="AK25" s="109">
        <f t="shared" si="7"/>
        <v>25</v>
      </c>
      <c r="AL25" s="102">
        <v>13.75</v>
      </c>
      <c r="AM25" s="102">
        <v>10.5</v>
      </c>
      <c r="AN25" s="104">
        <f t="shared" si="8"/>
        <v>11.8</v>
      </c>
      <c r="AO25" s="102"/>
      <c r="AP25" s="104">
        <f t="shared" si="110"/>
        <v>11.8</v>
      </c>
      <c r="AQ25" s="102">
        <v>9</v>
      </c>
      <c r="AR25" s="102">
        <v>7.5</v>
      </c>
      <c r="AS25" s="104">
        <f t="shared" si="9"/>
        <v>8.1</v>
      </c>
      <c r="AT25" s="102"/>
      <c r="AU25" s="104">
        <f t="shared" si="111"/>
        <v>8.1</v>
      </c>
      <c r="AV25" s="102">
        <v>11</v>
      </c>
      <c r="AW25" s="102">
        <v>11</v>
      </c>
      <c r="AX25" s="104">
        <f t="shared" si="10"/>
        <v>11</v>
      </c>
      <c r="AY25" s="118"/>
      <c r="AZ25" s="104">
        <f t="shared" si="112"/>
        <v>11</v>
      </c>
      <c r="BA25" s="102"/>
      <c r="BB25" s="102"/>
      <c r="BC25" s="104" t="str">
        <f t="shared" si="11"/>
        <v/>
      </c>
      <c r="BD25" s="118"/>
      <c r="BE25" s="104" t="str">
        <f t="shared" si="113"/>
        <v/>
      </c>
      <c r="BF25" s="102"/>
      <c r="BG25" s="102"/>
      <c r="BH25" s="104" t="str">
        <f t="shared" si="12"/>
        <v/>
      </c>
      <c r="BI25" s="102"/>
      <c r="BJ25" s="104" t="str">
        <f t="shared" si="114"/>
        <v/>
      </c>
      <c r="BK25" s="104">
        <f t="shared" si="115"/>
        <v>11.288461538461538</v>
      </c>
      <c r="BL25" s="104">
        <f t="shared" si="116"/>
        <v>9.4615384615384617</v>
      </c>
      <c r="BM25" s="104">
        <f t="shared" si="117"/>
        <v>10.192307692307693</v>
      </c>
      <c r="BN25" s="104" t="str">
        <f t="shared" si="118"/>
        <v/>
      </c>
      <c r="BO25" s="104">
        <f t="shared" si="119"/>
        <v>10.192307692307693</v>
      </c>
      <c r="BP25" s="105">
        <f t="shared" si="13"/>
        <v>5</v>
      </c>
      <c r="BQ25" s="109">
        <f t="shared" si="14"/>
        <v>15</v>
      </c>
      <c r="BR25" s="102">
        <v>12</v>
      </c>
      <c r="BS25" s="102">
        <v>14</v>
      </c>
      <c r="BT25" s="104">
        <f t="shared" si="15"/>
        <v>13.200000000000001</v>
      </c>
      <c r="BU25" s="102"/>
      <c r="BV25" s="104">
        <f t="shared" si="120"/>
        <v>13.200000000000001</v>
      </c>
      <c r="BW25" s="102">
        <v>11</v>
      </c>
      <c r="BX25" s="102">
        <v>11.5</v>
      </c>
      <c r="BY25" s="104">
        <f t="shared" si="16"/>
        <v>11.3</v>
      </c>
      <c r="BZ25" s="102"/>
      <c r="CA25" s="104">
        <f t="shared" si="121"/>
        <v>11.3</v>
      </c>
      <c r="CB25" s="102">
        <v>11</v>
      </c>
      <c r="CC25" s="102">
        <v>11</v>
      </c>
      <c r="CD25" s="104">
        <f t="shared" si="17"/>
        <v>11</v>
      </c>
      <c r="CE25" s="118"/>
      <c r="CF25" s="104">
        <f t="shared" si="122"/>
        <v>11</v>
      </c>
      <c r="CG25" s="102"/>
      <c r="CH25" s="102"/>
      <c r="CI25" s="104" t="str">
        <f t="shared" si="18"/>
        <v/>
      </c>
      <c r="CJ25" s="118"/>
      <c r="CK25" s="104" t="str">
        <f t="shared" si="123"/>
        <v/>
      </c>
      <c r="CL25" s="102"/>
      <c r="CM25" s="102"/>
      <c r="CN25" s="104" t="str">
        <f t="shared" si="19"/>
        <v/>
      </c>
      <c r="CO25" s="102"/>
      <c r="CP25" s="104" t="str">
        <f t="shared" si="124"/>
        <v/>
      </c>
      <c r="CQ25" s="104">
        <f t="shared" si="125"/>
        <v>11.384615384615385</v>
      </c>
      <c r="CR25" s="104">
        <f t="shared" si="126"/>
        <v>12.346153846153847</v>
      </c>
      <c r="CS25" s="104">
        <f t="shared" si="127"/>
        <v>11.961538461538462</v>
      </c>
      <c r="CT25" s="104" t="str">
        <f t="shared" si="128"/>
        <v/>
      </c>
      <c r="CU25" s="104">
        <f t="shared" si="129"/>
        <v>11.961538461538462</v>
      </c>
      <c r="CV25" s="105">
        <f t="shared" si="20"/>
        <v>4</v>
      </c>
      <c r="CW25" s="109">
        <f t="shared" si="21"/>
        <v>18</v>
      </c>
      <c r="CX25" s="102">
        <v>15</v>
      </c>
      <c r="CY25" s="102">
        <v>14.5</v>
      </c>
      <c r="CZ25" s="104">
        <f t="shared" si="22"/>
        <v>14.7</v>
      </c>
      <c r="DA25" s="102"/>
      <c r="DB25" s="104">
        <f t="shared" si="130"/>
        <v>14.7</v>
      </c>
      <c r="DC25" s="102">
        <v>14</v>
      </c>
      <c r="DD25" s="102">
        <v>16</v>
      </c>
      <c r="DE25" s="104">
        <f t="shared" si="23"/>
        <v>15.2</v>
      </c>
      <c r="DF25" s="102"/>
      <c r="DG25" s="104">
        <f t="shared" si="131"/>
        <v>15.2</v>
      </c>
      <c r="DH25" s="102"/>
      <c r="DI25" s="102"/>
      <c r="DJ25" s="104" t="str">
        <f t="shared" si="24"/>
        <v/>
      </c>
      <c r="DK25" s="118"/>
      <c r="DL25" s="104" t="str">
        <f t="shared" si="132"/>
        <v/>
      </c>
      <c r="DM25" s="102"/>
      <c r="DN25" s="102"/>
      <c r="DO25" s="104" t="str">
        <f t="shared" si="25"/>
        <v/>
      </c>
      <c r="DP25" s="118"/>
      <c r="DQ25" s="104" t="str">
        <f t="shared" si="133"/>
        <v/>
      </c>
      <c r="DR25" s="102"/>
      <c r="DS25" s="102"/>
      <c r="DT25" s="104" t="str">
        <f t="shared" si="26"/>
        <v/>
      </c>
      <c r="DU25" s="102"/>
      <c r="DV25" s="104" t="str">
        <f t="shared" si="134"/>
        <v/>
      </c>
      <c r="DW25" s="104">
        <f t="shared" si="135"/>
        <v>14.538461538461538</v>
      </c>
      <c r="DX25" s="104">
        <f t="shared" si="136"/>
        <v>15.192307692307693</v>
      </c>
      <c r="DY25" s="104">
        <f t="shared" si="137"/>
        <v>14.930769230769229</v>
      </c>
      <c r="DZ25" s="104" t="str">
        <f t="shared" si="138"/>
        <v/>
      </c>
      <c r="EA25" s="104">
        <f t="shared" si="139"/>
        <v>14.930769230769229</v>
      </c>
      <c r="EB25" s="105">
        <f t="shared" si="27"/>
        <v>3</v>
      </c>
      <c r="EC25" s="109">
        <f t="shared" si="28"/>
        <v>15</v>
      </c>
      <c r="ED25" s="102">
        <v>16.5</v>
      </c>
      <c r="EE25" s="102">
        <v>11.5</v>
      </c>
      <c r="EF25" s="104">
        <f t="shared" si="29"/>
        <v>13.5</v>
      </c>
      <c r="EG25" s="102"/>
      <c r="EH25" s="104">
        <f t="shared" si="140"/>
        <v>13.5</v>
      </c>
      <c r="EI25" s="102">
        <v>14</v>
      </c>
      <c r="EJ25" s="102">
        <v>16.5</v>
      </c>
      <c r="EK25" s="104">
        <f t="shared" si="30"/>
        <v>15.5</v>
      </c>
      <c r="EL25" s="102"/>
      <c r="EM25" s="104">
        <f t="shared" si="141"/>
        <v>15.5</v>
      </c>
      <c r="EN25" s="102">
        <v>12.5</v>
      </c>
      <c r="EO25" s="102">
        <v>13.5</v>
      </c>
      <c r="EP25" s="104">
        <f t="shared" si="31"/>
        <v>13.1</v>
      </c>
      <c r="EQ25" s="118"/>
      <c r="ER25" s="104">
        <f t="shared" si="142"/>
        <v>13.1</v>
      </c>
      <c r="ES25" s="102"/>
      <c r="ET25" s="102"/>
      <c r="EU25" s="104" t="str">
        <f t="shared" si="32"/>
        <v/>
      </c>
      <c r="EV25" s="118"/>
      <c r="EW25" s="104" t="str">
        <f t="shared" si="143"/>
        <v/>
      </c>
      <c r="EX25" s="102"/>
      <c r="EY25" s="102"/>
      <c r="EZ25" s="104" t="str">
        <f t="shared" si="33"/>
        <v/>
      </c>
      <c r="FA25" s="102"/>
      <c r="FB25" s="104" t="str">
        <f t="shared" si="144"/>
        <v/>
      </c>
      <c r="FC25" s="104">
        <f t="shared" si="145"/>
        <v>15.000000000000002</v>
      </c>
      <c r="FD25" s="104">
        <f t="shared" si="146"/>
        <v>13.115384615384615</v>
      </c>
      <c r="FE25" s="104">
        <f t="shared" si="147"/>
        <v>13.86923076923077</v>
      </c>
      <c r="FF25" s="104" t="str">
        <f t="shared" si="148"/>
        <v/>
      </c>
      <c r="FG25" s="104">
        <f t="shared" si="149"/>
        <v>13.86923076923077</v>
      </c>
      <c r="FH25" s="105">
        <f t="shared" si="34"/>
        <v>3</v>
      </c>
      <c r="FI25" s="109">
        <f t="shared" si="35"/>
        <v>6</v>
      </c>
      <c r="FJ25" s="102">
        <v>9.25</v>
      </c>
      <c r="FK25" s="102">
        <v>7.25</v>
      </c>
      <c r="FL25" s="104">
        <f t="shared" si="36"/>
        <v>8.0500000000000007</v>
      </c>
      <c r="FM25" s="102"/>
      <c r="FN25" s="104">
        <f t="shared" si="150"/>
        <v>8.0500000000000007</v>
      </c>
      <c r="FO25" s="102">
        <v>8</v>
      </c>
      <c r="FP25" s="102">
        <v>9</v>
      </c>
      <c r="FQ25" s="104">
        <f t="shared" si="37"/>
        <v>8.6</v>
      </c>
      <c r="FR25" s="102"/>
      <c r="FS25" s="104">
        <f t="shared" si="151"/>
        <v>8.6</v>
      </c>
      <c r="FT25" s="102"/>
      <c r="FU25" s="102"/>
      <c r="FV25" s="104" t="str">
        <f t="shared" si="38"/>
        <v/>
      </c>
      <c r="FW25" s="118"/>
      <c r="FX25" s="104" t="str">
        <f t="shared" si="152"/>
        <v/>
      </c>
      <c r="FY25" s="102"/>
      <c r="FZ25" s="102"/>
      <c r="GA25" s="104" t="str">
        <f t="shared" si="39"/>
        <v/>
      </c>
      <c r="GB25" s="118"/>
      <c r="GC25" s="104" t="str">
        <f t="shared" si="153"/>
        <v/>
      </c>
      <c r="GD25" s="102"/>
      <c r="GE25" s="102"/>
      <c r="GF25" s="104" t="str">
        <f t="shared" si="40"/>
        <v/>
      </c>
      <c r="GG25" s="102"/>
      <c r="GH25" s="104" t="str">
        <f t="shared" si="154"/>
        <v/>
      </c>
      <c r="GI25" s="104">
        <f t="shared" si="155"/>
        <v>8.6730769230769234</v>
      </c>
      <c r="GJ25" s="104">
        <f t="shared" si="156"/>
        <v>8.0576923076923084</v>
      </c>
      <c r="GK25" s="104">
        <f t="shared" si="157"/>
        <v>8.3038461538461554</v>
      </c>
      <c r="GL25" s="104" t="str">
        <f t="shared" si="158"/>
        <v/>
      </c>
      <c r="GM25" s="104">
        <f t="shared" si="159"/>
        <v>8.3038461538461554</v>
      </c>
      <c r="GN25" s="105">
        <f t="shared" si="41"/>
        <v>0</v>
      </c>
      <c r="GO25" s="109">
        <f t="shared" si="42"/>
        <v>32</v>
      </c>
      <c r="GP25" s="102">
        <v>18.25</v>
      </c>
      <c r="GQ25" s="102">
        <v>10.5</v>
      </c>
      <c r="GR25" s="104">
        <f t="shared" si="43"/>
        <v>13.600000000000001</v>
      </c>
      <c r="GS25" s="102"/>
      <c r="GT25" s="104">
        <f t="shared" si="160"/>
        <v>13.600000000000001</v>
      </c>
      <c r="GU25" s="102">
        <v>11</v>
      </c>
      <c r="GV25" s="102">
        <v>7</v>
      </c>
      <c r="GW25" s="104">
        <f t="shared" si="44"/>
        <v>8.6000000000000014</v>
      </c>
      <c r="GX25" s="102"/>
      <c r="GY25" s="104">
        <f t="shared" si="161"/>
        <v>8.6000000000000014</v>
      </c>
      <c r="GZ25" s="102"/>
      <c r="HA25" s="102"/>
      <c r="HB25" s="104" t="str">
        <f t="shared" si="45"/>
        <v/>
      </c>
      <c r="HC25" s="118"/>
      <c r="HD25" s="104" t="str">
        <f t="shared" si="162"/>
        <v/>
      </c>
      <c r="HE25" s="102"/>
      <c r="HF25" s="102"/>
      <c r="HG25" s="104" t="str">
        <f t="shared" si="46"/>
        <v/>
      </c>
      <c r="HH25" s="118"/>
      <c r="HI25" s="104" t="str">
        <f t="shared" si="163"/>
        <v/>
      </c>
      <c r="HJ25" s="102"/>
      <c r="HK25" s="102"/>
      <c r="HL25" s="104" t="str">
        <f t="shared" si="47"/>
        <v/>
      </c>
      <c r="HM25" s="102"/>
      <c r="HN25" s="104" t="str">
        <f t="shared" si="164"/>
        <v/>
      </c>
      <c r="HO25" s="104">
        <f t="shared" si="165"/>
        <v>14.903846153846153</v>
      </c>
      <c r="HP25" s="104">
        <f t="shared" si="166"/>
        <v>8.8846153846153832</v>
      </c>
      <c r="HQ25" s="104">
        <f t="shared" si="167"/>
        <v>11.292307692307695</v>
      </c>
      <c r="HR25" s="104" t="str">
        <f t="shared" si="168"/>
        <v/>
      </c>
      <c r="HS25" s="104">
        <f t="shared" si="169"/>
        <v>11.292307692307695</v>
      </c>
      <c r="HT25" s="105">
        <f t="shared" si="48"/>
        <v>2</v>
      </c>
      <c r="HU25" s="109">
        <f t="shared" si="49"/>
        <v>28</v>
      </c>
      <c r="HV25" s="102">
        <v>12</v>
      </c>
      <c r="HW25" s="102">
        <v>14</v>
      </c>
      <c r="HX25" s="104">
        <f t="shared" si="50"/>
        <v>13.200000000000001</v>
      </c>
      <c r="HY25" s="102"/>
      <c r="HZ25" s="104">
        <f t="shared" si="170"/>
        <v>13.200000000000001</v>
      </c>
      <c r="IA25" s="102">
        <v>14</v>
      </c>
      <c r="IB25" s="102">
        <v>15</v>
      </c>
      <c r="IC25" s="104">
        <f t="shared" si="51"/>
        <v>14.600000000000001</v>
      </c>
      <c r="ID25" s="102"/>
      <c r="IE25" s="104">
        <f t="shared" si="171"/>
        <v>14.600000000000001</v>
      </c>
      <c r="IF25" s="102"/>
      <c r="IG25" s="102"/>
      <c r="IH25" s="104" t="str">
        <f t="shared" si="52"/>
        <v/>
      </c>
      <c r="II25" s="118"/>
      <c r="IJ25" s="104" t="str">
        <f t="shared" si="172"/>
        <v/>
      </c>
      <c r="IK25" s="102"/>
      <c r="IL25" s="102"/>
      <c r="IM25" s="104" t="str">
        <f t="shared" si="53"/>
        <v/>
      </c>
      <c r="IN25" s="118"/>
      <c r="IO25" s="104" t="str">
        <f t="shared" si="173"/>
        <v/>
      </c>
      <c r="IP25" s="102"/>
      <c r="IQ25" s="102"/>
      <c r="IR25" s="104" t="str">
        <f t="shared" si="54"/>
        <v/>
      </c>
      <c r="IS25" s="102"/>
      <c r="IT25" s="104" t="str">
        <f t="shared" si="174"/>
        <v/>
      </c>
      <c r="IU25" s="104">
        <f t="shared" si="175"/>
        <v>12.923076923076923</v>
      </c>
      <c r="IV25" s="104">
        <f t="shared" si="176"/>
        <v>14.461538461538462</v>
      </c>
      <c r="IW25" s="104">
        <f t="shared" si="177"/>
        <v>13.846153846153847</v>
      </c>
      <c r="IX25" s="104" t="str">
        <f t="shared" si="178"/>
        <v/>
      </c>
      <c r="IY25" s="104">
        <f t="shared" si="179"/>
        <v>13.846153846153847</v>
      </c>
      <c r="IZ25" s="105">
        <f t="shared" si="55"/>
        <v>3</v>
      </c>
      <c r="JA25" s="109">
        <f t="shared" si="56"/>
        <v>17</v>
      </c>
      <c r="JB25" s="102">
        <v>12.75</v>
      </c>
      <c r="JC25" s="102">
        <v>16.5</v>
      </c>
      <c r="JD25" s="104">
        <f t="shared" si="57"/>
        <v>15</v>
      </c>
      <c r="JE25" s="102"/>
      <c r="JF25" s="104">
        <f t="shared" si="180"/>
        <v>15</v>
      </c>
      <c r="JG25" s="102"/>
      <c r="JH25" s="102"/>
      <c r="JI25" s="104" t="str">
        <f t="shared" si="58"/>
        <v/>
      </c>
      <c r="JJ25" s="102"/>
      <c r="JK25" s="104" t="str">
        <f t="shared" si="181"/>
        <v/>
      </c>
      <c r="JL25" s="102"/>
      <c r="JM25" s="102"/>
      <c r="JN25" s="104" t="str">
        <f t="shared" si="59"/>
        <v/>
      </c>
      <c r="JO25" s="118"/>
      <c r="JP25" s="104" t="str">
        <f t="shared" si="182"/>
        <v/>
      </c>
      <c r="JQ25" s="102"/>
      <c r="JR25" s="102"/>
      <c r="JS25" s="104" t="str">
        <f t="shared" si="60"/>
        <v/>
      </c>
      <c r="JT25" s="118"/>
      <c r="JU25" s="104" t="str">
        <f t="shared" si="183"/>
        <v/>
      </c>
      <c r="JV25" s="102"/>
      <c r="JW25" s="102"/>
      <c r="JX25" s="104" t="str">
        <f t="shared" si="61"/>
        <v/>
      </c>
      <c r="JY25" s="102"/>
      <c r="JZ25" s="104" t="str">
        <f t="shared" si="184"/>
        <v/>
      </c>
      <c r="KA25" s="104">
        <f t="shared" si="185"/>
        <v>12.75</v>
      </c>
      <c r="KB25" s="104">
        <f t="shared" si="186"/>
        <v>16.5</v>
      </c>
      <c r="KC25" s="104">
        <f t="shared" si="187"/>
        <v>15</v>
      </c>
      <c r="KD25" s="104" t="str">
        <f t="shared" si="188"/>
        <v/>
      </c>
      <c r="KE25" s="104">
        <f t="shared" si="189"/>
        <v>15</v>
      </c>
      <c r="KF25" s="105">
        <f t="shared" si="62"/>
        <v>2</v>
      </c>
      <c r="KG25" s="109">
        <f t="shared" si="63"/>
        <v>3</v>
      </c>
      <c r="KH25" s="102"/>
      <c r="KI25" s="102"/>
      <c r="KJ25" s="104" t="str">
        <f t="shared" si="64"/>
        <v/>
      </c>
      <c r="KK25" s="102"/>
      <c r="KL25" s="104" t="str">
        <f t="shared" si="190"/>
        <v/>
      </c>
      <c r="KM25" s="102"/>
      <c r="KN25" s="102"/>
      <c r="KO25" s="104" t="str">
        <f t="shared" si="65"/>
        <v/>
      </c>
      <c r="KP25" s="102"/>
      <c r="KQ25" s="104" t="str">
        <f t="shared" si="191"/>
        <v/>
      </c>
      <c r="KR25" s="102"/>
      <c r="KS25" s="102"/>
      <c r="KT25" s="104" t="str">
        <f t="shared" si="66"/>
        <v/>
      </c>
      <c r="KU25" s="118"/>
      <c r="KV25" s="104" t="str">
        <f t="shared" si="192"/>
        <v/>
      </c>
      <c r="KW25" s="102"/>
      <c r="KX25" s="102"/>
      <c r="KY25" s="104" t="str">
        <f t="shared" si="67"/>
        <v/>
      </c>
      <c r="KZ25" s="118"/>
      <c r="LA25" s="104" t="str">
        <f t="shared" si="193"/>
        <v/>
      </c>
      <c r="LB25" s="102"/>
      <c r="LC25" s="102"/>
      <c r="LD25" s="104" t="str">
        <f t="shared" si="68"/>
        <v/>
      </c>
      <c r="LE25" s="102"/>
      <c r="LF25" s="104" t="str">
        <f t="shared" si="194"/>
        <v/>
      </c>
      <c r="LG25" s="104" t="str">
        <f t="shared" si="195"/>
        <v/>
      </c>
      <c r="LH25" s="104" t="str">
        <f t="shared" si="196"/>
        <v/>
      </c>
      <c r="LI25" s="104" t="str">
        <f t="shared" si="197"/>
        <v/>
      </c>
      <c r="LJ25" s="104" t="str">
        <f t="shared" si="198"/>
        <v/>
      </c>
      <c r="LK25" s="104" t="str">
        <f t="shared" si="199"/>
        <v/>
      </c>
      <c r="LL25" s="105" t="str">
        <f t="shared" si="69"/>
        <v/>
      </c>
      <c r="LM25" s="109" t="str">
        <f t="shared" si="70"/>
        <v/>
      </c>
      <c r="LN25" s="102"/>
      <c r="LO25" s="102"/>
      <c r="LP25" s="104" t="str">
        <f t="shared" si="71"/>
        <v/>
      </c>
      <c r="LQ25" s="102"/>
      <c r="LR25" s="104" t="str">
        <f t="shared" si="200"/>
        <v/>
      </c>
      <c r="LS25" s="102"/>
      <c r="LT25" s="102"/>
      <c r="LU25" s="104" t="str">
        <f t="shared" si="72"/>
        <v/>
      </c>
      <c r="LV25" s="102"/>
      <c r="LW25" s="104" t="str">
        <f t="shared" si="201"/>
        <v/>
      </c>
      <c r="LX25" s="102"/>
      <c r="LY25" s="102"/>
      <c r="LZ25" s="104" t="str">
        <f t="shared" si="73"/>
        <v/>
      </c>
      <c r="MA25" s="118"/>
      <c r="MB25" s="104" t="str">
        <f t="shared" si="202"/>
        <v/>
      </c>
      <c r="MC25" s="102"/>
      <c r="MD25" s="102"/>
      <c r="ME25" s="104" t="str">
        <f t="shared" si="74"/>
        <v/>
      </c>
      <c r="MF25" s="118"/>
      <c r="MG25" s="104" t="str">
        <f t="shared" si="203"/>
        <v/>
      </c>
      <c r="MH25" s="102"/>
      <c r="MI25" s="102"/>
      <c r="MJ25" s="104" t="str">
        <f t="shared" si="75"/>
        <v/>
      </c>
      <c r="MK25" s="102"/>
      <c r="ML25" s="104" t="str">
        <f t="shared" si="204"/>
        <v/>
      </c>
      <c r="MM25" s="104" t="str">
        <f t="shared" si="205"/>
        <v/>
      </c>
      <c r="MN25" s="104" t="str">
        <f t="shared" si="206"/>
        <v/>
      </c>
      <c r="MO25" s="104" t="str">
        <f t="shared" si="207"/>
        <v/>
      </c>
      <c r="MP25" s="104" t="str">
        <f t="shared" si="208"/>
        <v/>
      </c>
      <c r="MQ25" s="104" t="str">
        <f t="shared" si="209"/>
        <v/>
      </c>
      <c r="MR25" s="105" t="str">
        <f t="shared" si="76"/>
        <v/>
      </c>
      <c r="MS25" s="109" t="str">
        <f t="shared" si="77"/>
        <v/>
      </c>
      <c r="MT25" s="102"/>
      <c r="MU25" s="102"/>
      <c r="MV25" s="104" t="str">
        <f t="shared" si="78"/>
        <v/>
      </c>
      <c r="MW25" s="102"/>
      <c r="MX25" s="104" t="str">
        <f t="shared" si="210"/>
        <v/>
      </c>
      <c r="MY25" s="102"/>
      <c r="MZ25" s="102"/>
      <c r="NA25" s="104" t="str">
        <f t="shared" si="79"/>
        <v/>
      </c>
      <c r="NB25" s="102"/>
      <c r="NC25" s="104" t="str">
        <f t="shared" si="211"/>
        <v/>
      </c>
      <c r="ND25" s="102"/>
      <c r="NE25" s="102"/>
      <c r="NF25" s="104" t="str">
        <f t="shared" si="80"/>
        <v/>
      </c>
      <c r="NG25" s="118"/>
      <c r="NH25" s="104" t="str">
        <f t="shared" si="212"/>
        <v/>
      </c>
      <c r="NI25" s="102"/>
      <c r="NJ25" s="102"/>
      <c r="NK25" s="104" t="str">
        <f t="shared" si="81"/>
        <v/>
      </c>
      <c r="NL25" s="118"/>
      <c r="NM25" s="104" t="str">
        <f t="shared" si="213"/>
        <v/>
      </c>
      <c r="NN25" s="102"/>
      <c r="NO25" s="102"/>
      <c r="NP25" s="104" t="str">
        <f t="shared" si="82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83"/>
        <v/>
      </c>
      <c r="NY25" s="109" t="str">
        <f t="shared" si="84"/>
        <v/>
      </c>
      <c r="OA25" s="198">
        <f t="shared" si="85"/>
        <v>8.2230769230769241</v>
      </c>
      <c r="OB25" s="198">
        <f t="shared" si="86"/>
        <v>10.192307692307693</v>
      </c>
      <c r="OC25" s="198">
        <f t="shared" si="87"/>
        <v>11.961538461538462</v>
      </c>
      <c r="OD25" s="198">
        <f t="shared" si="88"/>
        <v>14.930769230769229</v>
      </c>
      <c r="OE25" s="198">
        <f t="shared" si="89"/>
        <v>13.86923076923077</v>
      </c>
      <c r="OF25" s="198">
        <f t="shared" si="90"/>
        <v>8.3038461538461554</v>
      </c>
      <c r="OG25" s="198">
        <f t="shared" si="91"/>
        <v>11.292307692307695</v>
      </c>
      <c r="OH25" s="198">
        <f t="shared" si="92"/>
        <v>13.846153846153847</v>
      </c>
      <c r="OI25" s="198">
        <f t="shared" si="93"/>
        <v>15</v>
      </c>
      <c r="OJ25" s="198" t="str">
        <f t="shared" si="94"/>
        <v/>
      </c>
      <c r="OK25" s="198" t="str">
        <f t="shared" si="95"/>
        <v/>
      </c>
      <c r="OL25" s="198" t="str">
        <f t="shared" si="96"/>
        <v/>
      </c>
      <c r="OM25" s="200"/>
      <c r="ON25" s="198">
        <f t="shared" si="97"/>
        <v>10.356410256410255</v>
      </c>
      <c r="OO25" s="198">
        <f t="shared" si="98"/>
        <v>9.9980769230769244</v>
      </c>
      <c r="OP25" s="198">
        <f t="shared" si="220"/>
        <v>11.511923076923077</v>
      </c>
      <c r="OQ25" s="198">
        <f t="shared" si="221"/>
        <v>11.511923076923077</v>
      </c>
      <c r="OR25" s="105">
        <f t="shared" si="222"/>
        <v>22</v>
      </c>
      <c r="OS25" s="105">
        <f t="shared" si="223"/>
        <v>30</v>
      </c>
      <c r="OT25" s="134"/>
      <c r="OU25" s="109">
        <f t="shared" si="99"/>
        <v>17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4"/>
        <v>21</v>
      </c>
      <c r="B26" s="195" t="s">
        <v>396</v>
      </c>
      <c r="C26" s="195" t="s">
        <v>397</v>
      </c>
      <c r="D26" s="195" t="s">
        <v>398</v>
      </c>
      <c r="E26" s="196" t="s">
        <v>278</v>
      </c>
      <c r="F26" s="102">
        <v>16</v>
      </c>
      <c r="G26" s="102">
        <v>6.5</v>
      </c>
      <c r="H26" s="104">
        <f t="shared" si="1"/>
        <v>10.3</v>
      </c>
      <c r="I26" s="102"/>
      <c r="J26" s="104">
        <f t="shared" si="100"/>
        <v>10.3</v>
      </c>
      <c r="K26" s="102">
        <v>6</v>
      </c>
      <c r="L26" s="102">
        <v>10</v>
      </c>
      <c r="M26" s="104">
        <f t="shared" si="2"/>
        <v>8.4</v>
      </c>
      <c r="N26" s="102"/>
      <c r="O26" s="104">
        <f t="shared" si="101"/>
        <v>8.4</v>
      </c>
      <c r="P26" s="102">
        <v>7.5</v>
      </c>
      <c r="Q26" s="102">
        <v>8</v>
      </c>
      <c r="R26" s="104">
        <f t="shared" si="3"/>
        <v>7.8</v>
      </c>
      <c r="S26" s="118"/>
      <c r="T26" s="104">
        <f t="shared" si="102"/>
        <v>7.8</v>
      </c>
      <c r="U26" s="102"/>
      <c r="V26" s="102"/>
      <c r="W26" s="104" t="str">
        <f t="shared" si="4"/>
        <v/>
      </c>
      <c r="X26" s="118"/>
      <c r="Y26" s="104" t="str">
        <f t="shared" si="103"/>
        <v/>
      </c>
      <c r="Z26" s="102"/>
      <c r="AA26" s="102"/>
      <c r="AB26" s="104" t="str">
        <f t="shared" si="5"/>
        <v/>
      </c>
      <c r="AC26" s="102"/>
      <c r="AD26" s="104" t="str">
        <f t="shared" si="104"/>
        <v/>
      </c>
      <c r="AE26" s="104">
        <f t="shared" si="105"/>
        <v>10.307692307692308</v>
      </c>
      <c r="AF26" s="104">
        <f t="shared" si="106"/>
        <v>8.0384615384615383</v>
      </c>
      <c r="AG26" s="104">
        <f t="shared" si="107"/>
        <v>8.9461538461538463</v>
      </c>
      <c r="AH26" s="104" t="str">
        <f t="shared" si="108"/>
        <v/>
      </c>
      <c r="AI26" s="104">
        <f t="shared" si="109"/>
        <v>8.9461538461538463</v>
      </c>
      <c r="AJ26" s="105">
        <f t="shared" si="6"/>
        <v>0</v>
      </c>
      <c r="AK26" s="109">
        <f t="shared" si="7"/>
        <v>21</v>
      </c>
      <c r="AL26" s="102">
        <v>10.75</v>
      </c>
      <c r="AM26" s="102">
        <v>11</v>
      </c>
      <c r="AN26" s="104">
        <f t="shared" si="8"/>
        <v>10.899999999999999</v>
      </c>
      <c r="AO26" s="102"/>
      <c r="AP26" s="104">
        <f t="shared" si="110"/>
        <v>10.899999999999999</v>
      </c>
      <c r="AQ26" s="102">
        <v>9</v>
      </c>
      <c r="AR26" s="102">
        <v>8.5</v>
      </c>
      <c r="AS26" s="104">
        <f t="shared" si="9"/>
        <v>8.6999999999999993</v>
      </c>
      <c r="AT26" s="102"/>
      <c r="AU26" s="104">
        <f t="shared" si="111"/>
        <v>8.6999999999999993</v>
      </c>
      <c r="AV26" s="102">
        <v>9.5</v>
      </c>
      <c r="AW26" s="102">
        <v>9</v>
      </c>
      <c r="AX26" s="104">
        <f t="shared" si="10"/>
        <v>9.1999999999999993</v>
      </c>
      <c r="AY26" s="118"/>
      <c r="AZ26" s="104">
        <f t="shared" si="112"/>
        <v>9.1999999999999993</v>
      </c>
      <c r="BA26" s="102"/>
      <c r="BB26" s="102"/>
      <c r="BC26" s="104" t="str">
        <f t="shared" si="11"/>
        <v/>
      </c>
      <c r="BD26" s="118"/>
      <c r="BE26" s="104" t="str">
        <f t="shared" si="113"/>
        <v/>
      </c>
      <c r="BF26" s="102"/>
      <c r="BG26" s="102"/>
      <c r="BH26" s="104" t="str">
        <f t="shared" si="12"/>
        <v/>
      </c>
      <c r="BI26" s="102"/>
      <c r="BJ26" s="104" t="str">
        <f t="shared" si="114"/>
        <v/>
      </c>
      <c r="BK26" s="104">
        <f t="shared" si="115"/>
        <v>9.7884615384615401</v>
      </c>
      <c r="BL26" s="104">
        <f t="shared" si="116"/>
        <v>9.5769230769230766</v>
      </c>
      <c r="BM26" s="104">
        <f t="shared" si="117"/>
        <v>9.661538461538461</v>
      </c>
      <c r="BN26" s="104" t="str">
        <f t="shared" si="118"/>
        <v/>
      </c>
      <c r="BO26" s="104">
        <f t="shared" si="119"/>
        <v>9.661538461538461</v>
      </c>
      <c r="BP26" s="105">
        <f t="shared" si="13"/>
        <v>0</v>
      </c>
      <c r="BQ26" s="109">
        <f t="shared" si="14"/>
        <v>21</v>
      </c>
      <c r="BR26" s="102">
        <v>12</v>
      </c>
      <c r="BS26" s="102">
        <v>9</v>
      </c>
      <c r="BT26" s="104">
        <f t="shared" si="15"/>
        <v>10.199999999999999</v>
      </c>
      <c r="BU26" s="102"/>
      <c r="BV26" s="104">
        <f t="shared" si="120"/>
        <v>10.199999999999999</v>
      </c>
      <c r="BW26" s="102">
        <v>10</v>
      </c>
      <c r="BX26" s="102">
        <v>11</v>
      </c>
      <c r="BY26" s="104">
        <f t="shared" si="16"/>
        <v>10.6</v>
      </c>
      <c r="BZ26" s="102"/>
      <c r="CA26" s="104">
        <f t="shared" si="121"/>
        <v>10.6</v>
      </c>
      <c r="CB26" s="102">
        <v>9</v>
      </c>
      <c r="CC26" s="102">
        <v>14</v>
      </c>
      <c r="CD26" s="104">
        <f t="shared" si="17"/>
        <v>12</v>
      </c>
      <c r="CE26" s="118"/>
      <c r="CF26" s="104">
        <f t="shared" si="122"/>
        <v>12</v>
      </c>
      <c r="CG26" s="102"/>
      <c r="CH26" s="102"/>
      <c r="CI26" s="104" t="str">
        <f t="shared" si="18"/>
        <v/>
      </c>
      <c r="CJ26" s="118"/>
      <c r="CK26" s="104" t="str">
        <f t="shared" si="123"/>
        <v/>
      </c>
      <c r="CL26" s="102"/>
      <c r="CM26" s="102"/>
      <c r="CN26" s="104" t="str">
        <f t="shared" si="19"/>
        <v/>
      </c>
      <c r="CO26" s="102"/>
      <c r="CP26" s="104" t="str">
        <f t="shared" si="124"/>
        <v/>
      </c>
      <c r="CQ26" s="104">
        <f t="shared" si="125"/>
        <v>10.538461538461538</v>
      </c>
      <c r="CR26" s="104">
        <f t="shared" si="126"/>
        <v>10.923076923076923</v>
      </c>
      <c r="CS26" s="104">
        <f t="shared" si="127"/>
        <v>10.76923076923077</v>
      </c>
      <c r="CT26" s="104" t="str">
        <f t="shared" si="128"/>
        <v/>
      </c>
      <c r="CU26" s="104">
        <f t="shared" si="129"/>
        <v>10.76923076923077</v>
      </c>
      <c r="CV26" s="105">
        <f t="shared" si="20"/>
        <v>4</v>
      </c>
      <c r="CW26" s="109">
        <f t="shared" si="21"/>
        <v>32</v>
      </c>
      <c r="CX26" s="102">
        <v>14</v>
      </c>
      <c r="CY26" s="102">
        <v>13.5</v>
      </c>
      <c r="CZ26" s="104">
        <f t="shared" si="22"/>
        <v>13.7</v>
      </c>
      <c r="DA26" s="102"/>
      <c r="DB26" s="104">
        <f t="shared" si="130"/>
        <v>13.7</v>
      </c>
      <c r="DC26" s="102">
        <v>15</v>
      </c>
      <c r="DD26" s="102">
        <v>10</v>
      </c>
      <c r="DE26" s="104">
        <f t="shared" si="23"/>
        <v>12</v>
      </c>
      <c r="DF26" s="102"/>
      <c r="DG26" s="104">
        <f t="shared" si="131"/>
        <v>12</v>
      </c>
      <c r="DH26" s="102"/>
      <c r="DI26" s="102"/>
      <c r="DJ26" s="104" t="str">
        <f t="shared" si="24"/>
        <v/>
      </c>
      <c r="DK26" s="118"/>
      <c r="DL26" s="104" t="str">
        <f t="shared" si="132"/>
        <v/>
      </c>
      <c r="DM26" s="102"/>
      <c r="DN26" s="102"/>
      <c r="DO26" s="104" t="str">
        <f t="shared" si="25"/>
        <v/>
      </c>
      <c r="DP26" s="118"/>
      <c r="DQ26" s="104" t="str">
        <f t="shared" si="133"/>
        <v/>
      </c>
      <c r="DR26" s="102"/>
      <c r="DS26" s="102"/>
      <c r="DT26" s="104" t="str">
        <f t="shared" si="26"/>
        <v/>
      </c>
      <c r="DU26" s="102"/>
      <c r="DV26" s="104" t="str">
        <f t="shared" si="134"/>
        <v/>
      </c>
      <c r="DW26" s="104">
        <f t="shared" si="135"/>
        <v>14.461538461538462</v>
      </c>
      <c r="DX26" s="104">
        <f t="shared" si="136"/>
        <v>11.884615384615385</v>
      </c>
      <c r="DY26" s="104">
        <f t="shared" si="137"/>
        <v>12.915384615384614</v>
      </c>
      <c r="DZ26" s="104" t="str">
        <f t="shared" si="138"/>
        <v/>
      </c>
      <c r="EA26" s="104">
        <f t="shared" si="139"/>
        <v>12.915384615384614</v>
      </c>
      <c r="EB26" s="105">
        <f t="shared" si="27"/>
        <v>3</v>
      </c>
      <c r="EC26" s="109">
        <f t="shared" si="28"/>
        <v>30</v>
      </c>
      <c r="ED26" s="102">
        <v>16</v>
      </c>
      <c r="EE26" s="102">
        <v>12.5</v>
      </c>
      <c r="EF26" s="104">
        <f t="shared" si="29"/>
        <v>13.9</v>
      </c>
      <c r="EG26" s="102"/>
      <c r="EH26" s="104">
        <f t="shared" si="140"/>
        <v>13.9</v>
      </c>
      <c r="EI26" s="102">
        <v>13.5</v>
      </c>
      <c r="EJ26" s="102">
        <v>13.5</v>
      </c>
      <c r="EK26" s="104">
        <f t="shared" si="30"/>
        <v>13.5</v>
      </c>
      <c r="EL26" s="102"/>
      <c r="EM26" s="104">
        <f t="shared" si="141"/>
        <v>13.5</v>
      </c>
      <c r="EN26" s="102">
        <v>11.75</v>
      </c>
      <c r="EO26" s="102">
        <v>10.5</v>
      </c>
      <c r="EP26" s="104">
        <f t="shared" si="31"/>
        <v>11</v>
      </c>
      <c r="EQ26" s="118"/>
      <c r="ER26" s="104">
        <f t="shared" si="142"/>
        <v>11</v>
      </c>
      <c r="ES26" s="102"/>
      <c r="ET26" s="102"/>
      <c r="EU26" s="104" t="str">
        <f t="shared" si="32"/>
        <v/>
      </c>
      <c r="EV26" s="118"/>
      <c r="EW26" s="104" t="str">
        <f t="shared" si="143"/>
        <v/>
      </c>
      <c r="EX26" s="102"/>
      <c r="EY26" s="102"/>
      <c r="EZ26" s="104" t="str">
        <f t="shared" si="33"/>
        <v/>
      </c>
      <c r="FA26" s="102"/>
      <c r="FB26" s="104" t="str">
        <f t="shared" si="144"/>
        <v/>
      </c>
      <c r="FC26" s="104">
        <f t="shared" si="145"/>
        <v>14.442307692307692</v>
      </c>
      <c r="FD26" s="104">
        <f t="shared" si="146"/>
        <v>12.26923076923077</v>
      </c>
      <c r="FE26" s="104">
        <f t="shared" si="147"/>
        <v>13.138461538461538</v>
      </c>
      <c r="FF26" s="104" t="str">
        <f t="shared" si="148"/>
        <v/>
      </c>
      <c r="FG26" s="104">
        <f t="shared" si="149"/>
        <v>13.138461538461538</v>
      </c>
      <c r="FH26" s="105">
        <f t="shared" si="34"/>
        <v>3</v>
      </c>
      <c r="FI26" s="109">
        <f t="shared" si="35"/>
        <v>10</v>
      </c>
      <c r="FJ26" s="102">
        <v>5.75</v>
      </c>
      <c r="FK26" s="102">
        <v>6.5</v>
      </c>
      <c r="FL26" s="104">
        <f t="shared" si="36"/>
        <v>6.2</v>
      </c>
      <c r="FM26" s="102"/>
      <c r="FN26" s="104">
        <f t="shared" si="150"/>
        <v>6.2</v>
      </c>
      <c r="FO26" s="102">
        <v>7.5</v>
      </c>
      <c r="FP26" s="102">
        <v>7.5</v>
      </c>
      <c r="FQ26" s="104">
        <f t="shared" si="37"/>
        <v>7.5</v>
      </c>
      <c r="FR26" s="102"/>
      <c r="FS26" s="104">
        <f t="shared" si="151"/>
        <v>7.5</v>
      </c>
      <c r="FT26" s="102"/>
      <c r="FU26" s="102"/>
      <c r="FV26" s="104" t="str">
        <f t="shared" si="38"/>
        <v/>
      </c>
      <c r="FW26" s="118"/>
      <c r="FX26" s="104" t="str">
        <f t="shared" si="152"/>
        <v/>
      </c>
      <c r="FY26" s="102"/>
      <c r="FZ26" s="102"/>
      <c r="GA26" s="104" t="str">
        <f t="shared" si="39"/>
        <v/>
      </c>
      <c r="GB26" s="118"/>
      <c r="GC26" s="104" t="str">
        <f t="shared" si="153"/>
        <v/>
      </c>
      <c r="GD26" s="102"/>
      <c r="GE26" s="102"/>
      <c r="GF26" s="104" t="str">
        <f t="shared" si="40"/>
        <v/>
      </c>
      <c r="GG26" s="102"/>
      <c r="GH26" s="104" t="str">
        <f t="shared" si="154"/>
        <v/>
      </c>
      <c r="GI26" s="104">
        <f t="shared" si="155"/>
        <v>6.5576923076923075</v>
      </c>
      <c r="GJ26" s="104">
        <f t="shared" si="156"/>
        <v>6.9615384615384617</v>
      </c>
      <c r="GK26" s="104">
        <f t="shared" si="157"/>
        <v>6.8000000000000007</v>
      </c>
      <c r="GL26" s="104" t="str">
        <f t="shared" si="158"/>
        <v/>
      </c>
      <c r="GM26" s="104">
        <f t="shared" si="159"/>
        <v>6.8000000000000007</v>
      </c>
      <c r="GN26" s="105">
        <f t="shared" si="41"/>
        <v>0</v>
      </c>
      <c r="GO26" s="109">
        <f t="shared" si="42"/>
        <v>43</v>
      </c>
      <c r="GP26" s="102">
        <v>15</v>
      </c>
      <c r="GQ26" s="102">
        <v>11.5</v>
      </c>
      <c r="GR26" s="104">
        <f t="shared" si="43"/>
        <v>12.899999999999999</v>
      </c>
      <c r="GS26" s="102"/>
      <c r="GT26" s="104">
        <f t="shared" si="160"/>
        <v>12.899999999999999</v>
      </c>
      <c r="GU26" s="102">
        <v>12</v>
      </c>
      <c r="GV26" s="102">
        <v>8</v>
      </c>
      <c r="GW26" s="104">
        <f t="shared" si="44"/>
        <v>9.6000000000000014</v>
      </c>
      <c r="GX26" s="102"/>
      <c r="GY26" s="104">
        <f t="shared" si="161"/>
        <v>9.6000000000000014</v>
      </c>
      <c r="GZ26" s="102"/>
      <c r="HA26" s="102"/>
      <c r="HB26" s="104" t="str">
        <f t="shared" si="45"/>
        <v/>
      </c>
      <c r="HC26" s="118"/>
      <c r="HD26" s="104" t="str">
        <f t="shared" si="162"/>
        <v/>
      </c>
      <c r="HE26" s="102"/>
      <c r="HF26" s="102"/>
      <c r="HG26" s="104" t="str">
        <f t="shared" si="46"/>
        <v/>
      </c>
      <c r="HH26" s="118"/>
      <c r="HI26" s="104" t="str">
        <f t="shared" si="163"/>
        <v/>
      </c>
      <c r="HJ26" s="102"/>
      <c r="HK26" s="102"/>
      <c r="HL26" s="104" t="str">
        <f t="shared" si="47"/>
        <v/>
      </c>
      <c r="HM26" s="102"/>
      <c r="HN26" s="104" t="str">
        <f t="shared" si="164"/>
        <v/>
      </c>
      <c r="HO26" s="104">
        <f t="shared" si="165"/>
        <v>13.615384615384615</v>
      </c>
      <c r="HP26" s="104">
        <f t="shared" si="166"/>
        <v>9.8846153846153832</v>
      </c>
      <c r="HQ26" s="104">
        <f t="shared" si="167"/>
        <v>11.376923076923077</v>
      </c>
      <c r="HR26" s="104" t="str">
        <f t="shared" si="168"/>
        <v/>
      </c>
      <c r="HS26" s="104">
        <f t="shared" si="169"/>
        <v>11.376923076923077</v>
      </c>
      <c r="HT26" s="105">
        <f t="shared" si="48"/>
        <v>2</v>
      </c>
      <c r="HU26" s="109">
        <f t="shared" si="49"/>
        <v>25</v>
      </c>
      <c r="HV26" s="102">
        <v>10</v>
      </c>
      <c r="HW26" s="102">
        <v>17</v>
      </c>
      <c r="HX26" s="104">
        <f t="shared" si="50"/>
        <v>14.2</v>
      </c>
      <c r="HY26" s="102"/>
      <c r="HZ26" s="104">
        <f t="shared" si="170"/>
        <v>14.2</v>
      </c>
      <c r="IA26" s="102">
        <v>14</v>
      </c>
      <c r="IB26" s="102">
        <v>20</v>
      </c>
      <c r="IC26" s="104">
        <f t="shared" si="51"/>
        <v>17.600000000000001</v>
      </c>
      <c r="ID26" s="102"/>
      <c r="IE26" s="104">
        <f t="shared" si="171"/>
        <v>17.600000000000001</v>
      </c>
      <c r="IF26" s="102"/>
      <c r="IG26" s="102"/>
      <c r="IH26" s="104" t="str">
        <f t="shared" si="52"/>
        <v/>
      </c>
      <c r="II26" s="118"/>
      <c r="IJ26" s="104" t="str">
        <f t="shared" si="172"/>
        <v/>
      </c>
      <c r="IK26" s="102"/>
      <c r="IL26" s="102"/>
      <c r="IM26" s="104" t="str">
        <f t="shared" si="53"/>
        <v/>
      </c>
      <c r="IN26" s="118"/>
      <c r="IO26" s="104" t="str">
        <f t="shared" si="173"/>
        <v/>
      </c>
      <c r="IP26" s="102"/>
      <c r="IQ26" s="102"/>
      <c r="IR26" s="104" t="str">
        <f t="shared" si="54"/>
        <v/>
      </c>
      <c r="IS26" s="102"/>
      <c r="IT26" s="104" t="str">
        <f t="shared" si="174"/>
        <v/>
      </c>
      <c r="IU26" s="104">
        <f t="shared" si="175"/>
        <v>11.846153846153847</v>
      </c>
      <c r="IV26" s="104">
        <f t="shared" si="176"/>
        <v>18.384615384615387</v>
      </c>
      <c r="IW26" s="104">
        <f t="shared" si="177"/>
        <v>15.76923076923077</v>
      </c>
      <c r="IX26" s="104" t="str">
        <f t="shared" si="178"/>
        <v/>
      </c>
      <c r="IY26" s="104">
        <f t="shared" si="179"/>
        <v>15.76923076923077</v>
      </c>
      <c r="IZ26" s="105">
        <f t="shared" si="55"/>
        <v>3</v>
      </c>
      <c r="JA26" s="109">
        <f t="shared" si="56"/>
        <v>5</v>
      </c>
      <c r="JB26" s="102">
        <v>11</v>
      </c>
      <c r="JC26" s="102">
        <v>13.5</v>
      </c>
      <c r="JD26" s="104">
        <f t="shared" si="57"/>
        <v>12.5</v>
      </c>
      <c r="JE26" s="102"/>
      <c r="JF26" s="104">
        <f t="shared" si="180"/>
        <v>12.5</v>
      </c>
      <c r="JG26" s="102"/>
      <c r="JH26" s="102"/>
      <c r="JI26" s="104" t="str">
        <f t="shared" si="58"/>
        <v/>
      </c>
      <c r="JJ26" s="102"/>
      <c r="JK26" s="104" t="str">
        <f t="shared" si="181"/>
        <v/>
      </c>
      <c r="JL26" s="102"/>
      <c r="JM26" s="102"/>
      <c r="JN26" s="104" t="str">
        <f t="shared" si="59"/>
        <v/>
      </c>
      <c r="JO26" s="118"/>
      <c r="JP26" s="104" t="str">
        <f t="shared" si="182"/>
        <v/>
      </c>
      <c r="JQ26" s="102"/>
      <c r="JR26" s="102"/>
      <c r="JS26" s="104" t="str">
        <f t="shared" si="60"/>
        <v/>
      </c>
      <c r="JT26" s="118"/>
      <c r="JU26" s="104" t="str">
        <f t="shared" si="183"/>
        <v/>
      </c>
      <c r="JV26" s="102"/>
      <c r="JW26" s="102"/>
      <c r="JX26" s="104" t="str">
        <f t="shared" si="61"/>
        <v/>
      </c>
      <c r="JY26" s="102"/>
      <c r="JZ26" s="104" t="str">
        <f t="shared" si="184"/>
        <v/>
      </c>
      <c r="KA26" s="104">
        <f t="shared" si="185"/>
        <v>11</v>
      </c>
      <c r="KB26" s="104">
        <f t="shared" si="186"/>
        <v>13.5</v>
      </c>
      <c r="KC26" s="104">
        <f t="shared" si="187"/>
        <v>12.5</v>
      </c>
      <c r="KD26" s="104" t="str">
        <f t="shared" si="188"/>
        <v/>
      </c>
      <c r="KE26" s="104">
        <f t="shared" si="189"/>
        <v>12.5</v>
      </c>
      <c r="KF26" s="105">
        <f t="shared" si="62"/>
        <v>2</v>
      </c>
      <c r="KG26" s="109">
        <f t="shared" si="63"/>
        <v>9</v>
      </c>
      <c r="KH26" s="102"/>
      <c r="KI26" s="102"/>
      <c r="KJ26" s="104" t="str">
        <f t="shared" si="64"/>
        <v/>
      </c>
      <c r="KK26" s="102"/>
      <c r="KL26" s="104" t="str">
        <f t="shared" si="190"/>
        <v/>
      </c>
      <c r="KM26" s="102"/>
      <c r="KN26" s="102"/>
      <c r="KO26" s="104" t="str">
        <f t="shared" si="65"/>
        <v/>
      </c>
      <c r="KP26" s="102"/>
      <c r="KQ26" s="104" t="str">
        <f t="shared" si="191"/>
        <v/>
      </c>
      <c r="KR26" s="102"/>
      <c r="KS26" s="102"/>
      <c r="KT26" s="104" t="str">
        <f t="shared" si="66"/>
        <v/>
      </c>
      <c r="KU26" s="118"/>
      <c r="KV26" s="104" t="str">
        <f t="shared" si="192"/>
        <v/>
      </c>
      <c r="KW26" s="102"/>
      <c r="KX26" s="102"/>
      <c r="KY26" s="104" t="str">
        <f t="shared" si="67"/>
        <v/>
      </c>
      <c r="KZ26" s="118"/>
      <c r="LA26" s="104" t="str">
        <f t="shared" si="193"/>
        <v/>
      </c>
      <c r="LB26" s="102"/>
      <c r="LC26" s="102"/>
      <c r="LD26" s="104" t="str">
        <f t="shared" si="68"/>
        <v/>
      </c>
      <c r="LE26" s="102"/>
      <c r="LF26" s="104" t="str">
        <f t="shared" si="194"/>
        <v/>
      </c>
      <c r="LG26" s="104" t="str">
        <f t="shared" si="195"/>
        <v/>
      </c>
      <c r="LH26" s="104" t="str">
        <f t="shared" si="196"/>
        <v/>
      </c>
      <c r="LI26" s="104" t="str">
        <f t="shared" si="197"/>
        <v/>
      </c>
      <c r="LJ26" s="104" t="str">
        <f t="shared" si="198"/>
        <v/>
      </c>
      <c r="LK26" s="104" t="str">
        <f t="shared" si="199"/>
        <v/>
      </c>
      <c r="LL26" s="105" t="str">
        <f t="shared" si="69"/>
        <v/>
      </c>
      <c r="LM26" s="109" t="str">
        <f t="shared" si="70"/>
        <v/>
      </c>
      <c r="LN26" s="102"/>
      <c r="LO26" s="102"/>
      <c r="LP26" s="104" t="str">
        <f t="shared" si="71"/>
        <v/>
      </c>
      <c r="LQ26" s="102"/>
      <c r="LR26" s="104" t="str">
        <f t="shared" si="200"/>
        <v/>
      </c>
      <c r="LS26" s="102"/>
      <c r="LT26" s="102"/>
      <c r="LU26" s="104" t="str">
        <f t="shared" si="72"/>
        <v/>
      </c>
      <c r="LV26" s="102"/>
      <c r="LW26" s="104" t="str">
        <f t="shared" si="201"/>
        <v/>
      </c>
      <c r="LX26" s="102"/>
      <c r="LY26" s="102"/>
      <c r="LZ26" s="104" t="str">
        <f t="shared" si="73"/>
        <v/>
      </c>
      <c r="MA26" s="118"/>
      <c r="MB26" s="104" t="str">
        <f t="shared" si="202"/>
        <v/>
      </c>
      <c r="MC26" s="102"/>
      <c r="MD26" s="102"/>
      <c r="ME26" s="104" t="str">
        <f t="shared" si="74"/>
        <v/>
      </c>
      <c r="MF26" s="118"/>
      <c r="MG26" s="104" t="str">
        <f t="shared" si="203"/>
        <v/>
      </c>
      <c r="MH26" s="102"/>
      <c r="MI26" s="102"/>
      <c r="MJ26" s="104" t="str">
        <f t="shared" si="75"/>
        <v/>
      </c>
      <c r="MK26" s="102"/>
      <c r="ML26" s="104" t="str">
        <f t="shared" si="204"/>
        <v/>
      </c>
      <c r="MM26" s="104" t="str">
        <f t="shared" si="205"/>
        <v/>
      </c>
      <c r="MN26" s="104" t="str">
        <f t="shared" si="206"/>
        <v/>
      </c>
      <c r="MO26" s="104" t="str">
        <f t="shared" si="207"/>
        <v/>
      </c>
      <c r="MP26" s="104" t="str">
        <f t="shared" si="208"/>
        <v/>
      </c>
      <c r="MQ26" s="104" t="str">
        <f t="shared" si="209"/>
        <v/>
      </c>
      <c r="MR26" s="105" t="str">
        <f t="shared" si="76"/>
        <v/>
      </c>
      <c r="MS26" s="109" t="str">
        <f t="shared" si="77"/>
        <v/>
      </c>
      <c r="MT26" s="102"/>
      <c r="MU26" s="102"/>
      <c r="MV26" s="104" t="str">
        <f t="shared" si="78"/>
        <v/>
      </c>
      <c r="MW26" s="102"/>
      <c r="MX26" s="104" t="str">
        <f t="shared" si="210"/>
        <v/>
      </c>
      <c r="MY26" s="102"/>
      <c r="MZ26" s="102"/>
      <c r="NA26" s="104" t="str">
        <f t="shared" si="79"/>
        <v/>
      </c>
      <c r="NB26" s="102"/>
      <c r="NC26" s="104" t="str">
        <f t="shared" si="211"/>
        <v/>
      </c>
      <c r="ND26" s="102"/>
      <c r="NE26" s="102"/>
      <c r="NF26" s="104" t="str">
        <f t="shared" si="80"/>
        <v/>
      </c>
      <c r="NG26" s="118"/>
      <c r="NH26" s="104" t="str">
        <f t="shared" si="212"/>
        <v/>
      </c>
      <c r="NI26" s="102"/>
      <c r="NJ26" s="102"/>
      <c r="NK26" s="104" t="str">
        <f t="shared" si="81"/>
        <v/>
      </c>
      <c r="NL26" s="118"/>
      <c r="NM26" s="104" t="str">
        <f t="shared" si="213"/>
        <v/>
      </c>
      <c r="NN26" s="102"/>
      <c r="NO26" s="102"/>
      <c r="NP26" s="104" t="str">
        <f t="shared" si="82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83"/>
        <v/>
      </c>
      <c r="NY26" s="109" t="str">
        <f t="shared" si="84"/>
        <v/>
      </c>
      <c r="OA26" s="198">
        <f t="shared" si="85"/>
        <v>8.9461538461538463</v>
      </c>
      <c r="OB26" s="198">
        <f t="shared" si="86"/>
        <v>9.661538461538461</v>
      </c>
      <c r="OC26" s="198">
        <f t="shared" si="87"/>
        <v>10.76923076923077</v>
      </c>
      <c r="OD26" s="198">
        <f t="shared" si="88"/>
        <v>12.915384615384614</v>
      </c>
      <c r="OE26" s="198">
        <f t="shared" si="89"/>
        <v>13.138461538461538</v>
      </c>
      <c r="OF26" s="198">
        <f t="shared" si="90"/>
        <v>6.8000000000000007</v>
      </c>
      <c r="OG26" s="198">
        <f t="shared" si="91"/>
        <v>11.376923076923077</v>
      </c>
      <c r="OH26" s="198">
        <f t="shared" si="92"/>
        <v>15.76923076923077</v>
      </c>
      <c r="OI26" s="198">
        <f t="shared" si="93"/>
        <v>12.5</v>
      </c>
      <c r="OJ26" s="198" t="str">
        <f t="shared" si="94"/>
        <v/>
      </c>
      <c r="OK26" s="198" t="str">
        <f t="shared" si="95"/>
        <v/>
      </c>
      <c r="OL26" s="198" t="str">
        <f t="shared" si="96"/>
        <v/>
      </c>
      <c r="OM26" s="200"/>
      <c r="ON26" s="198">
        <f t="shared" si="97"/>
        <v>9.4083333333333332</v>
      </c>
      <c r="OO26" s="198">
        <f t="shared" si="98"/>
        <v>9.5615384615384631</v>
      </c>
      <c r="OP26" s="198">
        <f t="shared" si="220"/>
        <v>10.991282051282051</v>
      </c>
      <c r="OQ26" s="198">
        <f t="shared" si="221"/>
        <v>10.991282051282051</v>
      </c>
      <c r="OR26" s="105">
        <f t="shared" si="222"/>
        <v>17</v>
      </c>
      <c r="OS26" s="105">
        <f t="shared" si="223"/>
        <v>30</v>
      </c>
      <c r="OT26" s="134"/>
      <c r="OU26" s="109">
        <f t="shared" si="99"/>
        <v>22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4"/>
        <v>22</v>
      </c>
      <c r="B27" s="195" t="s">
        <v>399</v>
      </c>
      <c r="C27" s="195" t="s">
        <v>400</v>
      </c>
      <c r="D27" s="195" t="s">
        <v>401</v>
      </c>
      <c r="E27" s="196" t="s">
        <v>278</v>
      </c>
      <c r="F27" s="102">
        <v>9.25</v>
      </c>
      <c r="G27" s="102">
        <v>8</v>
      </c>
      <c r="H27" s="104">
        <f t="shared" si="1"/>
        <v>8.5</v>
      </c>
      <c r="I27" s="102"/>
      <c r="J27" s="104">
        <f t="shared" si="100"/>
        <v>8.5</v>
      </c>
      <c r="K27" s="102">
        <v>13</v>
      </c>
      <c r="L27" s="102">
        <v>10</v>
      </c>
      <c r="M27" s="104">
        <f t="shared" si="2"/>
        <v>11.2</v>
      </c>
      <c r="N27" s="102"/>
      <c r="O27" s="104">
        <f t="shared" si="101"/>
        <v>11.2</v>
      </c>
      <c r="P27" s="102">
        <v>16.5</v>
      </c>
      <c r="Q27" s="102">
        <v>15</v>
      </c>
      <c r="R27" s="104">
        <f t="shared" si="3"/>
        <v>15.600000000000001</v>
      </c>
      <c r="S27" s="118"/>
      <c r="T27" s="104">
        <f t="shared" si="102"/>
        <v>15.600000000000001</v>
      </c>
      <c r="U27" s="102"/>
      <c r="V27" s="102"/>
      <c r="W27" s="104" t="str">
        <f t="shared" si="4"/>
        <v/>
      </c>
      <c r="X27" s="118"/>
      <c r="Y27" s="104" t="str">
        <f t="shared" si="103"/>
        <v/>
      </c>
      <c r="Z27" s="102"/>
      <c r="AA27" s="102"/>
      <c r="AB27" s="104" t="str">
        <f t="shared" si="5"/>
        <v/>
      </c>
      <c r="AC27" s="102"/>
      <c r="AD27" s="104" t="str">
        <f t="shared" si="104"/>
        <v/>
      </c>
      <c r="AE27" s="104">
        <f t="shared" si="105"/>
        <v>12.634615384615387</v>
      </c>
      <c r="AF27" s="104">
        <f t="shared" si="106"/>
        <v>10.76923076923077</v>
      </c>
      <c r="AG27" s="104">
        <f t="shared" si="107"/>
        <v>11.515384615384617</v>
      </c>
      <c r="AH27" s="104" t="str">
        <f t="shared" si="108"/>
        <v/>
      </c>
      <c r="AI27" s="104">
        <f t="shared" si="109"/>
        <v>11.515384615384617</v>
      </c>
      <c r="AJ27" s="105">
        <f t="shared" si="6"/>
        <v>5</v>
      </c>
      <c r="AK27" s="109">
        <f t="shared" si="7"/>
        <v>8</v>
      </c>
      <c r="AL27" s="102">
        <v>11.25</v>
      </c>
      <c r="AM27" s="102">
        <v>10.5</v>
      </c>
      <c r="AN27" s="104">
        <f t="shared" si="8"/>
        <v>10.8</v>
      </c>
      <c r="AO27" s="102"/>
      <c r="AP27" s="104">
        <f t="shared" si="110"/>
        <v>10.8</v>
      </c>
      <c r="AQ27" s="102">
        <v>11</v>
      </c>
      <c r="AR27" s="102">
        <v>6</v>
      </c>
      <c r="AS27" s="104">
        <f t="shared" si="9"/>
        <v>8</v>
      </c>
      <c r="AT27" s="102"/>
      <c r="AU27" s="104">
        <f t="shared" si="111"/>
        <v>8</v>
      </c>
      <c r="AV27" s="102">
        <v>10</v>
      </c>
      <c r="AW27" s="102">
        <v>12</v>
      </c>
      <c r="AX27" s="104">
        <f t="shared" si="10"/>
        <v>11.2</v>
      </c>
      <c r="AY27" s="118"/>
      <c r="AZ27" s="104">
        <f t="shared" si="112"/>
        <v>11.2</v>
      </c>
      <c r="BA27" s="102"/>
      <c r="BB27" s="102"/>
      <c r="BC27" s="104" t="str">
        <f t="shared" si="11"/>
        <v/>
      </c>
      <c r="BD27" s="118"/>
      <c r="BE27" s="104" t="str">
        <f t="shared" si="113"/>
        <v/>
      </c>
      <c r="BF27" s="102"/>
      <c r="BG27" s="102"/>
      <c r="BH27" s="104" t="str">
        <f t="shared" si="12"/>
        <v/>
      </c>
      <c r="BI27" s="102"/>
      <c r="BJ27" s="104" t="str">
        <f t="shared" si="114"/>
        <v/>
      </c>
      <c r="BK27" s="104">
        <f t="shared" si="115"/>
        <v>10.865384615384617</v>
      </c>
      <c r="BL27" s="104">
        <f t="shared" si="116"/>
        <v>9.1153846153846168</v>
      </c>
      <c r="BM27" s="104">
        <f t="shared" si="117"/>
        <v>9.815384615384616</v>
      </c>
      <c r="BN27" s="104" t="str">
        <f t="shared" si="118"/>
        <v/>
      </c>
      <c r="BO27" s="104">
        <f t="shared" si="119"/>
        <v>9.815384615384616</v>
      </c>
      <c r="BP27" s="105">
        <f t="shared" si="13"/>
        <v>0</v>
      </c>
      <c r="BQ27" s="109">
        <f t="shared" si="14"/>
        <v>19</v>
      </c>
      <c r="BR27" s="102">
        <v>11.5</v>
      </c>
      <c r="BS27" s="102">
        <v>12</v>
      </c>
      <c r="BT27" s="104">
        <f t="shared" si="15"/>
        <v>11.8</v>
      </c>
      <c r="BU27" s="102"/>
      <c r="BV27" s="104">
        <f t="shared" si="120"/>
        <v>11.8</v>
      </c>
      <c r="BW27" s="102">
        <v>11</v>
      </c>
      <c r="BX27" s="102">
        <v>12</v>
      </c>
      <c r="BY27" s="104">
        <f t="shared" si="16"/>
        <v>11.6</v>
      </c>
      <c r="BZ27" s="102"/>
      <c r="CA27" s="104">
        <f t="shared" si="121"/>
        <v>11.6</v>
      </c>
      <c r="CB27" s="102">
        <v>13.5</v>
      </c>
      <c r="CC27" s="102">
        <v>14</v>
      </c>
      <c r="CD27" s="104">
        <f t="shared" si="17"/>
        <v>13.8</v>
      </c>
      <c r="CE27" s="118"/>
      <c r="CF27" s="104">
        <f t="shared" si="122"/>
        <v>13.8</v>
      </c>
      <c r="CG27" s="102"/>
      <c r="CH27" s="102"/>
      <c r="CI27" s="104" t="str">
        <f t="shared" si="18"/>
        <v/>
      </c>
      <c r="CJ27" s="118"/>
      <c r="CK27" s="104" t="str">
        <f t="shared" si="123"/>
        <v/>
      </c>
      <c r="CL27" s="102"/>
      <c r="CM27" s="102"/>
      <c r="CN27" s="104" t="str">
        <f t="shared" si="19"/>
        <v/>
      </c>
      <c r="CO27" s="102"/>
      <c r="CP27" s="104" t="str">
        <f t="shared" si="124"/>
        <v/>
      </c>
      <c r="CQ27" s="104">
        <f t="shared" si="125"/>
        <v>11.769230769230768</v>
      </c>
      <c r="CR27" s="104">
        <f t="shared" si="126"/>
        <v>12.461538461538463</v>
      </c>
      <c r="CS27" s="104">
        <f t="shared" si="127"/>
        <v>12.184615384615384</v>
      </c>
      <c r="CT27" s="104" t="str">
        <f t="shared" si="128"/>
        <v/>
      </c>
      <c r="CU27" s="104">
        <f t="shared" si="129"/>
        <v>12.184615384615384</v>
      </c>
      <c r="CV27" s="105">
        <f t="shared" si="20"/>
        <v>4</v>
      </c>
      <c r="CW27" s="109">
        <f t="shared" si="21"/>
        <v>16</v>
      </c>
      <c r="CX27" s="102">
        <v>17</v>
      </c>
      <c r="CY27" s="102">
        <v>19</v>
      </c>
      <c r="CZ27" s="104">
        <f t="shared" si="22"/>
        <v>18.200000000000003</v>
      </c>
      <c r="DA27" s="102"/>
      <c r="DB27" s="104">
        <f t="shared" si="130"/>
        <v>18.200000000000003</v>
      </c>
      <c r="DC27" s="102">
        <v>15</v>
      </c>
      <c r="DD27" s="102">
        <v>16.25</v>
      </c>
      <c r="DE27" s="104">
        <f t="shared" si="23"/>
        <v>15.75</v>
      </c>
      <c r="DF27" s="102"/>
      <c r="DG27" s="104">
        <f t="shared" si="131"/>
        <v>15.75</v>
      </c>
      <c r="DH27" s="102"/>
      <c r="DI27" s="102"/>
      <c r="DJ27" s="104" t="str">
        <f t="shared" si="24"/>
        <v/>
      </c>
      <c r="DK27" s="118"/>
      <c r="DL27" s="104" t="str">
        <f t="shared" si="132"/>
        <v/>
      </c>
      <c r="DM27" s="102"/>
      <c r="DN27" s="102"/>
      <c r="DO27" s="104" t="str">
        <f t="shared" si="25"/>
        <v/>
      </c>
      <c r="DP27" s="118"/>
      <c r="DQ27" s="104" t="str">
        <f t="shared" si="133"/>
        <v/>
      </c>
      <c r="DR27" s="102"/>
      <c r="DS27" s="102"/>
      <c r="DT27" s="104" t="str">
        <f t="shared" si="26"/>
        <v/>
      </c>
      <c r="DU27" s="102"/>
      <c r="DV27" s="104" t="str">
        <f t="shared" si="134"/>
        <v/>
      </c>
      <c r="DW27" s="104">
        <f t="shared" si="135"/>
        <v>16.076923076923077</v>
      </c>
      <c r="DX27" s="104">
        <f t="shared" si="136"/>
        <v>17.73076923076923</v>
      </c>
      <c r="DY27" s="104">
        <f t="shared" si="137"/>
        <v>17.069230769230771</v>
      </c>
      <c r="DZ27" s="104" t="str">
        <f t="shared" si="138"/>
        <v/>
      </c>
      <c r="EA27" s="104">
        <f t="shared" si="139"/>
        <v>17.069230769230771</v>
      </c>
      <c r="EB27" s="105">
        <f t="shared" si="27"/>
        <v>3</v>
      </c>
      <c r="EC27" s="109">
        <f t="shared" si="28"/>
        <v>1</v>
      </c>
      <c r="ED27" s="102">
        <v>14.5</v>
      </c>
      <c r="EE27" s="102">
        <v>13.5</v>
      </c>
      <c r="EF27" s="104">
        <f t="shared" si="29"/>
        <v>13.9</v>
      </c>
      <c r="EG27" s="102"/>
      <c r="EH27" s="104">
        <f t="shared" si="140"/>
        <v>13.9</v>
      </c>
      <c r="EI27" s="102">
        <v>15</v>
      </c>
      <c r="EJ27" s="102">
        <v>17.5</v>
      </c>
      <c r="EK27" s="104">
        <f t="shared" si="30"/>
        <v>16.5</v>
      </c>
      <c r="EL27" s="102"/>
      <c r="EM27" s="104">
        <f t="shared" si="141"/>
        <v>16.5</v>
      </c>
      <c r="EN27" s="102">
        <v>13.75</v>
      </c>
      <c r="EO27" s="102">
        <v>15</v>
      </c>
      <c r="EP27" s="104">
        <f t="shared" si="31"/>
        <v>14.5</v>
      </c>
      <c r="EQ27" s="118"/>
      <c r="ER27" s="104">
        <f t="shared" si="142"/>
        <v>14.5</v>
      </c>
      <c r="ES27" s="102"/>
      <c r="ET27" s="102"/>
      <c r="EU27" s="104" t="str">
        <f t="shared" si="32"/>
        <v/>
      </c>
      <c r="EV27" s="118"/>
      <c r="EW27" s="104" t="str">
        <f t="shared" si="143"/>
        <v/>
      </c>
      <c r="EX27" s="102"/>
      <c r="EY27" s="102"/>
      <c r="EZ27" s="104" t="str">
        <f t="shared" si="33"/>
        <v/>
      </c>
      <c r="FA27" s="102"/>
      <c r="FB27" s="104" t="str">
        <f t="shared" si="144"/>
        <v/>
      </c>
      <c r="FC27" s="104">
        <f t="shared" si="145"/>
        <v>14.442307692307693</v>
      </c>
      <c r="FD27" s="104">
        <f t="shared" si="146"/>
        <v>14.769230769230768</v>
      </c>
      <c r="FE27" s="104">
        <f t="shared" si="147"/>
        <v>14.63846153846154</v>
      </c>
      <c r="FF27" s="104" t="str">
        <f t="shared" si="148"/>
        <v/>
      </c>
      <c r="FG27" s="104">
        <f t="shared" si="149"/>
        <v>14.63846153846154</v>
      </c>
      <c r="FH27" s="105">
        <f t="shared" si="34"/>
        <v>3</v>
      </c>
      <c r="FI27" s="109">
        <f t="shared" si="35"/>
        <v>2</v>
      </c>
      <c r="FJ27" s="102">
        <v>14</v>
      </c>
      <c r="FK27" s="102">
        <v>9.75</v>
      </c>
      <c r="FL27" s="104">
        <f t="shared" si="36"/>
        <v>11.45</v>
      </c>
      <c r="FM27" s="102"/>
      <c r="FN27" s="104">
        <f t="shared" si="150"/>
        <v>11.45</v>
      </c>
      <c r="FO27" s="102">
        <v>8</v>
      </c>
      <c r="FP27" s="102">
        <v>13.5</v>
      </c>
      <c r="FQ27" s="104">
        <f t="shared" si="37"/>
        <v>11.3</v>
      </c>
      <c r="FR27" s="102"/>
      <c r="FS27" s="104">
        <f t="shared" si="151"/>
        <v>11.3</v>
      </c>
      <c r="FT27" s="102"/>
      <c r="FU27" s="102"/>
      <c r="FV27" s="104" t="str">
        <f t="shared" si="38"/>
        <v/>
      </c>
      <c r="FW27" s="118"/>
      <c r="FX27" s="104" t="str">
        <f t="shared" si="152"/>
        <v/>
      </c>
      <c r="FY27" s="102"/>
      <c r="FZ27" s="102"/>
      <c r="GA27" s="104" t="str">
        <f t="shared" si="39"/>
        <v/>
      </c>
      <c r="GB27" s="118"/>
      <c r="GC27" s="104" t="str">
        <f t="shared" si="153"/>
        <v/>
      </c>
      <c r="GD27" s="102"/>
      <c r="GE27" s="102"/>
      <c r="GF27" s="104" t="str">
        <f t="shared" si="40"/>
        <v/>
      </c>
      <c r="GG27" s="102"/>
      <c r="GH27" s="104" t="str">
        <f t="shared" si="154"/>
        <v/>
      </c>
      <c r="GI27" s="104">
        <f t="shared" si="155"/>
        <v>11.23076923076923</v>
      </c>
      <c r="GJ27" s="104">
        <f t="shared" si="156"/>
        <v>11.48076923076923</v>
      </c>
      <c r="GK27" s="104">
        <f t="shared" si="157"/>
        <v>11.380769230769232</v>
      </c>
      <c r="GL27" s="104" t="str">
        <f t="shared" si="158"/>
        <v/>
      </c>
      <c r="GM27" s="104">
        <f t="shared" si="159"/>
        <v>11.380769230769232</v>
      </c>
      <c r="GN27" s="105">
        <f t="shared" si="41"/>
        <v>3</v>
      </c>
      <c r="GO27" s="109">
        <f t="shared" si="42"/>
        <v>6</v>
      </c>
      <c r="GP27" s="102">
        <v>17.75</v>
      </c>
      <c r="GQ27" s="102">
        <v>11.5</v>
      </c>
      <c r="GR27" s="104">
        <f t="shared" si="43"/>
        <v>14</v>
      </c>
      <c r="GS27" s="102"/>
      <c r="GT27" s="104">
        <f t="shared" si="160"/>
        <v>14</v>
      </c>
      <c r="GU27" s="102">
        <v>10</v>
      </c>
      <c r="GV27" s="102">
        <v>12</v>
      </c>
      <c r="GW27" s="104">
        <f t="shared" si="44"/>
        <v>11.2</v>
      </c>
      <c r="GX27" s="102"/>
      <c r="GY27" s="104">
        <f t="shared" si="161"/>
        <v>11.2</v>
      </c>
      <c r="GZ27" s="102"/>
      <c r="HA27" s="102"/>
      <c r="HB27" s="104" t="str">
        <f t="shared" si="45"/>
        <v/>
      </c>
      <c r="HC27" s="118"/>
      <c r="HD27" s="104" t="str">
        <f t="shared" si="162"/>
        <v/>
      </c>
      <c r="HE27" s="102"/>
      <c r="HF27" s="102"/>
      <c r="HG27" s="104" t="str">
        <f t="shared" si="46"/>
        <v/>
      </c>
      <c r="HH27" s="118"/>
      <c r="HI27" s="104" t="str">
        <f t="shared" si="163"/>
        <v/>
      </c>
      <c r="HJ27" s="102"/>
      <c r="HK27" s="102"/>
      <c r="HL27" s="104" t="str">
        <f t="shared" si="47"/>
        <v/>
      </c>
      <c r="HM27" s="102"/>
      <c r="HN27" s="104" t="str">
        <f t="shared" si="164"/>
        <v/>
      </c>
      <c r="HO27" s="104">
        <f t="shared" si="165"/>
        <v>14.173076923076923</v>
      </c>
      <c r="HP27" s="104">
        <f t="shared" si="166"/>
        <v>11.73076923076923</v>
      </c>
      <c r="HQ27" s="104">
        <f t="shared" si="167"/>
        <v>12.707692307692309</v>
      </c>
      <c r="HR27" s="104" t="str">
        <f t="shared" si="168"/>
        <v/>
      </c>
      <c r="HS27" s="104">
        <f t="shared" si="169"/>
        <v>12.707692307692309</v>
      </c>
      <c r="HT27" s="105">
        <f t="shared" si="48"/>
        <v>2</v>
      </c>
      <c r="HU27" s="109">
        <f t="shared" si="49"/>
        <v>17</v>
      </c>
      <c r="HV27" s="102">
        <v>10</v>
      </c>
      <c r="HW27" s="102">
        <v>18</v>
      </c>
      <c r="HX27" s="104">
        <f t="shared" si="50"/>
        <v>14.799999999999999</v>
      </c>
      <c r="HY27" s="102"/>
      <c r="HZ27" s="104">
        <f t="shared" si="170"/>
        <v>14.799999999999999</v>
      </c>
      <c r="IA27" s="102">
        <v>14</v>
      </c>
      <c r="IB27" s="102">
        <v>8</v>
      </c>
      <c r="IC27" s="104">
        <f t="shared" si="51"/>
        <v>10.4</v>
      </c>
      <c r="ID27" s="102"/>
      <c r="IE27" s="104">
        <f t="shared" si="171"/>
        <v>10.4</v>
      </c>
      <c r="IF27" s="102"/>
      <c r="IG27" s="102"/>
      <c r="IH27" s="104" t="str">
        <f t="shared" si="52"/>
        <v/>
      </c>
      <c r="II27" s="118"/>
      <c r="IJ27" s="104" t="str">
        <f t="shared" si="172"/>
        <v/>
      </c>
      <c r="IK27" s="102"/>
      <c r="IL27" s="102"/>
      <c r="IM27" s="104" t="str">
        <f t="shared" si="53"/>
        <v/>
      </c>
      <c r="IN27" s="118"/>
      <c r="IO27" s="104" t="str">
        <f t="shared" si="173"/>
        <v/>
      </c>
      <c r="IP27" s="102"/>
      <c r="IQ27" s="102"/>
      <c r="IR27" s="104" t="str">
        <f t="shared" si="54"/>
        <v/>
      </c>
      <c r="IS27" s="102"/>
      <c r="IT27" s="104" t="str">
        <f t="shared" si="174"/>
        <v/>
      </c>
      <c r="IU27" s="104">
        <f t="shared" si="175"/>
        <v>11.846153846153847</v>
      </c>
      <c r="IV27" s="104">
        <f t="shared" si="176"/>
        <v>13.384615384615383</v>
      </c>
      <c r="IW27" s="104">
        <f t="shared" si="177"/>
        <v>12.76923076923077</v>
      </c>
      <c r="IX27" s="104" t="str">
        <f t="shared" si="178"/>
        <v/>
      </c>
      <c r="IY27" s="104">
        <f t="shared" si="179"/>
        <v>12.76923076923077</v>
      </c>
      <c r="IZ27" s="105">
        <f t="shared" si="55"/>
        <v>3</v>
      </c>
      <c r="JA27" s="109">
        <f t="shared" si="56"/>
        <v>29</v>
      </c>
      <c r="JB27" s="102">
        <v>14.5</v>
      </c>
      <c r="JC27" s="102">
        <v>14.5</v>
      </c>
      <c r="JD27" s="104">
        <f t="shared" si="57"/>
        <v>14.5</v>
      </c>
      <c r="JE27" s="102"/>
      <c r="JF27" s="104">
        <f t="shared" si="180"/>
        <v>14.5</v>
      </c>
      <c r="JG27" s="102"/>
      <c r="JH27" s="102"/>
      <c r="JI27" s="104" t="str">
        <f t="shared" si="58"/>
        <v/>
      </c>
      <c r="JJ27" s="102"/>
      <c r="JK27" s="104" t="str">
        <f t="shared" si="181"/>
        <v/>
      </c>
      <c r="JL27" s="102"/>
      <c r="JM27" s="102"/>
      <c r="JN27" s="104" t="str">
        <f t="shared" si="59"/>
        <v/>
      </c>
      <c r="JO27" s="118"/>
      <c r="JP27" s="104" t="str">
        <f t="shared" si="182"/>
        <v/>
      </c>
      <c r="JQ27" s="102"/>
      <c r="JR27" s="102"/>
      <c r="JS27" s="104" t="str">
        <f t="shared" si="60"/>
        <v/>
      </c>
      <c r="JT27" s="118"/>
      <c r="JU27" s="104" t="str">
        <f t="shared" si="183"/>
        <v/>
      </c>
      <c r="JV27" s="102"/>
      <c r="JW27" s="102"/>
      <c r="JX27" s="104" t="str">
        <f t="shared" si="61"/>
        <v/>
      </c>
      <c r="JY27" s="102"/>
      <c r="JZ27" s="104" t="str">
        <f t="shared" si="184"/>
        <v/>
      </c>
      <c r="KA27" s="104">
        <f t="shared" si="185"/>
        <v>14.5</v>
      </c>
      <c r="KB27" s="104">
        <f t="shared" si="186"/>
        <v>14.5</v>
      </c>
      <c r="KC27" s="104">
        <f t="shared" si="187"/>
        <v>14.5</v>
      </c>
      <c r="KD27" s="104" t="str">
        <f t="shared" si="188"/>
        <v/>
      </c>
      <c r="KE27" s="104">
        <f t="shared" si="189"/>
        <v>14.5</v>
      </c>
      <c r="KF27" s="105">
        <f t="shared" si="62"/>
        <v>2</v>
      </c>
      <c r="KG27" s="109">
        <f t="shared" si="63"/>
        <v>4</v>
      </c>
      <c r="KH27" s="102"/>
      <c r="KI27" s="102"/>
      <c r="KJ27" s="104" t="str">
        <f t="shared" si="64"/>
        <v/>
      </c>
      <c r="KK27" s="102"/>
      <c r="KL27" s="104" t="str">
        <f t="shared" si="190"/>
        <v/>
      </c>
      <c r="KM27" s="102"/>
      <c r="KN27" s="102"/>
      <c r="KO27" s="104" t="str">
        <f t="shared" si="65"/>
        <v/>
      </c>
      <c r="KP27" s="102"/>
      <c r="KQ27" s="104" t="str">
        <f t="shared" si="191"/>
        <v/>
      </c>
      <c r="KR27" s="102"/>
      <c r="KS27" s="102"/>
      <c r="KT27" s="104" t="str">
        <f t="shared" si="66"/>
        <v/>
      </c>
      <c r="KU27" s="118"/>
      <c r="KV27" s="104" t="str">
        <f t="shared" si="192"/>
        <v/>
      </c>
      <c r="KW27" s="102"/>
      <c r="KX27" s="102"/>
      <c r="KY27" s="104" t="str">
        <f t="shared" si="67"/>
        <v/>
      </c>
      <c r="KZ27" s="118"/>
      <c r="LA27" s="104" t="str">
        <f t="shared" si="193"/>
        <v/>
      </c>
      <c r="LB27" s="102"/>
      <c r="LC27" s="102"/>
      <c r="LD27" s="104" t="str">
        <f t="shared" si="68"/>
        <v/>
      </c>
      <c r="LE27" s="102"/>
      <c r="LF27" s="104" t="str">
        <f t="shared" si="194"/>
        <v/>
      </c>
      <c r="LG27" s="104" t="str">
        <f t="shared" si="195"/>
        <v/>
      </c>
      <c r="LH27" s="104" t="str">
        <f t="shared" si="196"/>
        <v/>
      </c>
      <c r="LI27" s="104" t="str">
        <f t="shared" si="197"/>
        <v/>
      </c>
      <c r="LJ27" s="104" t="str">
        <f t="shared" si="198"/>
        <v/>
      </c>
      <c r="LK27" s="104" t="str">
        <f t="shared" si="199"/>
        <v/>
      </c>
      <c r="LL27" s="105" t="str">
        <f t="shared" si="69"/>
        <v/>
      </c>
      <c r="LM27" s="109" t="str">
        <f t="shared" si="70"/>
        <v/>
      </c>
      <c r="LN27" s="102"/>
      <c r="LO27" s="102"/>
      <c r="LP27" s="104" t="str">
        <f t="shared" si="71"/>
        <v/>
      </c>
      <c r="LQ27" s="102"/>
      <c r="LR27" s="104" t="str">
        <f t="shared" si="200"/>
        <v/>
      </c>
      <c r="LS27" s="102"/>
      <c r="LT27" s="102"/>
      <c r="LU27" s="104" t="str">
        <f t="shared" si="72"/>
        <v/>
      </c>
      <c r="LV27" s="102"/>
      <c r="LW27" s="104" t="str">
        <f t="shared" si="201"/>
        <v/>
      </c>
      <c r="LX27" s="102"/>
      <c r="LY27" s="102"/>
      <c r="LZ27" s="104" t="str">
        <f t="shared" si="73"/>
        <v/>
      </c>
      <c r="MA27" s="118"/>
      <c r="MB27" s="104" t="str">
        <f t="shared" si="202"/>
        <v/>
      </c>
      <c r="MC27" s="102"/>
      <c r="MD27" s="102"/>
      <c r="ME27" s="104" t="str">
        <f t="shared" si="74"/>
        <v/>
      </c>
      <c r="MF27" s="118"/>
      <c r="MG27" s="104" t="str">
        <f t="shared" si="203"/>
        <v/>
      </c>
      <c r="MH27" s="102"/>
      <c r="MI27" s="102"/>
      <c r="MJ27" s="104" t="str">
        <f t="shared" si="75"/>
        <v/>
      </c>
      <c r="MK27" s="102"/>
      <c r="ML27" s="104" t="str">
        <f t="shared" si="204"/>
        <v/>
      </c>
      <c r="MM27" s="104" t="str">
        <f t="shared" si="205"/>
        <v/>
      </c>
      <c r="MN27" s="104" t="str">
        <f t="shared" si="206"/>
        <v/>
      </c>
      <c r="MO27" s="104" t="str">
        <f t="shared" si="207"/>
        <v/>
      </c>
      <c r="MP27" s="104" t="str">
        <f t="shared" si="208"/>
        <v/>
      </c>
      <c r="MQ27" s="104" t="str">
        <f t="shared" si="209"/>
        <v/>
      </c>
      <c r="MR27" s="105" t="str">
        <f t="shared" si="76"/>
        <v/>
      </c>
      <c r="MS27" s="109" t="str">
        <f t="shared" si="77"/>
        <v/>
      </c>
      <c r="MT27" s="102"/>
      <c r="MU27" s="102"/>
      <c r="MV27" s="104" t="str">
        <f t="shared" si="78"/>
        <v/>
      </c>
      <c r="MW27" s="102"/>
      <c r="MX27" s="104" t="str">
        <f t="shared" si="210"/>
        <v/>
      </c>
      <c r="MY27" s="102"/>
      <c r="MZ27" s="102"/>
      <c r="NA27" s="104" t="str">
        <f t="shared" si="79"/>
        <v/>
      </c>
      <c r="NB27" s="102"/>
      <c r="NC27" s="104" t="str">
        <f t="shared" si="211"/>
        <v/>
      </c>
      <c r="ND27" s="102"/>
      <c r="NE27" s="102"/>
      <c r="NF27" s="104" t="str">
        <f t="shared" si="80"/>
        <v/>
      </c>
      <c r="NG27" s="118"/>
      <c r="NH27" s="104" t="str">
        <f t="shared" si="212"/>
        <v/>
      </c>
      <c r="NI27" s="102"/>
      <c r="NJ27" s="102"/>
      <c r="NK27" s="104" t="str">
        <f t="shared" si="81"/>
        <v/>
      </c>
      <c r="NL27" s="118"/>
      <c r="NM27" s="104" t="str">
        <f t="shared" si="213"/>
        <v/>
      </c>
      <c r="NN27" s="102"/>
      <c r="NO27" s="102"/>
      <c r="NP27" s="104" t="str">
        <f t="shared" si="82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83"/>
        <v/>
      </c>
      <c r="NY27" s="109" t="str">
        <f t="shared" si="84"/>
        <v/>
      </c>
      <c r="OA27" s="198">
        <f t="shared" si="85"/>
        <v>11.515384615384617</v>
      </c>
      <c r="OB27" s="198">
        <f t="shared" si="86"/>
        <v>9.815384615384616</v>
      </c>
      <c r="OC27" s="198">
        <f t="shared" si="87"/>
        <v>12.184615384615384</v>
      </c>
      <c r="OD27" s="198">
        <f t="shared" si="88"/>
        <v>17.069230769230771</v>
      </c>
      <c r="OE27" s="198">
        <f t="shared" si="89"/>
        <v>14.63846153846154</v>
      </c>
      <c r="OF27" s="198">
        <f t="shared" si="90"/>
        <v>11.380769230769232</v>
      </c>
      <c r="OG27" s="198">
        <f t="shared" si="91"/>
        <v>12.707692307692309</v>
      </c>
      <c r="OH27" s="198">
        <f t="shared" si="92"/>
        <v>12.76923076923077</v>
      </c>
      <c r="OI27" s="198">
        <f t="shared" si="93"/>
        <v>14.5</v>
      </c>
      <c r="OJ27" s="198" t="str">
        <f t="shared" si="94"/>
        <v/>
      </c>
      <c r="OK27" s="198" t="str">
        <f t="shared" si="95"/>
        <v/>
      </c>
      <c r="OL27" s="198" t="str">
        <f t="shared" si="96"/>
        <v/>
      </c>
      <c r="OM27" s="200"/>
      <c r="ON27" s="198">
        <f t="shared" si="97"/>
        <v>10.651282051282049</v>
      </c>
      <c r="OO27" s="198">
        <f t="shared" si="98"/>
        <v>10.666025641025641</v>
      </c>
      <c r="OP27" s="198">
        <f t="shared" si="220"/>
        <v>12.579358974358975</v>
      </c>
      <c r="OQ27" s="198">
        <f t="shared" si="221"/>
        <v>12.579358974358975</v>
      </c>
      <c r="OR27" s="105">
        <f t="shared" si="222"/>
        <v>25</v>
      </c>
      <c r="OS27" s="105">
        <f t="shared" si="223"/>
        <v>30</v>
      </c>
      <c r="OT27" s="134"/>
      <c r="OU27" s="109">
        <f t="shared" si="99"/>
        <v>3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4"/>
        <v>23</v>
      </c>
      <c r="B28" s="197" t="s">
        <v>402</v>
      </c>
      <c r="C28" s="197" t="s">
        <v>403</v>
      </c>
      <c r="D28" s="197" t="s">
        <v>404</v>
      </c>
      <c r="E28" s="196" t="s">
        <v>287</v>
      </c>
      <c r="F28" s="102">
        <v>15</v>
      </c>
      <c r="G28" s="102">
        <v>6</v>
      </c>
      <c r="H28" s="104">
        <f t="shared" si="1"/>
        <v>9.6</v>
      </c>
      <c r="I28" s="102"/>
      <c r="J28" s="104">
        <f t="shared" si="100"/>
        <v>9.6</v>
      </c>
      <c r="K28" s="102">
        <v>17</v>
      </c>
      <c r="L28" s="102">
        <v>6</v>
      </c>
      <c r="M28" s="104">
        <f t="shared" si="2"/>
        <v>10.4</v>
      </c>
      <c r="N28" s="102"/>
      <c r="O28" s="104">
        <f t="shared" si="101"/>
        <v>10.4</v>
      </c>
      <c r="P28" s="102">
        <v>12</v>
      </c>
      <c r="Q28" s="102">
        <v>10</v>
      </c>
      <c r="R28" s="104">
        <f t="shared" si="3"/>
        <v>10.8</v>
      </c>
      <c r="S28" s="102"/>
      <c r="T28" s="104">
        <f t="shared" si="102"/>
        <v>10.8</v>
      </c>
      <c r="U28" s="102"/>
      <c r="V28" s="102"/>
      <c r="W28" s="104" t="str">
        <f t="shared" si="4"/>
        <v/>
      </c>
      <c r="X28" s="102"/>
      <c r="Y28" s="104" t="str">
        <f t="shared" si="103"/>
        <v/>
      </c>
      <c r="Z28" s="102"/>
      <c r="AA28" s="102"/>
      <c r="AB28" s="104" t="str">
        <f t="shared" si="5"/>
        <v/>
      </c>
      <c r="AC28" s="102"/>
      <c r="AD28" s="104" t="str">
        <f t="shared" si="104"/>
        <v/>
      </c>
      <c r="AE28" s="104">
        <f t="shared" si="105"/>
        <v>14.692307692307693</v>
      </c>
      <c r="AF28" s="104">
        <f t="shared" si="106"/>
        <v>7.2307692307692317</v>
      </c>
      <c r="AG28" s="104">
        <f t="shared" si="107"/>
        <v>10.215384615384616</v>
      </c>
      <c r="AH28" s="104" t="str">
        <f t="shared" si="108"/>
        <v/>
      </c>
      <c r="AI28" s="104">
        <f t="shared" si="109"/>
        <v>10.215384615384616</v>
      </c>
      <c r="AJ28" s="105">
        <f t="shared" si="6"/>
        <v>5</v>
      </c>
      <c r="AK28" s="109">
        <f t="shared" si="7"/>
        <v>15</v>
      </c>
      <c r="AL28" s="102">
        <v>9.25</v>
      </c>
      <c r="AM28" s="102">
        <v>13.5</v>
      </c>
      <c r="AN28" s="104">
        <f t="shared" si="8"/>
        <v>11.8</v>
      </c>
      <c r="AO28" s="102"/>
      <c r="AP28" s="104">
        <f t="shared" si="110"/>
        <v>11.8</v>
      </c>
      <c r="AQ28" s="102">
        <v>4</v>
      </c>
      <c r="AR28" s="102">
        <v>6</v>
      </c>
      <c r="AS28" s="104">
        <f t="shared" si="9"/>
        <v>5.1999999999999993</v>
      </c>
      <c r="AT28" s="102"/>
      <c r="AU28" s="104">
        <f t="shared" si="111"/>
        <v>5.1999999999999993</v>
      </c>
      <c r="AV28" s="102">
        <v>8.5</v>
      </c>
      <c r="AW28" s="102">
        <v>13</v>
      </c>
      <c r="AX28" s="104">
        <f t="shared" si="10"/>
        <v>11.2</v>
      </c>
      <c r="AY28" s="102"/>
      <c r="AZ28" s="104">
        <f t="shared" si="112"/>
        <v>11.2</v>
      </c>
      <c r="BA28" s="102"/>
      <c r="BB28" s="102"/>
      <c r="BC28" s="104" t="str">
        <f t="shared" si="11"/>
        <v/>
      </c>
      <c r="BD28" s="102"/>
      <c r="BE28" s="104" t="str">
        <f t="shared" si="113"/>
        <v/>
      </c>
      <c r="BF28" s="102"/>
      <c r="BG28" s="102"/>
      <c r="BH28" s="104" t="str">
        <f t="shared" si="12"/>
        <v/>
      </c>
      <c r="BI28" s="102"/>
      <c r="BJ28" s="104" t="str">
        <f t="shared" si="114"/>
        <v/>
      </c>
      <c r="BK28" s="104">
        <f t="shared" si="115"/>
        <v>7.0576923076923084</v>
      </c>
      <c r="BL28" s="104">
        <f t="shared" si="116"/>
        <v>10.5</v>
      </c>
      <c r="BM28" s="104">
        <f t="shared" si="117"/>
        <v>9.1230769230769244</v>
      </c>
      <c r="BN28" s="104" t="str">
        <f t="shared" si="118"/>
        <v/>
      </c>
      <c r="BO28" s="104">
        <f t="shared" si="119"/>
        <v>9.1230769230769244</v>
      </c>
      <c r="BP28" s="105">
        <f t="shared" si="13"/>
        <v>0</v>
      </c>
      <c r="BQ28" s="109">
        <f t="shared" si="14"/>
        <v>24</v>
      </c>
      <c r="BR28" s="102">
        <v>13.5</v>
      </c>
      <c r="BS28" s="102">
        <v>10</v>
      </c>
      <c r="BT28" s="104">
        <f t="shared" si="15"/>
        <v>11.4</v>
      </c>
      <c r="BU28" s="102"/>
      <c r="BV28" s="104">
        <f t="shared" si="120"/>
        <v>11.4</v>
      </c>
      <c r="BW28" s="102">
        <v>14.5</v>
      </c>
      <c r="BX28" s="102">
        <v>13.5</v>
      </c>
      <c r="BY28" s="104">
        <f t="shared" si="16"/>
        <v>13.9</v>
      </c>
      <c r="BZ28" s="102"/>
      <c r="CA28" s="104">
        <f t="shared" si="121"/>
        <v>13.9</v>
      </c>
      <c r="CB28" s="102">
        <v>13</v>
      </c>
      <c r="CC28" s="102">
        <v>19</v>
      </c>
      <c r="CD28" s="104">
        <f t="shared" si="17"/>
        <v>16.600000000000001</v>
      </c>
      <c r="CE28" s="102"/>
      <c r="CF28" s="104">
        <f t="shared" si="122"/>
        <v>16.600000000000001</v>
      </c>
      <c r="CG28" s="102"/>
      <c r="CH28" s="102"/>
      <c r="CI28" s="104" t="str">
        <f t="shared" si="18"/>
        <v/>
      </c>
      <c r="CJ28" s="102"/>
      <c r="CK28" s="104" t="str">
        <f t="shared" si="123"/>
        <v/>
      </c>
      <c r="CL28" s="102"/>
      <c r="CM28" s="102"/>
      <c r="CN28" s="104" t="str">
        <f t="shared" si="19"/>
        <v/>
      </c>
      <c r="CO28" s="102"/>
      <c r="CP28" s="104" t="str">
        <f t="shared" si="124"/>
        <v/>
      </c>
      <c r="CQ28" s="104">
        <f t="shared" si="125"/>
        <v>13.76923076923077</v>
      </c>
      <c r="CR28" s="104">
        <f t="shared" si="126"/>
        <v>13.423076923076923</v>
      </c>
      <c r="CS28" s="104">
        <f t="shared" si="127"/>
        <v>13.561538461538463</v>
      </c>
      <c r="CT28" s="104" t="str">
        <f t="shared" si="128"/>
        <v/>
      </c>
      <c r="CU28" s="104">
        <f t="shared" si="129"/>
        <v>13.561538461538463</v>
      </c>
      <c r="CV28" s="105">
        <f t="shared" si="20"/>
        <v>4</v>
      </c>
      <c r="CW28" s="109">
        <f t="shared" si="21"/>
        <v>2</v>
      </c>
      <c r="CX28" s="102">
        <v>16</v>
      </c>
      <c r="CY28" s="102">
        <v>17.75</v>
      </c>
      <c r="CZ28" s="104">
        <f t="shared" si="22"/>
        <v>17.05</v>
      </c>
      <c r="DA28" s="102"/>
      <c r="DB28" s="104">
        <f t="shared" si="130"/>
        <v>17.05</v>
      </c>
      <c r="DC28" s="102">
        <v>14</v>
      </c>
      <c r="DD28" s="102">
        <v>13.75</v>
      </c>
      <c r="DE28" s="104">
        <f t="shared" si="23"/>
        <v>13.850000000000001</v>
      </c>
      <c r="DF28" s="102"/>
      <c r="DG28" s="104">
        <f t="shared" si="131"/>
        <v>13.850000000000001</v>
      </c>
      <c r="DH28" s="102"/>
      <c r="DI28" s="102"/>
      <c r="DJ28" s="104" t="str">
        <f t="shared" si="24"/>
        <v/>
      </c>
      <c r="DK28" s="102"/>
      <c r="DL28" s="104" t="str">
        <f t="shared" si="132"/>
        <v/>
      </c>
      <c r="DM28" s="102"/>
      <c r="DN28" s="102"/>
      <c r="DO28" s="104" t="str">
        <f t="shared" si="25"/>
        <v/>
      </c>
      <c r="DP28" s="102"/>
      <c r="DQ28" s="104" t="str">
        <f t="shared" si="133"/>
        <v/>
      </c>
      <c r="DR28" s="102"/>
      <c r="DS28" s="102"/>
      <c r="DT28" s="104" t="str">
        <f t="shared" si="26"/>
        <v/>
      </c>
      <c r="DU28" s="102"/>
      <c r="DV28" s="104" t="str">
        <f t="shared" si="134"/>
        <v/>
      </c>
      <c r="DW28" s="104">
        <f t="shared" si="135"/>
        <v>15.076923076923077</v>
      </c>
      <c r="DX28" s="104">
        <f t="shared" si="136"/>
        <v>15.903846153846153</v>
      </c>
      <c r="DY28" s="104">
        <f t="shared" si="137"/>
        <v>15.573076923076925</v>
      </c>
      <c r="DZ28" s="104" t="str">
        <f t="shared" si="138"/>
        <v/>
      </c>
      <c r="EA28" s="104">
        <f t="shared" si="139"/>
        <v>15.573076923076925</v>
      </c>
      <c r="EB28" s="105">
        <f t="shared" si="27"/>
        <v>3</v>
      </c>
      <c r="EC28" s="109">
        <f t="shared" si="28"/>
        <v>6</v>
      </c>
      <c r="ED28" s="102">
        <v>15</v>
      </c>
      <c r="EE28" s="102">
        <v>10</v>
      </c>
      <c r="EF28" s="104">
        <f t="shared" si="29"/>
        <v>12</v>
      </c>
      <c r="EG28" s="102"/>
      <c r="EH28" s="104">
        <f t="shared" si="140"/>
        <v>12</v>
      </c>
      <c r="EI28" s="102">
        <v>13</v>
      </c>
      <c r="EJ28" s="102">
        <v>14.5</v>
      </c>
      <c r="EK28" s="104">
        <f t="shared" si="30"/>
        <v>13.899999999999999</v>
      </c>
      <c r="EL28" s="102"/>
      <c r="EM28" s="104">
        <f t="shared" si="141"/>
        <v>13.899999999999999</v>
      </c>
      <c r="EN28" s="102">
        <v>11.75</v>
      </c>
      <c r="EO28" s="102">
        <v>10.75</v>
      </c>
      <c r="EP28" s="104">
        <f t="shared" si="31"/>
        <v>11.15</v>
      </c>
      <c r="EQ28" s="102"/>
      <c r="ER28" s="104">
        <f t="shared" si="142"/>
        <v>11.15</v>
      </c>
      <c r="ES28" s="102"/>
      <c r="ET28" s="102"/>
      <c r="EU28" s="104" t="str">
        <f t="shared" si="32"/>
        <v/>
      </c>
      <c r="EV28" s="102"/>
      <c r="EW28" s="104" t="str">
        <f t="shared" si="143"/>
        <v/>
      </c>
      <c r="EX28" s="102"/>
      <c r="EY28" s="102"/>
      <c r="EZ28" s="104" t="str">
        <f t="shared" si="33"/>
        <v/>
      </c>
      <c r="FA28" s="102"/>
      <c r="FB28" s="104" t="str">
        <f t="shared" si="144"/>
        <v/>
      </c>
      <c r="FC28" s="104">
        <f t="shared" si="145"/>
        <v>13.788461538461538</v>
      </c>
      <c r="FD28" s="104">
        <f t="shared" si="146"/>
        <v>11.21153846153846</v>
      </c>
      <c r="FE28" s="104">
        <f t="shared" si="147"/>
        <v>12.242307692307692</v>
      </c>
      <c r="FF28" s="104" t="str">
        <f t="shared" si="148"/>
        <v/>
      </c>
      <c r="FG28" s="104">
        <f t="shared" si="149"/>
        <v>12.242307692307692</v>
      </c>
      <c r="FH28" s="105">
        <f t="shared" si="34"/>
        <v>3</v>
      </c>
      <c r="FI28" s="109">
        <f t="shared" si="35"/>
        <v>17</v>
      </c>
      <c r="FJ28" s="102">
        <v>9.75</v>
      </c>
      <c r="FK28" s="102">
        <v>10</v>
      </c>
      <c r="FL28" s="104">
        <f t="shared" si="36"/>
        <v>9.9</v>
      </c>
      <c r="FM28" s="102"/>
      <c r="FN28" s="104">
        <f t="shared" si="150"/>
        <v>9.9</v>
      </c>
      <c r="FO28" s="102">
        <v>8.5</v>
      </c>
      <c r="FP28" s="102">
        <v>10.5</v>
      </c>
      <c r="FQ28" s="104">
        <f t="shared" si="37"/>
        <v>9.6999999999999993</v>
      </c>
      <c r="FR28" s="102"/>
      <c r="FS28" s="104">
        <f t="shared" si="151"/>
        <v>9.6999999999999993</v>
      </c>
      <c r="FT28" s="102"/>
      <c r="FU28" s="102"/>
      <c r="FV28" s="104" t="str">
        <f t="shared" si="38"/>
        <v/>
      </c>
      <c r="FW28" s="102"/>
      <c r="FX28" s="104" t="str">
        <f t="shared" si="152"/>
        <v/>
      </c>
      <c r="FY28" s="102"/>
      <c r="FZ28" s="102"/>
      <c r="GA28" s="104" t="str">
        <f t="shared" si="39"/>
        <v/>
      </c>
      <c r="GB28" s="102"/>
      <c r="GC28" s="104" t="str">
        <f t="shared" si="153"/>
        <v/>
      </c>
      <c r="GD28" s="102"/>
      <c r="GE28" s="102"/>
      <c r="GF28" s="104" t="str">
        <f t="shared" si="40"/>
        <v/>
      </c>
      <c r="GG28" s="102"/>
      <c r="GH28" s="104" t="str">
        <f t="shared" si="154"/>
        <v/>
      </c>
      <c r="GI28" s="104">
        <f t="shared" si="155"/>
        <v>9.1730769230769234</v>
      </c>
      <c r="GJ28" s="104">
        <f t="shared" si="156"/>
        <v>10.23076923076923</v>
      </c>
      <c r="GK28" s="104">
        <f t="shared" si="157"/>
        <v>9.8076923076923066</v>
      </c>
      <c r="GL28" s="104" t="str">
        <f t="shared" si="158"/>
        <v/>
      </c>
      <c r="GM28" s="104">
        <f t="shared" si="159"/>
        <v>9.8076923076923066</v>
      </c>
      <c r="GN28" s="105">
        <f t="shared" si="41"/>
        <v>0</v>
      </c>
      <c r="GO28" s="109">
        <f t="shared" si="42"/>
        <v>20</v>
      </c>
      <c r="GP28" s="102">
        <v>13.75</v>
      </c>
      <c r="GQ28" s="102">
        <v>12</v>
      </c>
      <c r="GR28" s="104">
        <f t="shared" si="43"/>
        <v>12.7</v>
      </c>
      <c r="GS28" s="102"/>
      <c r="GT28" s="104">
        <f t="shared" si="160"/>
        <v>12.7</v>
      </c>
      <c r="GU28" s="102">
        <v>15.5</v>
      </c>
      <c r="GV28" s="102">
        <v>8</v>
      </c>
      <c r="GW28" s="104">
        <f t="shared" si="44"/>
        <v>11</v>
      </c>
      <c r="GX28" s="102"/>
      <c r="GY28" s="104">
        <f t="shared" si="161"/>
        <v>11</v>
      </c>
      <c r="GZ28" s="102"/>
      <c r="HA28" s="102"/>
      <c r="HB28" s="104" t="str">
        <f t="shared" si="45"/>
        <v/>
      </c>
      <c r="HC28" s="102"/>
      <c r="HD28" s="104" t="str">
        <f t="shared" si="162"/>
        <v/>
      </c>
      <c r="HE28" s="102"/>
      <c r="HF28" s="102"/>
      <c r="HG28" s="104" t="str">
        <f t="shared" si="46"/>
        <v/>
      </c>
      <c r="HH28" s="102"/>
      <c r="HI28" s="104" t="str">
        <f t="shared" si="163"/>
        <v/>
      </c>
      <c r="HJ28" s="102"/>
      <c r="HK28" s="102"/>
      <c r="HL28" s="104" t="str">
        <f t="shared" si="47"/>
        <v/>
      </c>
      <c r="HM28" s="102"/>
      <c r="HN28" s="104" t="str">
        <f t="shared" si="164"/>
        <v/>
      </c>
      <c r="HO28" s="104">
        <f t="shared" si="165"/>
        <v>14.557692307692307</v>
      </c>
      <c r="HP28" s="104">
        <f t="shared" si="166"/>
        <v>10.153846153846153</v>
      </c>
      <c r="HQ28" s="104">
        <f t="shared" si="167"/>
        <v>11.915384615384616</v>
      </c>
      <c r="HR28" s="104" t="str">
        <f t="shared" si="168"/>
        <v/>
      </c>
      <c r="HS28" s="104">
        <f t="shared" si="169"/>
        <v>11.915384615384616</v>
      </c>
      <c r="HT28" s="105">
        <f t="shared" si="48"/>
        <v>2</v>
      </c>
      <c r="HU28" s="109">
        <f t="shared" si="49"/>
        <v>23</v>
      </c>
      <c r="HV28" s="102">
        <v>10</v>
      </c>
      <c r="HW28" s="102">
        <v>14.5</v>
      </c>
      <c r="HX28" s="104">
        <f t="shared" si="50"/>
        <v>12.7</v>
      </c>
      <c r="HY28" s="102"/>
      <c r="HZ28" s="104">
        <f t="shared" si="170"/>
        <v>12.7</v>
      </c>
      <c r="IA28" s="102">
        <v>14</v>
      </c>
      <c r="IB28" s="102">
        <v>17</v>
      </c>
      <c r="IC28" s="104">
        <f t="shared" si="51"/>
        <v>15.8</v>
      </c>
      <c r="ID28" s="102"/>
      <c r="IE28" s="104">
        <f t="shared" si="171"/>
        <v>15.8</v>
      </c>
      <c r="IF28" s="102"/>
      <c r="IG28" s="102"/>
      <c r="IH28" s="104" t="str">
        <f t="shared" si="52"/>
        <v/>
      </c>
      <c r="II28" s="102"/>
      <c r="IJ28" s="104" t="str">
        <f t="shared" si="172"/>
        <v/>
      </c>
      <c r="IK28" s="102"/>
      <c r="IL28" s="102"/>
      <c r="IM28" s="104" t="str">
        <f t="shared" si="53"/>
        <v/>
      </c>
      <c r="IN28" s="102"/>
      <c r="IO28" s="104" t="str">
        <f t="shared" si="173"/>
        <v/>
      </c>
      <c r="IP28" s="102"/>
      <c r="IQ28" s="102"/>
      <c r="IR28" s="104" t="str">
        <f t="shared" si="54"/>
        <v/>
      </c>
      <c r="IS28" s="102"/>
      <c r="IT28" s="104" t="str">
        <f t="shared" si="174"/>
        <v/>
      </c>
      <c r="IU28" s="104">
        <f t="shared" si="175"/>
        <v>11.846153846153847</v>
      </c>
      <c r="IV28" s="104">
        <f t="shared" si="176"/>
        <v>15.653846153846153</v>
      </c>
      <c r="IW28" s="104">
        <f t="shared" si="177"/>
        <v>14.130769230769232</v>
      </c>
      <c r="IX28" s="104" t="str">
        <f t="shared" si="178"/>
        <v/>
      </c>
      <c r="IY28" s="104">
        <f t="shared" si="179"/>
        <v>14.130769230769232</v>
      </c>
      <c r="IZ28" s="105">
        <f t="shared" si="55"/>
        <v>3</v>
      </c>
      <c r="JA28" s="109">
        <f t="shared" si="56"/>
        <v>14</v>
      </c>
      <c r="JB28" s="102">
        <v>13</v>
      </c>
      <c r="JC28" s="102">
        <v>12</v>
      </c>
      <c r="JD28" s="104">
        <f t="shared" si="57"/>
        <v>12.399999999999999</v>
      </c>
      <c r="JE28" s="102"/>
      <c r="JF28" s="104">
        <f t="shared" si="180"/>
        <v>12.399999999999999</v>
      </c>
      <c r="JG28" s="102"/>
      <c r="JH28" s="102"/>
      <c r="JI28" s="104" t="str">
        <f t="shared" si="58"/>
        <v/>
      </c>
      <c r="JJ28" s="102"/>
      <c r="JK28" s="104" t="str">
        <f t="shared" si="181"/>
        <v/>
      </c>
      <c r="JL28" s="102"/>
      <c r="JM28" s="102"/>
      <c r="JN28" s="104" t="str">
        <f t="shared" si="59"/>
        <v/>
      </c>
      <c r="JO28" s="102"/>
      <c r="JP28" s="104" t="str">
        <f t="shared" si="182"/>
        <v/>
      </c>
      <c r="JQ28" s="102"/>
      <c r="JR28" s="102"/>
      <c r="JS28" s="104" t="str">
        <f t="shared" si="60"/>
        <v/>
      </c>
      <c r="JT28" s="102"/>
      <c r="JU28" s="104" t="str">
        <f t="shared" si="183"/>
        <v/>
      </c>
      <c r="JV28" s="102"/>
      <c r="JW28" s="102"/>
      <c r="JX28" s="104" t="str">
        <f t="shared" si="61"/>
        <v/>
      </c>
      <c r="JY28" s="102"/>
      <c r="JZ28" s="104" t="str">
        <f t="shared" si="184"/>
        <v/>
      </c>
      <c r="KA28" s="104">
        <f t="shared" si="185"/>
        <v>13</v>
      </c>
      <c r="KB28" s="104">
        <f t="shared" si="186"/>
        <v>12</v>
      </c>
      <c r="KC28" s="104">
        <f t="shared" si="187"/>
        <v>12.399999999999999</v>
      </c>
      <c r="KD28" s="104" t="str">
        <f t="shared" si="188"/>
        <v/>
      </c>
      <c r="KE28" s="104">
        <f t="shared" si="189"/>
        <v>12.399999999999999</v>
      </c>
      <c r="KF28" s="105">
        <f t="shared" si="62"/>
        <v>2</v>
      </c>
      <c r="KG28" s="109">
        <f t="shared" si="63"/>
        <v>12</v>
      </c>
      <c r="KH28" s="102"/>
      <c r="KI28" s="102"/>
      <c r="KJ28" s="104" t="str">
        <f t="shared" si="64"/>
        <v/>
      </c>
      <c r="KK28" s="102"/>
      <c r="KL28" s="104" t="str">
        <f t="shared" si="190"/>
        <v/>
      </c>
      <c r="KM28" s="102"/>
      <c r="KN28" s="102"/>
      <c r="KO28" s="104" t="str">
        <f t="shared" si="65"/>
        <v/>
      </c>
      <c r="KP28" s="102"/>
      <c r="KQ28" s="104" t="str">
        <f t="shared" si="191"/>
        <v/>
      </c>
      <c r="KR28" s="102"/>
      <c r="KS28" s="102"/>
      <c r="KT28" s="104" t="str">
        <f t="shared" si="66"/>
        <v/>
      </c>
      <c r="KU28" s="102"/>
      <c r="KV28" s="104" t="str">
        <f t="shared" si="192"/>
        <v/>
      </c>
      <c r="KW28" s="102"/>
      <c r="KX28" s="102"/>
      <c r="KY28" s="104" t="str">
        <f t="shared" si="67"/>
        <v/>
      </c>
      <c r="KZ28" s="102"/>
      <c r="LA28" s="104" t="str">
        <f t="shared" si="193"/>
        <v/>
      </c>
      <c r="LB28" s="102"/>
      <c r="LC28" s="102"/>
      <c r="LD28" s="104" t="str">
        <f t="shared" si="68"/>
        <v/>
      </c>
      <c r="LE28" s="102"/>
      <c r="LF28" s="104" t="str">
        <f t="shared" si="194"/>
        <v/>
      </c>
      <c r="LG28" s="104" t="str">
        <f t="shared" si="195"/>
        <v/>
      </c>
      <c r="LH28" s="104" t="str">
        <f t="shared" si="196"/>
        <v/>
      </c>
      <c r="LI28" s="104" t="str">
        <f t="shared" si="197"/>
        <v/>
      </c>
      <c r="LJ28" s="104" t="str">
        <f t="shared" si="198"/>
        <v/>
      </c>
      <c r="LK28" s="104" t="str">
        <f t="shared" si="199"/>
        <v/>
      </c>
      <c r="LL28" s="105" t="str">
        <f t="shared" si="69"/>
        <v/>
      </c>
      <c r="LM28" s="109" t="str">
        <f t="shared" si="70"/>
        <v/>
      </c>
      <c r="LN28" s="102"/>
      <c r="LO28" s="102"/>
      <c r="LP28" s="104" t="str">
        <f t="shared" si="71"/>
        <v/>
      </c>
      <c r="LQ28" s="102"/>
      <c r="LR28" s="104" t="str">
        <f t="shared" si="200"/>
        <v/>
      </c>
      <c r="LS28" s="102"/>
      <c r="LT28" s="102"/>
      <c r="LU28" s="104" t="str">
        <f t="shared" si="72"/>
        <v/>
      </c>
      <c r="LV28" s="102"/>
      <c r="LW28" s="104" t="str">
        <f t="shared" si="201"/>
        <v/>
      </c>
      <c r="LX28" s="102"/>
      <c r="LY28" s="102"/>
      <c r="LZ28" s="104" t="str">
        <f t="shared" si="73"/>
        <v/>
      </c>
      <c r="MA28" s="102"/>
      <c r="MB28" s="104" t="str">
        <f t="shared" si="202"/>
        <v/>
      </c>
      <c r="MC28" s="102"/>
      <c r="MD28" s="102"/>
      <c r="ME28" s="104" t="str">
        <f t="shared" si="74"/>
        <v/>
      </c>
      <c r="MF28" s="102"/>
      <c r="MG28" s="104" t="str">
        <f t="shared" si="203"/>
        <v/>
      </c>
      <c r="MH28" s="102"/>
      <c r="MI28" s="102"/>
      <c r="MJ28" s="104" t="str">
        <f t="shared" si="75"/>
        <v/>
      </c>
      <c r="MK28" s="102"/>
      <c r="ML28" s="104" t="str">
        <f t="shared" si="204"/>
        <v/>
      </c>
      <c r="MM28" s="104" t="str">
        <f t="shared" si="205"/>
        <v/>
      </c>
      <c r="MN28" s="104" t="str">
        <f t="shared" si="206"/>
        <v/>
      </c>
      <c r="MO28" s="104" t="str">
        <f t="shared" si="207"/>
        <v/>
      </c>
      <c r="MP28" s="104" t="str">
        <f t="shared" si="208"/>
        <v/>
      </c>
      <c r="MQ28" s="104" t="str">
        <f t="shared" si="209"/>
        <v/>
      </c>
      <c r="MR28" s="105" t="str">
        <f t="shared" si="76"/>
        <v/>
      </c>
      <c r="MS28" s="109" t="str">
        <f t="shared" si="77"/>
        <v/>
      </c>
      <c r="MT28" s="102"/>
      <c r="MU28" s="102"/>
      <c r="MV28" s="104" t="str">
        <f t="shared" si="78"/>
        <v/>
      </c>
      <c r="MW28" s="102"/>
      <c r="MX28" s="104" t="str">
        <f t="shared" si="210"/>
        <v/>
      </c>
      <c r="MY28" s="102"/>
      <c r="MZ28" s="102"/>
      <c r="NA28" s="104" t="str">
        <f t="shared" si="79"/>
        <v/>
      </c>
      <c r="NB28" s="102"/>
      <c r="NC28" s="104" t="str">
        <f t="shared" si="211"/>
        <v/>
      </c>
      <c r="ND28" s="102"/>
      <c r="NE28" s="102"/>
      <c r="NF28" s="104" t="str">
        <f t="shared" si="80"/>
        <v/>
      </c>
      <c r="NG28" s="102"/>
      <c r="NH28" s="104" t="str">
        <f t="shared" si="212"/>
        <v/>
      </c>
      <c r="NI28" s="102"/>
      <c r="NJ28" s="102"/>
      <c r="NK28" s="104" t="str">
        <f t="shared" si="81"/>
        <v/>
      </c>
      <c r="NL28" s="102"/>
      <c r="NM28" s="104" t="str">
        <f t="shared" si="213"/>
        <v/>
      </c>
      <c r="NN28" s="102"/>
      <c r="NO28" s="102"/>
      <c r="NP28" s="104" t="str">
        <f t="shared" si="82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83"/>
        <v/>
      </c>
      <c r="NY28" s="109" t="str">
        <f t="shared" si="84"/>
        <v/>
      </c>
      <c r="OA28" s="198">
        <f t="shared" si="85"/>
        <v>10.215384615384616</v>
      </c>
      <c r="OB28" s="198">
        <f t="shared" si="86"/>
        <v>9.1230769230769244</v>
      </c>
      <c r="OC28" s="198">
        <f t="shared" si="87"/>
        <v>13.561538461538463</v>
      </c>
      <c r="OD28" s="198">
        <f t="shared" si="88"/>
        <v>15.573076923076925</v>
      </c>
      <c r="OE28" s="198">
        <f t="shared" si="89"/>
        <v>12.242307692307692</v>
      </c>
      <c r="OF28" s="198">
        <f t="shared" si="90"/>
        <v>9.8076923076923066</v>
      </c>
      <c r="OG28" s="198">
        <f t="shared" si="91"/>
        <v>11.915384615384616</v>
      </c>
      <c r="OH28" s="198">
        <f t="shared" si="92"/>
        <v>14.130769230769232</v>
      </c>
      <c r="OI28" s="198">
        <f t="shared" si="93"/>
        <v>12.399999999999999</v>
      </c>
      <c r="OJ28" s="198" t="str">
        <f t="shared" si="94"/>
        <v/>
      </c>
      <c r="OK28" s="198" t="str">
        <f t="shared" si="95"/>
        <v/>
      </c>
      <c r="OL28" s="198" t="str">
        <f t="shared" si="96"/>
        <v/>
      </c>
      <c r="OM28" s="200"/>
      <c r="ON28" s="198">
        <f t="shared" si="97"/>
        <v>9.8378205128205121</v>
      </c>
      <c r="OO28" s="198">
        <f t="shared" si="98"/>
        <v>10.316666666666666</v>
      </c>
      <c r="OP28" s="198">
        <f t="shared" si="220"/>
        <v>11.827692307692308</v>
      </c>
      <c r="OQ28" s="198">
        <f t="shared" si="221"/>
        <v>11.827692307692308</v>
      </c>
      <c r="OR28" s="105">
        <f t="shared" si="222"/>
        <v>22</v>
      </c>
      <c r="OS28" s="105">
        <f t="shared" si="223"/>
        <v>30</v>
      </c>
      <c r="OT28" s="134"/>
      <c r="OU28" s="109">
        <f>IF(ISERROR(RANK(OQ28,OQ$6:OQ$83)),"",RANK(OQ28,OQ$6:OQ$83))</f>
        <v>11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4"/>
        <v>24</v>
      </c>
      <c r="B29" s="195" t="s">
        <v>405</v>
      </c>
      <c r="C29" s="195" t="s">
        <v>406</v>
      </c>
      <c r="D29" s="195" t="s">
        <v>407</v>
      </c>
      <c r="E29" s="196" t="s">
        <v>287</v>
      </c>
      <c r="F29" s="102">
        <v>7.5</v>
      </c>
      <c r="G29" s="102">
        <v>5</v>
      </c>
      <c r="H29" s="104">
        <f t="shared" si="1"/>
        <v>6</v>
      </c>
      <c r="I29" s="102"/>
      <c r="J29" s="104">
        <f t="shared" si="100"/>
        <v>6</v>
      </c>
      <c r="K29" s="102">
        <v>18</v>
      </c>
      <c r="L29" s="102">
        <v>12.5</v>
      </c>
      <c r="M29" s="104">
        <f t="shared" si="2"/>
        <v>14.7</v>
      </c>
      <c r="N29" s="102"/>
      <c r="O29" s="104">
        <f t="shared" si="101"/>
        <v>14.7</v>
      </c>
      <c r="P29" s="102">
        <v>17.5</v>
      </c>
      <c r="Q29" s="102">
        <v>10.5</v>
      </c>
      <c r="R29" s="104">
        <f t="shared" si="3"/>
        <v>13.3</v>
      </c>
      <c r="S29" s="102"/>
      <c r="T29" s="104">
        <f t="shared" si="102"/>
        <v>13.3</v>
      </c>
      <c r="U29" s="102"/>
      <c r="V29" s="102"/>
      <c r="W29" s="104" t="str">
        <f t="shared" si="4"/>
        <v/>
      </c>
      <c r="X29" s="102"/>
      <c r="Y29" s="104" t="str">
        <f t="shared" si="103"/>
        <v/>
      </c>
      <c r="Z29" s="102"/>
      <c r="AA29" s="102"/>
      <c r="AB29" s="104" t="str">
        <f t="shared" si="5"/>
        <v/>
      </c>
      <c r="AC29" s="102"/>
      <c r="AD29" s="104" t="str">
        <f t="shared" si="104"/>
        <v/>
      </c>
      <c r="AE29" s="104">
        <f t="shared" si="105"/>
        <v>13.807692307692308</v>
      </c>
      <c r="AF29" s="104">
        <f t="shared" si="106"/>
        <v>9</v>
      </c>
      <c r="AG29" s="104">
        <f t="shared" si="107"/>
        <v>10.923076923076923</v>
      </c>
      <c r="AH29" s="104" t="str">
        <f t="shared" si="108"/>
        <v/>
      </c>
      <c r="AI29" s="104">
        <f t="shared" si="109"/>
        <v>10.923076923076923</v>
      </c>
      <c r="AJ29" s="105">
        <f t="shared" si="6"/>
        <v>5</v>
      </c>
      <c r="AK29" s="109">
        <f t="shared" si="7"/>
        <v>11</v>
      </c>
      <c r="AL29" s="102">
        <v>6</v>
      </c>
      <c r="AM29" s="102">
        <v>15.5</v>
      </c>
      <c r="AN29" s="104">
        <f t="shared" si="8"/>
        <v>11.7</v>
      </c>
      <c r="AO29" s="102"/>
      <c r="AP29" s="104">
        <f t="shared" si="110"/>
        <v>11.7</v>
      </c>
      <c r="AQ29" s="102">
        <v>9.5</v>
      </c>
      <c r="AR29" s="102">
        <v>6.5</v>
      </c>
      <c r="AS29" s="104">
        <f t="shared" si="9"/>
        <v>7.7</v>
      </c>
      <c r="AT29" s="102"/>
      <c r="AU29" s="104">
        <f t="shared" si="111"/>
        <v>7.7</v>
      </c>
      <c r="AV29" s="102">
        <v>10</v>
      </c>
      <c r="AW29" s="102">
        <v>11.75</v>
      </c>
      <c r="AX29" s="104">
        <f t="shared" si="10"/>
        <v>11.05</v>
      </c>
      <c r="AY29" s="102"/>
      <c r="AZ29" s="104">
        <f t="shared" si="112"/>
        <v>11.05</v>
      </c>
      <c r="BA29" s="102"/>
      <c r="BB29" s="102"/>
      <c r="BC29" s="104" t="str">
        <f t="shared" si="11"/>
        <v/>
      </c>
      <c r="BD29" s="102"/>
      <c r="BE29" s="104" t="str">
        <f t="shared" si="113"/>
        <v/>
      </c>
      <c r="BF29" s="102"/>
      <c r="BG29" s="102"/>
      <c r="BH29" s="104" t="str">
        <f t="shared" si="12"/>
        <v/>
      </c>
      <c r="BI29" s="102"/>
      <c r="BJ29" s="104" t="str">
        <f t="shared" si="114"/>
        <v/>
      </c>
      <c r="BK29" s="104">
        <f t="shared" si="115"/>
        <v>8.2692307692307701</v>
      </c>
      <c r="BL29" s="104">
        <f t="shared" si="116"/>
        <v>11.173076923076923</v>
      </c>
      <c r="BM29" s="104">
        <f t="shared" si="117"/>
        <v>10.011538461538462</v>
      </c>
      <c r="BN29" s="104" t="str">
        <f t="shared" si="118"/>
        <v/>
      </c>
      <c r="BO29" s="104">
        <f t="shared" si="119"/>
        <v>10.011538461538462</v>
      </c>
      <c r="BP29" s="105">
        <f t="shared" si="13"/>
        <v>5</v>
      </c>
      <c r="BQ29" s="109">
        <f t="shared" si="14"/>
        <v>16</v>
      </c>
      <c r="BR29" s="102">
        <v>10</v>
      </c>
      <c r="BS29" s="102">
        <v>7</v>
      </c>
      <c r="BT29" s="104">
        <f t="shared" si="15"/>
        <v>8.1999999999999993</v>
      </c>
      <c r="BU29" s="102"/>
      <c r="BV29" s="104">
        <f t="shared" si="120"/>
        <v>8.1999999999999993</v>
      </c>
      <c r="BW29" s="102">
        <v>12</v>
      </c>
      <c r="BX29" s="102">
        <v>12</v>
      </c>
      <c r="BY29" s="104">
        <f t="shared" si="16"/>
        <v>12</v>
      </c>
      <c r="BZ29" s="102"/>
      <c r="CA29" s="104">
        <f t="shared" si="121"/>
        <v>12</v>
      </c>
      <c r="CB29" s="102">
        <v>11</v>
      </c>
      <c r="CC29" s="102">
        <v>13.5</v>
      </c>
      <c r="CD29" s="104">
        <f t="shared" si="17"/>
        <v>12.5</v>
      </c>
      <c r="CE29" s="102"/>
      <c r="CF29" s="104">
        <f t="shared" si="122"/>
        <v>12.5</v>
      </c>
      <c r="CG29" s="102"/>
      <c r="CH29" s="102"/>
      <c r="CI29" s="104" t="str">
        <f t="shared" si="18"/>
        <v/>
      </c>
      <c r="CJ29" s="102"/>
      <c r="CK29" s="104" t="str">
        <f t="shared" si="123"/>
        <v/>
      </c>
      <c r="CL29" s="102"/>
      <c r="CM29" s="102"/>
      <c r="CN29" s="104" t="str">
        <f t="shared" si="19"/>
        <v/>
      </c>
      <c r="CO29" s="102"/>
      <c r="CP29" s="104" t="str">
        <f t="shared" si="124"/>
        <v/>
      </c>
      <c r="CQ29" s="104">
        <f t="shared" si="125"/>
        <v>11</v>
      </c>
      <c r="CR29" s="104">
        <f t="shared" si="126"/>
        <v>10.423076923076923</v>
      </c>
      <c r="CS29" s="104">
        <f t="shared" si="127"/>
        <v>10.653846153846155</v>
      </c>
      <c r="CT29" s="104" t="str">
        <f t="shared" si="128"/>
        <v/>
      </c>
      <c r="CU29" s="104">
        <f t="shared" si="129"/>
        <v>10.653846153846155</v>
      </c>
      <c r="CV29" s="105">
        <f t="shared" si="20"/>
        <v>4</v>
      </c>
      <c r="CW29" s="109">
        <f t="shared" si="21"/>
        <v>35</v>
      </c>
      <c r="CX29" s="102">
        <v>16.5</v>
      </c>
      <c r="CY29" s="102">
        <v>18.5</v>
      </c>
      <c r="CZ29" s="104">
        <f t="shared" si="22"/>
        <v>17.7</v>
      </c>
      <c r="DA29" s="102"/>
      <c r="DB29" s="104">
        <f t="shared" si="130"/>
        <v>17.7</v>
      </c>
      <c r="DC29" s="102">
        <v>13</v>
      </c>
      <c r="DD29" s="102">
        <v>11</v>
      </c>
      <c r="DE29" s="104">
        <f t="shared" si="23"/>
        <v>11.8</v>
      </c>
      <c r="DF29" s="102"/>
      <c r="DG29" s="104">
        <f t="shared" si="131"/>
        <v>11.8</v>
      </c>
      <c r="DH29" s="102"/>
      <c r="DI29" s="102"/>
      <c r="DJ29" s="104" t="str">
        <f t="shared" si="24"/>
        <v/>
      </c>
      <c r="DK29" s="102"/>
      <c r="DL29" s="104" t="str">
        <f t="shared" si="132"/>
        <v/>
      </c>
      <c r="DM29" s="102"/>
      <c r="DN29" s="102"/>
      <c r="DO29" s="104" t="str">
        <f t="shared" si="25"/>
        <v/>
      </c>
      <c r="DP29" s="102"/>
      <c r="DQ29" s="104" t="str">
        <f t="shared" si="133"/>
        <v/>
      </c>
      <c r="DR29" s="102"/>
      <c r="DS29" s="102"/>
      <c r="DT29" s="104" t="str">
        <f t="shared" si="26"/>
        <v/>
      </c>
      <c r="DU29" s="102"/>
      <c r="DV29" s="104" t="str">
        <f t="shared" si="134"/>
        <v/>
      </c>
      <c r="DW29" s="104">
        <f t="shared" si="135"/>
        <v>14.884615384615385</v>
      </c>
      <c r="DX29" s="104">
        <f t="shared" si="136"/>
        <v>15.03846153846154</v>
      </c>
      <c r="DY29" s="104">
        <f t="shared" si="137"/>
        <v>14.976923076923077</v>
      </c>
      <c r="DZ29" s="104" t="str">
        <f t="shared" si="138"/>
        <v/>
      </c>
      <c r="EA29" s="104">
        <f t="shared" si="139"/>
        <v>14.976923076923077</v>
      </c>
      <c r="EB29" s="105">
        <f t="shared" si="27"/>
        <v>3</v>
      </c>
      <c r="EC29" s="109">
        <f t="shared" si="28"/>
        <v>14</v>
      </c>
      <c r="ED29" s="102">
        <v>13</v>
      </c>
      <c r="EE29" s="102">
        <v>8.5</v>
      </c>
      <c r="EF29" s="104">
        <f t="shared" si="29"/>
        <v>10.3</v>
      </c>
      <c r="EG29" s="102"/>
      <c r="EH29" s="104">
        <f t="shared" si="140"/>
        <v>10.3</v>
      </c>
      <c r="EI29" s="102">
        <v>11</v>
      </c>
      <c r="EJ29" s="102">
        <v>9.5</v>
      </c>
      <c r="EK29" s="104">
        <f t="shared" si="30"/>
        <v>10.100000000000001</v>
      </c>
      <c r="EL29" s="102"/>
      <c r="EM29" s="104">
        <f t="shared" si="141"/>
        <v>10.100000000000001</v>
      </c>
      <c r="EN29" s="102">
        <v>10</v>
      </c>
      <c r="EO29" s="102">
        <v>11.5</v>
      </c>
      <c r="EP29" s="104">
        <f t="shared" si="31"/>
        <v>10.899999999999999</v>
      </c>
      <c r="EQ29" s="102"/>
      <c r="ER29" s="104">
        <f t="shared" si="142"/>
        <v>10.899999999999999</v>
      </c>
      <c r="ES29" s="102"/>
      <c r="ET29" s="102"/>
      <c r="EU29" s="104" t="str">
        <f t="shared" si="32"/>
        <v/>
      </c>
      <c r="EV29" s="102"/>
      <c r="EW29" s="104" t="str">
        <f t="shared" si="143"/>
        <v/>
      </c>
      <c r="EX29" s="102"/>
      <c r="EY29" s="102"/>
      <c r="EZ29" s="104" t="str">
        <f t="shared" si="33"/>
        <v/>
      </c>
      <c r="FA29" s="102"/>
      <c r="FB29" s="104" t="str">
        <f t="shared" si="144"/>
        <v/>
      </c>
      <c r="FC29" s="104">
        <f t="shared" si="145"/>
        <v>11.846153846153847</v>
      </c>
      <c r="FD29" s="104">
        <f t="shared" si="146"/>
        <v>9.4230769230769234</v>
      </c>
      <c r="FE29" s="104">
        <f t="shared" si="147"/>
        <v>10.392307692307693</v>
      </c>
      <c r="FF29" s="104" t="str">
        <f t="shared" si="148"/>
        <v/>
      </c>
      <c r="FG29" s="104">
        <f t="shared" si="149"/>
        <v>10.392307692307693</v>
      </c>
      <c r="FH29" s="105">
        <f t="shared" si="34"/>
        <v>3</v>
      </c>
      <c r="FI29" s="109">
        <f t="shared" si="35"/>
        <v>30</v>
      </c>
      <c r="FJ29" s="102">
        <v>10.25</v>
      </c>
      <c r="FK29" s="102">
        <v>6.25</v>
      </c>
      <c r="FL29" s="104">
        <f t="shared" si="36"/>
        <v>7.8500000000000005</v>
      </c>
      <c r="FM29" s="102"/>
      <c r="FN29" s="104">
        <f t="shared" si="150"/>
        <v>7.8500000000000005</v>
      </c>
      <c r="FO29" s="102">
        <v>9</v>
      </c>
      <c r="FP29" s="102">
        <v>4.5</v>
      </c>
      <c r="FQ29" s="104">
        <f t="shared" si="37"/>
        <v>6.3</v>
      </c>
      <c r="FR29" s="102"/>
      <c r="FS29" s="104">
        <f t="shared" si="151"/>
        <v>6.3</v>
      </c>
      <c r="FT29" s="102"/>
      <c r="FU29" s="102"/>
      <c r="FV29" s="104" t="str">
        <f t="shared" si="38"/>
        <v/>
      </c>
      <c r="FW29" s="102"/>
      <c r="FX29" s="104" t="str">
        <f t="shared" si="152"/>
        <v/>
      </c>
      <c r="FY29" s="102"/>
      <c r="FZ29" s="102"/>
      <c r="GA29" s="104" t="str">
        <f t="shared" si="39"/>
        <v/>
      </c>
      <c r="GB29" s="102"/>
      <c r="GC29" s="104" t="str">
        <f t="shared" si="153"/>
        <v/>
      </c>
      <c r="GD29" s="102"/>
      <c r="GE29" s="102"/>
      <c r="GF29" s="104" t="str">
        <f t="shared" si="40"/>
        <v/>
      </c>
      <c r="GG29" s="102"/>
      <c r="GH29" s="104" t="str">
        <f t="shared" si="154"/>
        <v/>
      </c>
      <c r="GI29" s="104">
        <f t="shared" si="155"/>
        <v>9.6730769230769234</v>
      </c>
      <c r="GJ29" s="104">
        <f t="shared" si="156"/>
        <v>5.4423076923076925</v>
      </c>
      <c r="GK29" s="104">
        <f t="shared" si="157"/>
        <v>7.134615384615385</v>
      </c>
      <c r="GL29" s="104" t="str">
        <f t="shared" si="158"/>
        <v/>
      </c>
      <c r="GM29" s="104">
        <f t="shared" si="159"/>
        <v>7.134615384615385</v>
      </c>
      <c r="GN29" s="105">
        <f t="shared" si="41"/>
        <v>0</v>
      </c>
      <c r="GO29" s="109">
        <f t="shared" si="42"/>
        <v>40</v>
      </c>
      <c r="GP29" s="102">
        <v>15.25</v>
      </c>
      <c r="GQ29" s="102">
        <v>6.5</v>
      </c>
      <c r="GR29" s="104">
        <f t="shared" si="43"/>
        <v>10</v>
      </c>
      <c r="GS29" s="102"/>
      <c r="GT29" s="104">
        <f t="shared" si="160"/>
        <v>10</v>
      </c>
      <c r="GU29" s="102">
        <v>13</v>
      </c>
      <c r="GV29" s="102">
        <v>12</v>
      </c>
      <c r="GW29" s="104">
        <f t="shared" si="44"/>
        <v>12.399999999999999</v>
      </c>
      <c r="GX29" s="102"/>
      <c r="GY29" s="104">
        <f t="shared" si="161"/>
        <v>12.399999999999999</v>
      </c>
      <c r="GZ29" s="102"/>
      <c r="HA29" s="102"/>
      <c r="HB29" s="104" t="str">
        <f t="shared" si="45"/>
        <v/>
      </c>
      <c r="HC29" s="102"/>
      <c r="HD29" s="104" t="str">
        <f t="shared" si="162"/>
        <v/>
      </c>
      <c r="HE29" s="102"/>
      <c r="HF29" s="102"/>
      <c r="HG29" s="104" t="str">
        <f t="shared" si="46"/>
        <v/>
      </c>
      <c r="HH29" s="102"/>
      <c r="HI29" s="104" t="str">
        <f t="shared" si="163"/>
        <v/>
      </c>
      <c r="HJ29" s="102"/>
      <c r="HK29" s="102"/>
      <c r="HL29" s="104" t="str">
        <f t="shared" si="47"/>
        <v/>
      </c>
      <c r="HM29" s="102"/>
      <c r="HN29" s="104" t="str">
        <f t="shared" si="164"/>
        <v/>
      </c>
      <c r="HO29" s="104">
        <f t="shared" si="165"/>
        <v>14.211538461538462</v>
      </c>
      <c r="HP29" s="104">
        <f t="shared" si="166"/>
        <v>9.0384615384615383</v>
      </c>
      <c r="HQ29" s="104">
        <f t="shared" si="167"/>
        <v>11.107692307692307</v>
      </c>
      <c r="HR29" s="104" t="str">
        <f t="shared" si="168"/>
        <v/>
      </c>
      <c r="HS29" s="104">
        <f t="shared" si="169"/>
        <v>11.107692307692307</v>
      </c>
      <c r="HT29" s="105">
        <f t="shared" si="48"/>
        <v>2</v>
      </c>
      <c r="HU29" s="109">
        <f t="shared" si="49"/>
        <v>31</v>
      </c>
      <c r="HV29" s="102">
        <v>4</v>
      </c>
      <c r="HW29" s="102">
        <v>19</v>
      </c>
      <c r="HX29" s="104">
        <f t="shared" si="50"/>
        <v>13</v>
      </c>
      <c r="HY29" s="102"/>
      <c r="HZ29" s="104">
        <f t="shared" si="170"/>
        <v>13</v>
      </c>
      <c r="IA29" s="102">
        <v>14</v>
      </c>
      <c r="IB29" s="102">
        <v>15</v>
      </c>
      <c r="IC29" s="104">
        <f t="shared" si="51"/>
        <v>14.600000000000001</v>
      </c>
      <c r="ID29" s="102"/>
      <c r="IE29" s="104">
        <f t="shared" si="171"/>
        <v>14.600000000000001</v>
      </c>
      <c r="IF29" s="102"/>
      <c r="IG29" s="102"/>
      <c r="IH29" s="104" t="str">
        <f t="shared" si="52"/>
        <v/>
      </c>
      <c r="II29" s="102"/>
      <c r="IJ29" s="104" t="str">
        <f t="shared" si="172"/>
        <v/>
      </c>
      <c r="IK29" s="102"/>
      <c r="IL29" s="102"/>
      <c r="IM29" s="104" t="str">
        <f t="shared" si="53"/>
        <v/>
      </c>
      <c r="IN29" s="102"/>
      <c r="IO29" s="104" t="str">
        <f t="shared" si="173"/>
        <v/>
      </c>
      <c r="IP29" s="102"/>
      <c r="IQ29" s="102"/>
      <c r="IR29" s="104" t="str">
        <f t="shared" si="54"/>
        <v/>
      </c>
      <c r="IS29" s="102"/>
      <c r="IT29" s="104" t="str">
        <f t="shared" si="174"/>
        <v/>
      </c>
      <c r="IU29" s="104">
        <f t="shared" si="175"/>
        <v>8.615384615384615</v>
      </c>
      <c r="IV29" s="104">
        <f t="shared" si="176"/>
        <v>17.153846153846153</v>
      </c>
      <c r="IW29" s="104">
        <f t="shared" si="177"/>
        <v>13.738461538461539</v>
      </c>
      <c r="IX29" s="104" t="str">
        <f t="shared" si="178"/>
        <v/>
      </c>
      <c r="IY29" s="104">
        <f t="shared" si="179"/>
        <v>13.738461538461539</v>
      </c>
      <c r="IZ29" s="105">
        <f t="shared" si="55"/>
        <v>3</v>
      </c>
      <c r="JA29" s="109">
        <f t="shared" si="56"/>
        <v>19</v>
      </c>
      <c r="JB29" s="102">
        <v>9</v>
      </c>
      <c r="JC29" s="102">
        <v>10</v>
      </c>
      <c r="JD29" s="104">
        <f t="shared" si="57"/>
        <v>9.6</v>
      </c>
      <c r="JE29" s="102"/>
      <c r="JF29" s="104">
        <f t="shared" si="180"/>
        <v>9.6</v>
      </c>
      <c r="JG29" s="102"/>
      <c r="JH29" s="102"/>
      <c r="JI29" s="104" t="str">
        <f t="shared" si="58"/>
        <v/>
      </c>
      <c r="JJ29" s="102"/>
      <c r="JK29" s="104" t="str">
        <f t="shared" si="181"/>
        <v/>
      </c>
      <c r="JL29" s="102"/>
      <c r="JM29" s="102"/>
      <c r="JN29" s="104" t="str">
        <f t="shared" si="59"/>
        <v/>
      </c>
      <c r="JO29" s="102"/>
      <c r="JP29" s="104" t="str">
        <f t="shared" si="182"/>
        <v/>
      </c>
      <c r="JQ29" s="102"/>
      <c r="JR29" s="102"/>
      <c r="JS29" s="104" t="str">
        <f t="shared" si="60"/>
        <v/>
      </c>
      <c r="JT29" s="102"/>
      <c r="JU29" s="104" t="str">
        <f t="shared" si="183"/>
        <v/>
      </c>
      <c r="JV29" s="102"/>
      <c r="JW29" s="102"/>
      <c r="JX29" s="104" t="str">
        <f t="shared" si="61"/>
        <v/>
      </c>
      <c r="JY29" s="102"/>
      <c r="JZ29" s="104" t="str">
        <f t="shared" si="184"/>
        <v/>
      </c>
      <c r="KA29" s="104">
        <f t="shared" si="185"/>
        <v>9</v>
      </c>
      <c r="KB29" s="104">
        <f t="shared" si="186"/>
        <v>10</v>
      </c>
      <c r="KC29" s="104">
        <f t="shared" si="187"/>
        <v>9.6</v>
      </c>
      <c r="KD29" s="104" t="str">
        <f t="shared" si="188"/>
        <v/>
      </c>
      <c r="KE29" s="104">
        <f t="shared" si="189"/>
        <v>9.6</v>
      </c>
      <c r="KF29" s="105">
        <f t="shared" si="62"/>
        <v>0</v>
      </c>
      <c r="KG29" s="109">
        <f t="shared" si="63"/>
        <v>33</v>
      </c>
      <c r="KH29" s="102"/>
      <c r="KI29" s="102"/>
      <c r="KJ29" s="104" t="str">
        <f t="shared" si="64"/>
        <v/>
      </c>
      <c r="KK29" s="102"/>
      <c r="KL29" s="104" t="str">
        <f t="shared" si="190"/>
        <v/>
      </c>
      <c r="KM29" s="102"/>
      <c r="KN29" s="102"/>
      <c r="KO29" s="104" t="str">
        <f t="shared" si="65"/>
        <v/>
      </c>
      <c r="KP29" s="102"/>
      <c r="KQ29" s="104" t="str">
        <f t="shared" si="191"/>
        <v/>
      </c>
      <c r="KR29" s="102"/>
      <c r="KS29" s="102"/>
      <c r="KT29" s="104" t="str">
        <f t="shared" si="66"/>
        <v/>
      </c>
      <c r="KU29" s="102"/>
      <c r="KV29" s="104" t="str">
        <f t="shared" si="192"/>
        <v/>
      </c>
      <c r="KW29" s="102"/>
      <c r="KX29" s="102"/>
      <c r="KY29" s="104" t="str">
        <f t="shared" si="67"/>
        <v/>
      </c>
      <c r="KZ29" s="102"/>
      <c r="LA29" s="104" t="str">
        <f t="shared" si="193"/>
        <v/>
      </c>
      <c r="LB29" s="102"/>
      <c r="LC29" s="102"/>
      <c r="LD29" s="104" t="str">
        <f t="shared" si="68"/>
        <v/>
      </c>
      <c r="LE29" s="102"/>
      <c r="LF29" s="104" t="str">
        <f t="shared" si="194"/>
        <v/>
      </c>
      <c r="LG29" s="104" t="str">
        <f t="shared" si="195"/>
        <v/>
      </c>
      <c r="LH29" s="104" t="str">
        <f t="shared" si="196"/>
        <v/>
      </c>
      <c r="LI29" s="104" t="str">
        <f t="shared" si="197"/>
        <v/>
      </c>
      <c r="LJ29" s="104" t="str">
        <f t="shared" si="198"/>
        <v/>
      </c>
      <c r="LK29" s="104" t="str">
        <f t="shared" si="199"/>
        <v/>
      </c>
      <c r="LL29" s="105" t="str">
        <f t="shared" si="69"/>
        <v/>
      </c>
      <c r="LM29" s="109" t="str">
        <f t="shared" si="70"/>
        <v/>
      </c>
      <c r="LN29" s="102"/>
      <c r="LO29" s="102"/>
      <c r="LP29" s="104" t="str">
        <f t="shared" si="71"/>
        <v/>
      </c>
      <c r="LQ29" s="102"/>
      <c r="LR29" s="104" t="str">
        <f t="shared" si="200"/>
        <v/>
      </c>
      <c r="LS29" s="102"/>
      <c r="LT29" s="102"/>
      <c r="LU29" s="104" t="str">
        <f t="shared" si="72"/>
        <v/>
      </c>
      <c r="LV29" s="102"/>
      <c r="LW29" s="104" t="str">
        <f t="shared" si="201"/>
        <v/>
      </c>
      <c r="LX29" s="102"/>
      <c r="LY29" s="102"/>
      <c r="LZ29" s="104" t="str">
        <f t="shared" si="73"/>
        <v/>
      </c>
      <c r="MA29" s="102"/>
      <c r="MB29" s="104" t="str">
        <f t="shared" si="202"/>
        <v/>
      </c>
      <c r="MC29" s="102"/>
      <c r="MD29" s="102"/>
      <c r="ME29" s="104" t="str">
        <f t="shared" si="74"/>
        <v/>
      </c>
      <c r="MF29" s="102"/>
      <c r="MG29" s="104" t="str">
        <f t="shared" si="203"/>
        <v/>
      </c>
      <c r="MH29" s="102"/>
      <c r="MI29" s="102"/>
      <c r="MJ29" s="104" t="str">
        <f t="shared" si="75"/>
        <v/>
      </c>
      <c r="MK29" s="102"/>
      <c r="ML29" s="104" t="str">
        <f t="shared" si="204"/>
        <v/>
      </c>
      <c r="MM29" s="104" t="str">
        <f t="shared" si="205"/>
        <v/>
      </c>
      <c r="MN29" s="104" t="str">
        <f t="shared" si="206"/>
        <v/>
      </c>
      <c r="MO29" s="104" t="str">
        <f t="shared" si="207"/>
        <v/>
      </c>
      <c r="MP29" s="104" t="str">
        <f t="shared" si="208"/>
        <v/>
      </c>
      <c r="MQ29" s="104" t="str">
        <f t="shared" si="209"/>
        <v/>
      </c>
      <c r="MR29" s="105" t="str">
        <f t="shared" si="76"/>
        <v/>
      </c>
      <c r="MS29" s="109" t="str">
        <f t="shared" si="77"/>
        <v/>
      </c>
      <c r="MT29" s="102"/>
      <c r="MU29" s="102"/>
      <c r="MV29" s="104" t="str">
        <f t="shared" si="78"/>
        <v/>
      </c>
      <c r="MW29" s="102"/>
      <c r="MX29" s="104" t="str">
        <f t="shared" si="210"/>
        <v/>
      </c>
      <c r="MY29" s="102"/>
      <c r="MZ29" s="102"/>
      <c r="NA29" s="104" t="str">
        <f t="shared" si="79"/>
        <v/>
      </c>
      <c r="NB29" s="102"/>
      <c r="NC29" s="104" t="str">
        <f t="shared" si="211"/>
        <v/>
      </c>
      <c r="ND29" s="102"/>
      <c r="NE29" s="102"/>
      <c r="NF29" s="104" t="str">
        <f t="shared" si="80"/>
        <v/>
      </c>
      <c r="NG29" s="102"/>
      <c r="NH29" s="104" t="str">
        <f t="shared" si="212"/>
        <v/>
      </c>
      <c r="NI29" s="102"/>
      <c r="NJ29" s="102"/>
      <c r="NK29" s="104" t="str">
        <f t="shared" si="81"/>
        <v/>
      </c>
      <c r="NL29" s="102"/>
      <c r="NM29" s="104" t="str">
        <f t="shared" si="213"/>
        <v/>
      </c>
      <c r="NN29" s="102"/>
      <c r="NO29" s="102"/>
      <c r="NP29" s="104" t="str">
        <f t="shared" si="82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83"/>
        <v/>
      </c>
      <c r="NY29" s="109" t="str">
        <f t="shared" si="84"/>
        <v/>
      </c>
      <c r="OA29" s="198">
        <f t="shared" si="85"/>
        <v>10.923076923076923</v>
      </c>
      <c r="OB29" s="198">
        <f t="shared" si="86"/>
        <v>10.011538461538462</v>
      </c>
      <c r="OC29" s="198">
        <f t="shared" si="87"/>
        <v>10.653846153846155</v>
      </c>
      <c r="OD29" s="198">
        <f t="shared" si="88"/>
        <v>14.976923076923077</v>
      </c>
      <c r="OE29" s="198">
        <f t="shared" si="89"/>
        <v>10.392307692307693</v>
      </c>
      <c r="OF29" s="198">
        <f t="shared" si="90"/>
        <v>7.134615384615385</v>
      </c>
      <c r="OG29" s="198">
        <f t="shared" si="91"/>
        <v>11.107692307692307</v>
      </c>
      <c r="OH29" s="198">
        <f t="shared" si="92"/>
        <v>13.738461538461539</v>
      </c>
      <c r="OI29" s="198">
        <f t="shared" si="93"/>
        <v>9.6</v>
      </c>
      <c r="OJ29" s="198" t="str">
        <f t="shared" si="94"/>
        <v/>
      </c>
      <c r="OK29" s="198" t="str">
        <f t="shared" si="95"/>
        <v/>
      </c>
      <c r="OL29" s="198" t="str">
        <f t="shared" si="96"/>
        <v/>
      </c>
      <c r="OM29" s="200"/>
      <c r="ON29" s="198">
        <f t="shared" si="97"/>
        <v>8.8942307692307701</v>
      </c>
      <c r="OO29" s="198">
        <f t="shared" si="98"/>
        <v>9.226923076923077</v>
      </c>
      <c r="OP29" s="198">
        <f t="shared" si="220"/>
        <v>10.914358974358974</v>
      </c>
      <c r="OQ29" s="198">
        <f t="shared" si="221"/>
        <v>10.914358974358974</v>
      </c>
      <c r="OR29" s="105">
        <f t="shared" si="222"/>
        <v>25</v>
      </c>
      <c r="OS29" s="105">
        <f t="shared" si="223"/>
        <v>30</v>
      </c>
      <c r="OT29" s="134"/>
      <c r="OU29" s="109">
        <f t="shared" si="99"/>
        <v>24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4"/>
        <v>25</v>
      </c>
      <c r="B30" s="195" t="s">
        <v>408</v>
      </c>
      <c r="C30" s="195" t="s">
        <v>409</v>
      </c>
      <c r="D30" s="195" t="s">
        <v>298</v>
      </c>
      <c r="E30" s="196" t="s">
        <v>287</v>
      </c>
      <c r="F30" s="102">
        <v>13.5</v>
      </c>
      <c r="G30" s="102">
        <v>7</v>
      </c>
      <c r="H30" s="104">
        <f t="shared" si="1"/>
        <v>9.6000000000000014</v>
      </c>
      <c r="I30" s="102"/>
      <c r="J30" s="104">
        <f>IF(AND(F30="",G30=""),"",IF(OR(I30="",I30&lt;H30),H30,IF(G30="",I30,F30*F$4+I30*(1-F$4))))</f>
        <v>9.6000000000000014</v>
      </c>
      <c r="K30" s="102">
        <v>6</v>
      </c>
      <c r="L30" s="102">
        <v>8</v>
      </c>
      <c r="M30" s="104">
        <f t="shared" si="2"/>
        <v>7.2</v>
      </c>
      <c r="N30" s="102"/>
      <c r="O30" s="104">
        <f>IF(AND(K30="",L30=""),"",IF(OR(N30="",N30&lt;M30),M30,IF(L30="",N30,K30*K$4+N30*(1-K$4))))</f>
        <v>7.2</v>
      </c>
      <c r="P30" s="102">
        <v>15.5</v>
      </c>
      <c r="Q30" s="102">
        <v>14</v>
      </c>
      <c r="R30" s="104">
        <f t="shared" si="3"/>
        <v>14.600000000000001</v>
      </c>
      <c r="S30" s="118"/>
      <c r="T30" s="104">
        <f>IF(AND(P30="",Q30=""),"",IF(OR(S30="",S30&lt;R30),R30,IF(Q30="",S30,P30*P$4+S30*(1-P$4))))</f>
        <v>14.600000000000001</v>
      </c>
      <c r="U30" s="102"/>
      <c r="V30" s="102"/>
      <c r="W30" s="104" t="str">
        <f t="shared" si="4"/>
        <v/>
      </c>
      <c r="X30" s="118"/>
      <c r="Y30" s="104" t="str">
        <f>IF(AND(U30="",V30=""),"",IF(OR(X30="",X30&lt;W30),W30,IF(V30="",X30,U30*U$4+X30*(1-U$4))))</f>
        <v/>
      </c>
      <c r="Z30" s="102"/>
      <c r="AA30" s="102"/>
      <c r="AB30" s="104" t="str">
        <f t="shared" si="5"/>
        <v/>
      </c>
      <c r="AC30" s="102"/>
      <c r="AD30" s="104" t="str">
        <f>IF(AND(Z30="",AA30=""),"",IF(OR(AC30="",AC30&lt;AB30),AB30,IF(AA30="",AC30,Z30*Z$4+AC30*(1-Z$4))))</f>
        <v/>
      </c>
      <c r="AE30" s="104">
        <f>IF(AND(F30="",K30="",P30=""),"",SUM(F30)*SUM(J$4)+SUM(K30)*SUM(O$4)+SUM(P30)*SUM(T$4)+SUM(U30)*SUM(Y$4)+SUM(Z30)*SUM(AD$4))</f>
        <v>11.807692307692307</v>
      </c>
      <c r="AF30" s="104">
        <f>IF(AND(G30="",L30="",Q30=""),"",SUM(G30)*SUM(J$4)+SUM(L30)*SUM(O$4)+SUM(Q30)*SUM(T$4)+SUM(V30)*SUM(Y$4)+SUM(AA30)*SUM(AD$4))</f>
        <v>9.4615384615384635</v>
      </c>
      <c r="AG30" s="104">
        <f>IF(AND(H30="",M30="",R30=""),"",SUM(H30)*SUM(J$4)+SUM(M30)*SUM(O$4)+SUM(R30)*SUM(T$4)+SUM(W30)*SUM(Y$4)+SUM(AB30)*SUM(AD$4))</f>
        <v>10.400000000000002</v>
      </c>
      <c r="AH30" s="104" t="str">
        <f>IF(AND(I30="",N30="",S30=""),"",SUM(I30)*SUM(J$4)+SUM(N30)*SUM(O$4)+SUM(S30)*SUM(T$4)+SUM(X30)*SUM(Y$4)+SUM(AC30)*SUM(AD$4))</f>
        <v/>
      </c>
      <c r="AI30" s="104">
        <f>IF(AND(J30="",O30="",T30=""),"",SUM(J30)*SUM(J$4)+SUM(O30)*SUM(O$4)+SUM(T30)*SUM(T$4)+SUM(Y30)*SUM(Y$4)+SUM(AD30)*SUM(AD$4))</f>
        <v>10.400000000000002</v>
      </c>
      <c r="AJ30" s="105">
        <f t="shared" si="6"/>
        <v>5</v>
      </c>
      <c r="AK30" s="109">
        <f t="shared" si="7"/>
        <v>13</v>
      </c>
      <c r="AL30" s="102">
        <v>13.5</v>
      </c>
      <c r="AM30" s="102">
        <v>13.5</v>
      </c>
      <c r="AN30" s="104">
        <f t="shared" si="8"/>
        <v>13.5</v>
      </c>
      <c r="AO30" s="102"/>
      <c r="AP30" s="104">
        <f>IF(AND(AL30="",AM30=""),"",IF(OR(AO30="",AO30&lt;AN30),AN30,IF(AM30="",AO30,AL30*AL$4+AO30*(1-AL$4))))</f>
        <v>13.5</v>
      </c>
      <c r="AQ30" s="102">
        <v>7.5</v>
      </c>
      <c r="AR30" s="102">
        <v>10</v>
      </c>
      <c r="AS30" s="104">
        <f t="shared" si="9"/>
        <v>9</v>
      </c>
      <c r="AT30" s="102"/>
      <c r="AU30" s="104">
        <f>IF(AND(AQ30="",AR30=""),"",IF(OR(AT30="",AT30&lt;AS30),AS30,IF(AR30="",AT30,AQ30*AQ$4+AT30*(1-AQ$4))))</f>
        <v>9</v>
      </c>
      <c r="AV30" s="102">
        <v>8.5</v>
      </c>
      <c r="AW30" s="102">
        <v>15</v>
      </c>
      <c r="AX30" s="104">
        <f t="shared" si="10"/>
        <v>12.4</v>
      </c>
      <c r="AY30" s="118"/>
      <c r="AZ30" s="104">
        <f>IF(AND(AV30="",AW30=""),"",IF(OR(AY30="",AY30&lt;AX30),AX30,IF(AW30="",AY30,AV30*AV$4+AY30*(1-AV$4))))</f>
        <v>12.4</v>
      </c>
      <c r="BA30" s="102"/>
      <c r="BB30" s="102"/>
      <c r="BC30" s="104" t="str">
        <f t="shared" si="11"/>
        <v/>
      </c>
      <c r="BD30" s="118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2"/>
        <v/>
      </c>
      <c r="BI30" s="102"/>
      <c r="BJ30" s="104" t="str">
        <f>IF(AND(BF30="",BG30=""),"",IF(OR(BI30="",BI30&lt;BH30),BH30,IF(BG30="",BI30,BF30*BF$4+BI30*(1-BF$4))))</f>
        <v/>
      </c>
      <c r="BK30" s="104">
        <f>IF(AND(AL30="",AQ30="",AV30=""),"",SUM(AL30)*SUM(AP$4)+SUM(AQ30)*SUM(AU$4)+SUM(AV30)*SUM(AZ$4)+SUM(BA30)*SUM(BE$4)+SUM(BF30)*SUM(BJ$4))</f>
        <v>10.038461538461538</v>
      </c>
      <c r="BL30" s="104">
        <f>IF(AND(AM30="",AR30="",AW30=""),"",SUM(AM30)*SUM(AP$4)+SUM(AR30)*SUM(AU$4)+SUM(AW30)*SUM(AZ$4)+SUM(BB30)*SUM(BE$4)+SUM(BG30)*SUM(BJ$4))</f>
        <v>12.5</v>
      </c>
      <c r="BM30" s="104">
        <f>IF(AND(AN30="",AS30="",AX30=""),"",SUM(AN30)*SUM(AP$4)+SUM(AS30)*SUM(AU$4)+SUM(AX30)*SUM(AZ$4)+SUM(BC30)*SUM(BE$4)+SUM(BH30)*SUM(BJ$4))</f>
        <v>11.515384615384615</v>
      </c>
      <c r="BN30" s="104" t="str">
        <f>IF(AND(AO30="",AT30="",AY30=""),"",SUM(AO30)*SUM(AP$4)+SUM(AT30)*SUM(AU$4)+SUM(AY30)*SUM(AZ$4)+SUM(BD30)*SUM(BE$4)+SUM(BI30)*SUM(BJ$4))</f>
        <v/>
      </c>
      <c r="BO30" s="104">
        <f>IF(AND(AP30="",AU30="",AZ30=""),"",SUM(AP30)*SUM(AP$4)+SUM(AU30)*SUM(AU$4)+SUM(AZ30)*SUM(AZ$4)+SUM(BE30)*SUM(BE$4)+SUM(BJ30)*SUM(BJ$4))</f>
        <v>11.515384615384615</v>
      </c>
      <c r="BP30" s="105">
        <f t="shared" si="13"/>
        <v>5</v>
      </c>
      <c r="BQ30" s="109">
        <f t="shared" si="14"/>
        <v>6</v>
      </c>
      <c r="BR30" s="102">
        <v>13.5</v>
      </c>
      <c r="BS30" s="102">
        <v>12</v>
      </c>
      <c r="BT30" s="104">
        <f t="shared" si="15"/>
        <v>12.6</v>
      </c>
      <c r="BU30" s="102"/>
      <c r="BV30" s="104">
        <f>IF(AND(BR30="",BS30=""),"",IF(OR(BU30="",BU30&lt;BT30),BT30,IF(BS30="",BU30,BR30*BR$4+BU30*(1-BR$4))))</f>
        <v>12.6</v>
      </c>
      <c r="BW30" s="102">
        <v>15</v>
      </c>
      <c r="BX30" s="102">
        <v>11</v>
      </c>
      <c r="BY30" s="104">
        <f t="shared" si="16"/>
        <v>12.6</v>
      </c>
      <c r="BZ30" s="102"/>
      <c r="CA30" s="104">
        <f>IF(AND(BW30="",BX30=""),"",IF(OR(BZ30="",BZ30&lt;BY30),BY30,IF(BX30="",BZ30,BW30*BW$4+BZ30*(1-BW$4))))</f>
        <v>12.6</v>
      </c>
      <c r="CB30" s="102">
        <v>10</v>
      </c>
      <c r="CC30" s="102">
        <v>13.5</v>
      </c>
      <c r="CD30" s="104">
        <f t="shared" si="17"/>
        <v>12.1</v>
      </c>
      <c r="CE30" s="118"/>
      <c r="CF30" s="104">
        <f>IF(AND(CB30="",CC30=""),"",IF(OR(CE30="",CE30&lt;CD30),CD30,IF(CC30="",CE30,CB30*CB$4+CE30*(1-CB$4))))</f>
        <v>12.1</v>
      </c>
      <c r="CG30" s="102"/>
      <c r="CH30" s="102"/>
      <c r="CI30" s="104" t="str">
        <f t="shared" si="18"/>
        <v/>
      </c>
      <c r="CJ30" s="118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19"/>
        <v/>
      </c>
      <c r="CO30" s="102"/>
      <c r="CP30" s="104" t="str">
        <f>IF(AND(CL30="",CM30=""),"",IF(OR(CO30="",CO30&lt;CN30),CN30,IF(CM30="",CO30,CL30*CL$4+CO30*(1-CL$4))))</f>
        <v/>
      </c>
      <c r="CQ30" s="104">
        <f>IF(AND(BR30="",BW30="",CB30=""),"",SUM(BR30)*SUM(BV$4)+SUM(BW30)*SUM(CA$4)+SUM(CB30)*SUM(CF$4)+SUM(CG30)*SUM(CK$4)+SUM(CL30)*SUM(CP$4))</f>
        <v>13.26923076923077</v>
      </c>
      <c r="CR30" s="104">
        <f>IF(AND(BS30="",BX30="",CC30=""),"",SUM(BS30)*SUM(BV$4)+SUM(BX30)*SUM(CA$4)+SUM(CC30)*SUM(CF$4)+SUM(CH30)*SUM(CK$4)+SUM(CM30)*SUM(CP$4))</f>
        <v>11.961538461538462</v>
      </c>
      <c r="CS30" s="104">
        <f>IF(AND(BT30="",BY30="",CD30=""),"",SUM(BT30)*SUM(BV$4)+SUM(BY30)*SUM(CA$4)+SUM(CD30)*SUM(CF$4)+SUM(CI30)*SUM(CK$4)+SUM(CN30)*SUM(CP$4))</f>
        <v>12.484615384615386</v>
      </c>
      <c r="CT30" s="104" t="str">
        <f>IF(AND(BU30="",BZ30="",CE30=""),"",SUM(BU30)*SUM(BV$4)+SUM(BZ30)*SUM(CA$4)+SUM(CE30)*SUM(CF$4)+SUM(CJ30)*SUM(CK$4)+SUM(CO30)*SUM(CP$4))</f>
        <v/>
      </c>
      <c r="CU30" s="104">
        <f>IF(AND(BV30="",CA30="",CF30=""),"",SUM(BV30)*SUM(BV$4)+SUM(CA30)*SUM(CA$4)+SUM(CF30)*SUM(CF$4)+SUM(CK30)*SUM(CK$4)+SUM(CP30)*SUM(CP$4))</f>
        <v>12.484615384615386</v>
      </c>
      <c r="CV30" s="105">
        <f t="shared" si="20"/>
        <v>4</v>
      </c>
      <c r="CW30" s="109">
        <f t="shared" si="21"/>
        <v>11</v>
      </c>
      <c r="CX30" s="102">
        <v>17</v>
      </c>
      <c r="CY30" s="102">
        <v>18.5</v>
      </c>
      <c r="CZ30" s="104">
        <f t="shared" si="22"/>
        <v>17.899999999999999</v>
      </c>
      <c r="DA30" s="102"/>
      <c r="DB30" s="104">
        <f>IF(AND(CX30="",CY30=""),"",IF(OR(DA30="",DA30&lt;CZ30),CZ30,IF(CY30="",DA30,CX30*CX$4+DA30*(1-CX$4))))</f>
        <v>17.899999999999999</v>
      </c>
      <c r="DC30" s="102">
        <v>10</v>
      </c>
      <c r="DD30" s="102">
        <v>17.75</v>
      </c>
      <c r="DE30" s="104">
        <f t="shared" si="23"/>
        <v>14.65</v>
      </c>
      <c r="DF30" s="102"/>
      <c r="DG30" s="104">
        <f>IF(AND(DC30="",DD30=""),"",IF(OR(DF30="",DF30&lt;DE30),DE30,IF(DD30="",DF30,DC30*DC$4+DF30*(1-DC$4))))</f>
        <v>14.65</v>
      </c>
      <c r="DH30" s="102"/>
      <c r="DI30" s="102"/>
      <c r="DJ30" s="104" t="str">
        <f t="shared" si="24"/>
        <v/>
      </c>
      <c r="DK30" s="118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5"/>
        <v/>
      </c>
      <c r="DP30" s="118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6"/>
        <v/>
      </c>
      <c r="DU30" s="102"/>
      <c r="DV30" s="104" t="str">
        <f>IF(AND(DR30="",DS30=""),"",IF(OR(DU30="",DU30&lt;DT30),DT30,IF(DS30="",DU30,DR30*DR$4+DU30*(1-DR$4))))</f>
        <v/>
      </c>
      <c r="DW30" s="104">
        <f>IF(AND(CX30="",DC30="",DH30=""),"",SUM(CX30)*SUM(DB$4)+SUM(DC30)*SUM(DG$4)+SUM(DH30)*SUM(DL$4)+SUM(DM30)*SUM(DQ$4)+SUM(DR30)*SUM(DV$4))</f>
        <v>13.76923076923077</v>
      </c>
      <c r="DX30" s="104">
        <f>IF(AND(CY30="",DD30="",DI30=""),"",SUM(CY30)*SUM(DB$4)+SUM(DD30)*SUM(DG$4)+SUM(DI30)*SUM(DL$4)+SUM(DN30)*SUM(DQ$4)+SUM(DS30)*SUM(DV$4))</f>
        <v>18.153846153846153</v>
      </c>
      <c r="DY30" s="104">
        <f>IF(AND(CZ30="",DE30="",DJ30=""),"",SUM(CZ30)*SUM(DB$4)+SUM(DE30)*SUM(DG$4)+SUM(DJ30)*SUM(DL$4)+SUM(DO30)*SUM(DQ$4)+SUM(DT30)*SUM(DV$4))</f>
        <v>16.399999999999999</v>
      </c>
      <c r="DZ30" s="104" t="str">
        <f>IF(AND(DA30="",DF30="",DK30=""),"",SUM(DA30)*SUM(DB$4)+SUM(DF30)*SUM(DG$4)+SUM(DK30)*SUM(DL$4)+SUM(DP30)*SUM(DQ$4)+SUM(DU30)*SUM(DV$4))</f>
        <v/>
      </c>
      <c r="EA30" s="104">
        <f>IF(AND(DB30="",DG30="",DL30=""),"",SUM(DB30)*SUM(DB$4)+SUM(DG30)*SUM(DG$4)+SUM(DL30)*SUM(DL$4)+SUM(DQ30)*SUM(DQ$4)+SUM(DV30)*SUM(DV$4))</f>
        <v>16.399999999999999</v>
      </c>
      <c r="EB30" s="105">
        <f t="shared" si="27"/>
        <v>3</v>
      </c>
      <c r="EC30" s="109">
        <f t="shared" si="28"/>
        <v>4</v>
      </c>
      <c r="ED30" s="102">
        <v>15.75</v>
      </c>
      <c r="EE30" s="102">
        <v>9.5</v>
      </c>
      <c r="EF30" s="104">
        <f t="shared" si="29"/>
        <v>12</v>
      </c>
      <c r="EG30" s="102"/>
      <c r="EH30" s="104">
        <f>IF(AND(ED30="",EE30=""),"",IF(OR(EG30="",EG30&lt;EF30),EF30,IF(EE30="",EG30,ED30*ED$4+EG30*(1-ED$4))))</f>
        <v>12</v>
      </c>
      <c r="EI30" s="102">
        <v>16</v>
      </c>
      <c r="EJ30" s="102">
        <v>17</v>
      </c>
      <c r="EK30" s="104">
        <f t="shared" si="30"/>
        <v>16.600000000000001</v>
      </c>
      <c r="EL30" s="102"/>
      <c r="EM30" s="104">
        <f>IF(AND(EI30="",EJ30=""),"",IF(OR(EL30="",EL30&lt;EK30),EK30,IF(EJ30="",EL30,EI30*EI$4+EL30*(1-EI$4))))</f>
        <v>16.600000000000001</v>
      </c>
      <c r="EN30" s="102">
        <v>14.5</v>
      </c>
      <c r="EO30" s="102">
        <v>12.5</v>
      </c>
      <c r="EP30" s="104">
        <f t="shared" si="31"/>
        <v>13.3</v>
      </c>
      <c r="EQ30" s="118"/>
      <c r="ER30" s="104">
        <f>IF(AND(EN30="",EO30=""),"",IF(OR(EQ30="",EQ30&lt;EP30),EP30,IF(EO30="",EQ30,EN30*EN$4+EQ30*(1-EN$4))))</f>
        <v>13.3</v>
      </c>
      <c r="ES30" s="102"/>
      <c r="ET30" s="102"/>
      <c r="EU30" s="104" t="str">
        <f t="shared" si="32"/>
        <v/>
      </c>
      <c r="EV30" s="118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3"/>
        <v/>
      </c>
      <c r="FA30" s="102"/>
      <c r="FB30" s="104" t="str">
        <f>IF(AND(EX30="",EY30=""),"",IF(OR(FA30="",FA30&lt;EZ30),EZ30,IF(EY30="",FA30,EX30*EX$4+FA30*(1-EX$4))))</f>
        <v/>
      </c>
      <c r="FC30" s="104">
        <f>IF(AND(ED30="",EI30="",EN30=""),"",SUM(ED30)*SUM(EH$4)+SUM(EI30)*SUM(EM$4)+SUM(EN30)*SUM(ER$4)+SUM(ES30)*SUM(EW$4)+SUM(EX30)*SUM(FB$4))</f>
        <v>15.51923076923077</v>
      </c>
      <c r="FD30" s="104">
        <f>IF(AND(EE30="",EJ30="",EO30=""),"",SUM(EE30)*SUM(EH$4)+SUM(EJ30)*SUM(EM$4)+SUM(EO30)*SUM(ER$4)+SUM(ET30)*SUM(EW$4)+SUM(EY30)*SUM(FB$4))</f>
        <v>11.923076923076923</v>
      </c>
      <c r="FE30" s="104">
        <f>IF(AND(EF30="",EK30="",EP30=""),"",SUM(EF30)*SUM(EH$4)+SUM(EK30)*SUM(EM$4)+SUM(EP30)*SUM(ER$4)+SUM(EU30)*SUM(EW$4)+SUM(EZ30)*SUM(FB$4))</f>
        <v>13.361538461538462</v>
      </c>
      <c r="FF30" s="104" t="str">
        <f>IF(AND(EG30="",EL30="",EQ30=""),"",SUM(EG30)*SUM(EH$4)+SUM(EL30)*SUM(EM$4)+SUM(EQ30)*SUM(ER$4)+SUM(EV30)*SUM(EW$4)+SUM(FA30)*SUM(FB$4))</f>
        <v/>
      </c>
      <c r="FG30" s="104">
        <f>IF(AND(EH30="",EM30="",ER30=""),"",SUM(EH30)*SUM(EH$4)+SUM(EM30)*SUM(EM$4)+SUM(ER30)*SUM(ER$4)+SUM(EW30)*SUM(EW$4)+SUM(FB30)*SUM(FB$4))</f>
        <v>13.361538461538462</v>
      </c>
      <c r="FH30" s="105">
        <f t="shared" si="34"/>
        <v>3</v>
      </c>
      <c r="FI30" s="109">
        <f t="shared" si="35"/>
        <v>9</v>
      </c>
      <c r="FJ30" s="102">
        <v>14</v>
      </c>
      <c r="FK30" s="102">
        <v>15.25</v>
      </c>
      <c r="FL30" s="104">
        <f t="shared" si="36"/>
        <v>14.75</v>
      </c>
      <c r="FM30" s="102"/>
      <c r="FN30" s="104">
        <f>IF(AND(FJ30="",FK30=""),"",IF(OR(FM30="",FM30&lt;FL30),FL30,IF(FK30="",FM30,FJ30*FJ$4+FM30*(1-FJ$4))))</f>
        <v>14.75</v>
      </c>
      <c r="FO30" s="102">
        <v>10.5</v>
      </c>
      <c r="FP30" s="102">
        <v>16</v>
      </c>
      <c r="FQ30" s="104">
        <f t="shared" si="37"/>
        <v>13.8</v>
      </c>
      <c r="FR30" s="102"/>
      <c r="FS30" s="104">
        <f>IF(AND(FO30="",FP30=""),"",IF(OR(FR30="",FR30&lt;FQ30),FQ30,IF(FP30="",FR30,FO30*FO$4+FR30*(1-FO$4))))</f>
        <v>13.8</v>
      </c>
      <c r="FT30" s="102"/>
      <c r="FU30" s="102"/>
      <c r="FV30" s="104" t="str">
        <f t="shared" si="38"/>
        <v/>
      </c>
      <c r="FW30" s="118"/>
      <c r="FX30" s="104" t="str">
        <f>IF(AND(FT30="",FU30=""),"",IF(OR(FW30="",FW30&lt;FV30),FV30,IF(FU30="",FW30,FT30*FT$4+FW30*(1-FT$4))))</f>
        <v/>
      </c>
      <c r="FY30" s="102"/>
      <c r="FZ30" s="102"/>
      <c r="GA30" s="104" t="str">
        <f t="shared" si="39"/>
        <v/>
      </c>
      <c r="GB30" s="118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0"/>
        <v/>
      </c>
      <c r="GG30" s="102"/>
      <c r="GH30" s="104" t="str">
        <f>IF(AND(GD30="",GE30=""),"",IF(OR(GG30="",GG30&lt;GF30),GF30,IF(GE30="",GG30,GD30*GD$4+GG30*(1-GD$4))))</f>
        <v/>
      </c>
      <c r="GI30" s="104">
        <f>IF(AND(FJ30="",FO30="",FT30=""),"",SUM(FJ30)*SUM(FN$4)+SUM(FO30)*SUM(FS$4)+SUM(FT30)*SUM(FX$4)+SUM(FY30)*SUM(GC$4)+SUM(GD30)*SUM(GH$4))</f>
        <v>12.384615384615385</v>
      </c>
      <c r="GJ30" s="104">
        <f>IF(AND(FK30="",FP30="",FU30=""),"",SUM(FK30)*SUM(FN$4)+SUM(FP30)*SUM(FS$4)+SUM(FU30)*SUM(FX$4)+SUM(FZ30)*SUM(GC$4)+SUM(GE30)*SUM(GH$4))</f>
        <v>15.596153846153847</v>
      </c>
      <c r="GK30" s="104">
        <f>IF(AND(FL30="",FQ30="",FV30=""),"",SUM(FL30)*SUM(FN$4)+SUM(FQ30)*SUM(FS$4)+SUM(FV30)*SUM(FX$4)+SUM(GA30)*SUM(GC$4)+SUM(GF30)*SUM(GH$4))</f>
        <v>14.311538461538461</v>
      </c>
      <c r="GL30" s="104" t="str">
        <f>IF(AND(FM30="",FR30="",FW30=""),"",SUM(FM30)*SUM(FN$4)+SUM(FR30)*SUM(FS$4)+SUM(FW30)*SUM(FX$4)+SUM(GB30)*SUM(GC$4)+SUM(GG30)*SUM(GH$4))</f>
        <v/>
      </c>
      <c r="GM30" s="104">
        <f>IF(AND(FN30="",FS30="",FX30=""),"",SUM(FN30)*SUM(FN$4)+SUM(FS30)*SUM(FS$4)+SUM(FX30)*SUM(FX$4)+SUM(GC30)*SUM(GC$4)+SUM(GH30)*SUM(GH$4))</f>
        <v>14.311538461538461</v>
      </c>
      <c r="GN30" s="105">
        <f t="shared" si="41"/>
        <v>3</v>
      </c>
      <c r="GO30" s="109">
        <f t="shared" si="42"/>
        <v>1</v>
      </c>
      <c r="GP30" s="102">
        <v>18.75</v>
      </c>
      <c r="GQ30" s="102">
        <v>19</v>
      </c>
      <c r="GR30" s="104">
        <f t="shared" si="43"/>
        <v>18.899999999999999</v>
      </c>
      <c r="GS30" s="102"/>
      <c r="GT30" s="104">
        <f>IF(AND(GP30="",GQ30=""),"",IF(OR(GS30="",GS30&lt;GR30),GR30,IF(GQ30="",GS30,GP30*GP$4+GS30*(1-GP$4))))</f>
        <v>18.899999999999999</v>
      </c>
      <c r="GU30" s="102">
        <v>10.5</v>
      </c>
      <c r="GV30" s="102">
        <v>14</v>
      </c>
      <c r="GW30" s="104">
        <f t="shared" si="44"/>
        <v>12.600000000000001</v>
      </c>
      <c r="GX30" s="102"/>
      <c r="GY30" s="104">
        <f>IF(AND(GU30="",GV30=""),"",IF(OR(GX30="",GX30&lt;GW30),GW30,IF(GV30="",GX30,GU30*GU$4+GX30*(1-GU$4))))</f>
        <v>12.600000000000001</v>
      </c>
      <c r="GZ30" s="102"/>
      <c r="HA30" s="102"/>
      <c r="HB30" s="104" t="str">
        <f t="shared" si="45"/>
        <v/>
      </c>
      <c r="HC30" s="118"/>
      <c r="HD30" s="104" t="str">
        <f>IF(AND(GZ30="",HA30=""),"",IF(OR(HC30="",HC30&lt;HB30),HB30,IF(HA30="",HC30,GZ30*GZ$4+HC30*(1-GZ$4))))</f>
        <v/>
      </c>
      <c r="HE30" s="102"/>
      <c r="HF30" s="102"/>
      <c r="HG30" s="104" t="str">
        <f t="shared" si="46"/>
        <v/>
      </c>
      <c r="HH30" s="118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7"/>
        <v/>
      </c>
      <c r="HM30" s="102"/>
      <c r="HN30" s="104" t="str">
        <f>IF(AND(HJ30="",HK30=""),"",IF(OR(HM30="",HM30&lt;HL30),HL30,IF(HK30="",HM30,HJ30*HJ$4+HM30*(1-HJ$4))))</f>
        <v/>
      </c>
      <c r="HO30" s="104">
        <f>IF(AND(GP30="",GU30="",GZ30=""),"",SUM(GP30)*SUM(GT$4)+SUM(GU30)*SUM(GY$4)+SUM(GZ30)*SUM(HD$4)+SUM(HE30)*SUM(HI$4)+SUM(HJ30)*SUM(HN$4))</f>
        <v>14.942307692307692</v>
      </c>
      <c r="HP30" s="104">
        <f>IF(AND(GQ30="",GV30="",HA30=""),"",SUM(GQ30)*SUM(GT$4)+SUM(GV30)*SUM(GY$4)+SUM(HA30)*SUM(HD$4)+SUM(HF30)*SUM(HI$4)+SUM(HK30)*SUM(HN$4))</f>
        <v>16.692307692307693</v>
      </c>
      <c r="HQ30" s="104">
        <f>IF(AND(GR30="",GW30="",HB30=""),"",SUM(GR30)*SUM(GT$4)+SUM(GW30)*SUM(GY$4)+SUM(HB30)*SUM(HD$4)+SUM(HG30)*SUM(HI$4)+SUM(HL30)*SUM(HN$4))</f>
        <v>15.992307692307692</v>
      </c>
      <c r="HR30" s="104" t="str">
        <f>IF(AND(GS30="",GX30="",HC30=""),"",SUM(GS30)*SUM(GT$4)+SUM(GX30)*SUM(GY$4)+SUM(HC30)*SUM(HD$4)+SUM(HH30)*SUM(HI$4)+SUM(HM30)*SUM(HN$4))</f>
        <v/>
      </c>
      <c r="HS30" s="104">
        <f>IF(AND(GT30="",GY30="",HD30=""),"",SUM(GT30)*SUM(GT$4)+SUM(GY30)*SUM(GY$4)+SUM(HD30)*SUM(HD$4)+SUM(HI30)*SUM(HI$4)+SUM(HN30)*SUM(HN$4))</f>
        <v>15.992307692307692</v>
      </c>
      <c r="HT30" s="105">
        <f t="shared" si="48"/>
        <v>2</v>
      </c>
      <c r="HU30" s="109">
        <f t="shared" si="49"/>
        <v>2</v>
      </c>
      <c r="HV30" s="102">
        <v>10</v>
      </c>
      <c r="HW30" s="102">
        <v>17</v>
      </c>
      <c r="HX30" s="104">
        <f t="shared" si="50"/>
        <v>14.2</v>
      </c>
      <c r="HY30" s="102"/>
      <c r="HZ30" s="104">
        <f>IF(AND(HV30="",HW30=""),"",IF(OR(HY30="",HY30&lt;HX30),HX30,IF(HW30="",HY30,HV30*HV$4+HY30*(1-HV$4))))</f>
        <v>14.2</v>
      </c>
      <c r="IA30" s="102">
        <v>14</v>
      </c>
      <c r="IB30" s="102">
        <v>14</v>
      </c>
      <c r="IC30" s="104">
        <f t="shared" si="51"/>
        <v>14</v>
      </c>
      <c r="ID30" s="102"/>
      <c r="IE30" s="104">
        <f>IF(AND(IA30="",IB30=""),"",IF(OR(ID30="",ID30&lt;IC30),IC30,IF(IB30="",ID30,IA30*IA$4+ID30*(1-IA$4))))</f>
        <v>14</v>
      </c>
      <c r="IF30" s="102"/>
      <c r="IG30" s="102"/>
      <c r="IH30" s="104" t="str">
        <f t="shared" si="52"/>
        <v/>
      </c>
      <c r="II30" s="118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3"/>
        <v/>
      </c>
      <c r="IN30" s="118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4"/>
        <v/>
      </c>
      <c r="IS30" s="102"/>
      <c r="IT30" s="104" t="str">
        <f>IF(AND(IP30="",IQ30=""),"",IF(OR(IS30="",IS30&lt;IR30),IR30,IF(IQ30="",IS30,IP30*IP$4+IS30*(1-IP$4))))</f>
        <v/>
      </c>
      <c r="IU30" s="104">
        <f>IF(AND(HV30="",IA30="",IF30=""),"",SUM(HV30)*SUM(HZ$4)+SUM(IA30)*SUM(IE$4)+SUM(IF30)*SUM(IJ$4)+SUM(IK30)*SUM(IO$4)+SUM(IP30)*SUM(IT$4))</f>
        <v>11.846153846153847</v>
      </c>
      <c r="IV30" s="104">
        <f>IF(AND(HW30="",IB30="",IG30=""),"",SUM(HW30)*SUM(HZ$4)+SUM(IB30)*SUM(IE$4)+SUM(IG30)*SUM(IJ$4)+SUM(IL30)*SUM(IO$4)+SUM(IQ30)*SUM(IT$4))</f>
        <v>15.615384615384615</v>
      </c>
      <c r="IW30" s="104">
        <f>IF(AND(HX30="",IC30="",IH30=""),"",SUM(HX30)*SUM(HZ$4)+SUM(IC30)*SUM(IE$4)+SUM(IH30)*SUM(IJ$4)+SUM(IM30)*SUM(IO$4)+SUM(IR30)*SUM(IT$4))</f>
        <v>14.107692307692307</v>
      </c>
      <c r="IX30" s="104" t="str">
        <f>IF(AND(HY30="",ID30="",II30=""),"",SUM(HY30)*SUM(HZ$4)+SUM(ID30)*SUM(IE$4)+SUM(II30)*SUM(IJ$4)+SUM(IN30)*SUM(IO$4)+SUM(IS30)*SUM(IT$4))</f>
        <v/>
      </c>
      <c r="IY30" s="104">
        <f>IF(AND(HZ30="",IE30="",IJ30=""),"",SUM(HZ30)*SUM(HZ$4)+SUM(IE30)*SUM(IE$4)+SUM(IJ30)*SUM(IJ$4)+SUM(IO30)*SUM(IO$4)+SUM(IT30)*SUM(IT$4))</f>
        <v>14.107692307692307</v>
      </c>
      <c r="IZ30" s="105">
        <f t="shared" si="55"/>
        <v>3</v>
      </c>
      <c r="JA30" s="109">
        <f t="shared" si="56"/>
        <v>15</v>
      </c>
      <c r="JB30" s="102">
        <v>11.25</v>
      </c>
      <c r="JC30" s="102">
        <v>16</v>
      </c>
      <c r="JD30" s="104">
        <f t="shared" si="57"/>
        <v>14.1</v>
      </c>
      <c r="JE30" s="102"/>
      <c r="JF30" s="104">
        <f>IF(AND(JB30="",JC30=""),"",IF(OR(JE30="",JE30&lt;JD30),JD30,IF(JC30="",JE30,JB30*JB$4+JE30*(1-JB$4))))</f>
        <v>14.1</v>
      </c>
      <c r="JG30" s="102"/>
      <c r="JH30" s="102"/>
      <c r="JI30" s="104" t="str">
        <f t="shared" si="58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59"/>
        <v/>
      </c>
      <c r="JO30" s="118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0"/>
        <v/>
      </c>
      <c r="JT30" s="118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1"/>
        <v/>
      </c>
      <c r="JY30" s="102"/>
      <c r="JZ30" s="104" t="str">
        <f>IF(AND(JV30="",JW30=""),"",IF(OR(JY30="",JY30&lt;JX30),JX30,IF(JW30="",JY30,JV30*JV$4+JY30*(1-JV$4))))</f>
        <v/>
      </c>
      <c r="KA30" s="104">
        <f>IF(AND(JB30="",JG30="",JL30=""),"",SUM(JB30)*SUM(JF$4)+SUM(JG30)*SUM(JK$4)+SUM(JL30)*SUM(JP$4)+SUM(JQ30)*SUM(JU$4)+SUM(JV30)*SUM(JZ$4))</f>
        <v>11.25</v>
      </c>
      <c r="KB30" s="104">
        <f>IF(AND(JC30="",JH30="",JM30=""),"",SUM(JC30)*SUM(JF$4)+SUM(JH30)*SUM(JK$4)+SUM(JM30)*SUM(JP$4)+SUM(JR30)*SUM(JU$4)+SUM(JW30)*SUM(JZ$4))</f>
        <v>16</v>
      </c>
      <c r="KC30" s="104">
        <f>IF(AND(JD30="",JI30="",JN30=""),"",SUM(JD30)*SUM(JF$4)+SUM(JI30)*SUM(JK$4)+SUM(JN30)*SUM(JP$4)+SUM(JS30)*SUM(JU$4)+SUM(JX30)*SUM(JZ$4))</f>
        <v>14.1</v>
      </c>
      <c r="KD30" s="104" t="str">
        <f>IF(AND(JE30="",JJ30="",JO30=""),"",SUM(JE30)*SUM(JF$4)+SUM(JJ30)*SUM(JK$4)+SUM(JO30)*SUM(JP$4)+SUM(JT30)*SUM(JU$4)+SUM(JY30)*SUM(JZ$4))</f>
        <v/>
      </c>
      <c r="KE30" s="104">
        <f>IF(AND(JF30="",JK30="",JP30=""),"",SUM(JF30)*SUM(JF$4)+SUM(JK30)*SUM(JK$4)+SUM(JP30)*SUM(JP$4)+SUM(JU30)*SUM(JU$4)+SUM(JZ30)*SUM(JZ$4))</f>
        <v>14.1</v>
      </c>
      <c r="KF30" s="105">
        <f t="shared" si="62"/>
        <v>2</v>
      </c>
      <c r="KG30" s="109">
        <f t="shared" si="63"/>
        <v>6</v>
      </c>
      <c r="KH30" s="102"/>
      <c r="KI30" s="102"/>
      <c r="KJ30" s="104" t="str">
        <f t="shared" si="64"/>
        <v/>
      </c>
      <c r="KK30" s="102"/>
      <c r="KL30" s="104" t="str">
        <f>IF(AND(KH30="",KI30=""),"",IF(OR(KK30="",KK30&lt;KJ30),KJ30,IF(KI30="",KK30,KH30*KH$4+KK30*(1-KH$4))))</f>
        <v/>
      </c>
      <c r="KM30" s="102"/>
      <c r="KN30" s="102"/>
      <c r="KO30" s="104" t="str">
        <f t="shared" si="65"/>
        <v/>
      </c>
      <c r="KP30" s="102"/>
      <c r="KQ30" s="104" t="str">
        <f>IF(AND(KM30="",KN30=""),"",IF(OR(KP30="",KP30&lt;KO30),KO30,IF(KN30="",KP30,KM30*KM$4+KP30*(1-KM$4))))</f>
        <v/>
      </c>
      <c r="KR30" s="102"/>
      <c r="KS30" s="102"/>
      <c r="KT30" s="104" t="str">
        <f t="shared" si="66"/>
        <v/>
      </c>
      <c r="KU30" s="118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7"/>
        <v/>
      </c>
      <c r="KZ30" s="118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8"/>
        <v/>
      </c>
      <c r="LE30" s="102"/>
      <c r="LF30" s="104" t="str">
        <f>IF(AND(LB30="",LC30=""),"",IF(OR(LE30="",LE30&lt;LD30),LD30,IF(LC30="",LE30,LB30*LB$4+LE30*(1-LB$4))))</f>
        <v/>
      </c>
      <c r="LG30" s="104" t="str">
        <f>IF(AND(KH30="",KM30="",KR30=""),"",SUM(KH30)*SUM(KL$4)+SUM(KM30)*SUM(KQ$4)+SUM(KR30)*SUM(KV$4)+SUM(KW30)*SUM(LA$4)+SUM(LB30)*SUM(LF$4))</f>
        <v/>
      </c>
      <c r="LH30" s="104" t="str">
        <f>IF(AND(KI30="",KN30="",KS30=""),"",SUM(KI30)*SUM(KL$4)+SUM(KN30)*SUM(KQ$4)+SUM(KS30)*SUM(KV$4)+SUM(KX30)*SUM(LA$4)+SUM(LC30)*SUM(LF$4))</f>
        <v/>
      </c>
      <c r="LI30" s="104" t="str">
        <f>IF(AND(KJ30="",KO30="",KT30=""),"",SUM(KJ30)*SUM(KL$4)+SUM(KO30)*SUM(KQ$4)+SUM(KT30)*SUM(KV$4)+SUM(KY30)*SUM(LA$4)+SUM(LD30)*SUM(LF$4))</f>
        <v/>
      </c>
      <c r="LJ30" s="104" t="str">
        <f>IF(AND(KK30="",KP30="",KU30=""),"",SUM(KK30)*SUM(KL$4)+SUM(KP30)*SUM(KQ$4)+SUM(KU30)*SUM(KV$4)+SUM(KZ30)*SUM(LA$4)+SUM(LE30)*SUM(LF$4))</f>
        <v/>
      </c>
      <c r="LK30" s="104" t="str">
        <f>IF(AND(KL30="",KQ30="",KV30=""),"",SUM(KL30)*SUM(KL$4)+SUM(KQ30)*SUM(KQ$4)+SUM(KV30)*SUM(KV$4)+SUM(LA30)*SUM(LA$4)+SUM(LF30)*SUM(LF$4))</f>
        <v/>
      </c>
      <c r="LL30" s="105" t="str">
        <f t="shared" si="69"/>
        <v/>
      </c>
      <c r="LM30" s="109" t="str">
        <f t="shared" si="70"/>
        <v/>
      </c>
      <c r="LN30" s="102"/>
      <c r="LO30" s="102"/>
      <c r="LP30" s="104" t="str">
        <f t="shared" si="71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2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3"/>
        <v/>
      </c>
      <c r="MA30" s="118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4"/>
        <v/>
      </c>
      <c r="MF30" s="118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5"/>
        <v/>
      </c>
      <c r="MK30" s="102"/>
      <c r="ML30" s="104" t="str">
        <f>IF(AND(MH30="",MI30=""),"",IF(OR(MK30="",MK30&lt;MJ30),MJ30,IF(MI30="",MK30,MH30*MH$4+MK30*(1-MH$4))))</f>
        <v/>
      </c>
      <c r="MM30" s="104" t="str">
        <f>IF(AND(LN30="",LS30="",LX30=""),"",SUM(LN30)*SUM(LR$4)+SUM(LS30)*SUM(LW$4)+SUM(LX30)*SUM(MB$4)+SUM(MC30)*SUM(MG$4)+SUM(MH30)*SUM(ML$4))</f>
        <v/>
      </c>
      <c r="MN30" s="104" t="str">
        <f>IF(AND(LO30="",LT30="",LY30=""),"",SUM(LO30)*SUM(LR$4)+SUM(LT30)*SUM(LW$4)+SUM(LY30)*SUM(MB$4)+SUM(MD30)*SUM(MG$4)+SUM(MI30)*SUM(ML$4))</f>
        <v/>
      </c>
      <c r="MO30" s="104" t="str">
        <f>IF(AND(LP30="",LU30="",LZ30=""),"",SUM(LP30)*SUM(LR$4)+SUM(LU30)*SUM(LW$4)+SUM(LZ30)*SUM(MB$4)+SUM(ME30)*SUM(MG$4)+SUM(MJ30)*SUM(ML$4))</f>
        <v/>
      </c>
      <c r="MP30" s="104" t="str">
        <f>IF(AND(LQ30="",LV30="",MA30=""),"",SUM(LQ30)*SUM(LR$4)+SUM(LV30)*SUM(LW$4)+SUM(MA30)*SUM(MB$4)+SUM(MF30)*SUM(MG$4)+SUM(MK30)*SUM(ML$4))</f>
        <v/>
      </c>
      <c r="MQ30" s="104" t="str">
        <f>IF(AND(LR30="",LW30="",MB30=""),"",SUM(LR30)*SUM(LR$4)+SUM(LW30)*SUM(LW$4)+SUM(MB30)*SUM(MB$4)+SUM(MG30)*SUM(MG$4)+SUM(ML30)*SUM(ML$4))</f>
        <v/>
      </c>
      <c r="MR30" s="105" t="str">
        <f t="shared" si="76"/>
        <v/>
      </c>
      <c r="MS30" s="109" t="str">
        <f t="shared" si="77"/>
        <v/>
      </c>
      <c r="MT30" s="102"/>
      <c r="MU30" s="102"/>
      <c r="MV30" s="104" t="str">
        <f t="shared" si="78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79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0"/>
        <v/>
      </c>
      <c r="NG30" s="118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1"/>
        <v/>
      </c>
      <c r="NL30" s="118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2"/>
        <v/>
      </c>
      <c r="NQ30" s="102"/>
      <c r="NR30" s="104" t="str">
        <f>IF(AND(NN30="",NO30=""),"",IF(OR(NQ30="",NQ30&lt;NP30),NP30,IF(NO30="",NQ30,NN30*NN$4+NQ30*(1-NN$4))))</f>
        <v/>
      </c>
      <c r="NS30" s="104" t="str">
        <f>IF(AND(MT30="",MY30="",ND30=""),"",SUM(MT30)*SUM(MX$4)+SUM(MY30)*SUM(NC$4)+SUM(ND30)*SUM(NH$4)+SUM(NI30)*SUM(NM$4)+SUM(NN30)*SUM(NR$4))</f>
        <v/>
      </c>
      <c r="NT30" s="104" t="str">
        <f>IF(AND(MU30="",MZ30="",NE30=""),"",SUM(MU30)*SUM(MX$4)+SUM(MZ30)*SUM(NC$4)+SUM(NE30)*SUM(NH$4)+SUM(NJ30)*SUM(NM$4)+SUM(NO30)*SUM(NR$4))</f>
        <v/>
      </c>
      <c r="NU30" s="104" t="str">
        <f>IF(AND(MV30="",NA30="",NF30=""),"",SUM(MV30)*SUM(MX$4)+SUM(NA30)*SUM(NC$4)+SUM(NF30)*SUM(NH$4)+SUM(NK30)*SUM(NM$4)+SUM(NP30)*SUM(NR$4))</f>
        <v/>
      </c>
      <c r="NV30" s="104" t="str">
        <f>IF(AND(MW30="",NB30="",NG30=""),"",SUM(MW30)*SUM(MX$4)+SUM(NB30)*SUM(NC$4)+SUM(NG30)*SUM(NH$4)+SUM(NL30)*SUM(NM$4)+SUM(NQ30)*SUM(NR$4))</f>
        <v/>
      </c>
      <c r="NW30" s="104" t="str">
        <f>IF(AND(MX30="",NC30="",NH30=""),"",SUM(MX30)*SUM(MX$4)+SUM(NC30)*SUM(NC$4)+SUM(NH30)*SUM(NH$4)+SUM(NM30)*SUM(NM$4)+SUM(NR30)*SUM(NR$4))</f>
        <v/>
      </c>
      <c r="NX30" s="105" t="str">
        <f t="shared" si="83"/>
        <v/>
      </c>
      <c r="NY30" s="109" t="str">
        <f t="shared" si="84"/>
        <v/>
      </c>
      <c r="OA30" s="198">
        <f t="shared" si="85"/>
        <v>10.400000000000002</v>
      </c>
      <c r="OB30" s="198">
        <f t="shared" si="86"/>
        <v>11.515384615384615</v>
      </c>
      <c r="OC30" s="198">
        <f t="shared" si="87"/>
        <v>12.484615384615386</v>
      </c>
      <c r="OD30" s="198">
        <f t="shared" si="88"/>
        <v>16.399999999999999</v>
      </c>
      <c r="OE30" s="198">
        <f t="shared" si="89"/>
        <v>13.361538461538462</v>
      </c>
      <c r="OF30" s="198">
        <f t="shared" si="90"/>
        <v>14.311538461538461</v>
      </c>
      <c r="OG30" s="198">
        <f t="shared" si="91"/>
        <v>15.992307692307692</v>
      </c>
      <c r="OH30" s="198">
        <f t="shared" si="92"/>
        <v>14.107692307692307</v>
      </c>
      <c r="OI30" s="198">
        <f t="shared" si="93"/>
        <v>14.1</v>
      </c>
      <c r="OJ30" s="198" t="str">
        <f t="shared" si="94"/>
        <v/>
      </c>
      <c r="OK30" s="198" t="str">
        <f t="shared" si="95"/>
        <v/>
      </c>
      <c r="OL30" s="198" t="str">
        <f t="shared" si="96"/>
        <v/>
      </c>
      <c r="OM30" s="199"/>
      <c r="ON30" s="198">
        <f t="shared" si="97"/>
        <v>10.540384615384617</v>
      </c>
      <c r="OO30" s="198">
        <f t="shared" si="98"/>
        <v>11.986538461538462</v>
      </c>
      <c r="OP30" s="198">
        <f>IF(AG30="","",($AJ$4*SUM(AG30)+$BP$4*SUM(BM30)+$CV$4*SUM(CS30)+$EB$4*SUM(DY30)+$FH$4*SUM(FE30)+$GN$4*SUM(GK30)+$HT$4*SUM(HQ30)+$IZ$4*SUM(IW30)+$KF$4*SUM(KC30)+$LL$4*SUM(LI30)+$MR$4*SUM(MO30)+$NX$4*SUM(NU30))/30)</f>
        <v>13.141410256410257</v>
      </c>
      <c r="OQ30" s="198">
        <f>IF(AI30="","",($AJ$4*SUM(AI30)+$BP$4*SUM(BO30)+$CV$4*SUM(CU30)+$EB$4*SUM(EA30)+$FH$4*SUM(FG30)+$GN$4*SUM(GM30)+$HT$4*SUM(HS30)+$IZ$4*SUM(IY30)+$KF$4*SUM(KE30)+$LL$4*SUM(LK30)+$MR$4*SUM(MQ30)+$NX$4*SUM(NW30))/30)</f>
        <v>13.141410256410257</v>
      </c>
      <c r="OR30" s="105">
        <f>IF(AK30="","",SUM($AJ30,$BP30,$CV30,$EB30,$FH30,$GN30,$HT30,$IZ30,$KF30,$LL30,$MR30,$NX30))</f>
        <v>30</v>
      </c>
      <c r="OS30" s="105">
        <f>IF(OQ30="","",IF(OQ30&lt;10,OR30,30))</f>
        <v>30</v>
      </c>
      <c r="OT30" s="133"/>
      <c r="OU30" s="109">
        <f t="shared" si="99"/>
        <v>2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4"/>
        <v>26</v>
      </c>
      <c r="B31" s="195" t="s">
        <v>410</v>
      </c>
      <c r="C31" s="195" t="s">
        <v>410</v>
      </c>
      <c r="D31" s="195" t="s">
        <v>411</v>
      </c>
      <c r="E31" s="196" t="s">
        <v>287</v>
      </c>
      <c r="F31" s="102">
        <v>11.5</v>
      </c>
      <c r="G31" s="102">
        <v>0.5</v>
      </c>
      <c r="H31" s="104">
        <f t="shared" si="1"/>
        <v>4.9000000000000004</v>
      </c>
      <c r="I31" s="102"/>
      <c r="J31" s="104">
        <f t="shared" ref="J31:J53" si="225">IF(AND(F31="",G31=""),"",IF(OR(I31="",I31&lt;H31),H31,IF(G31="",I31,F31*F$4+I31*(1-F$4))))</f>
        <v>4.9000000000000004</v>
      </c>
      <c r="K31" s="102">
        <v>6</v>
      </c>
      <c r="L31" s="102">
        <v>2</v>
      </c>
      <c r="M31" s="104">
        <f t="shared" si="2"/>
        <v>3.6000000000000005</v>
      </c>
      <c r="N31" s="102"/>
      <c r="O31" s="104">
        <f t="shared" ref="O31:O53" si="226">IF(AND(K31="",L31=""),"",IF(OR(N31="",N31&lt;M31),M31,IF(L31="",N31,K31*K$4+N31*(1-K$4))))</f>
        <v>3.6000000000000005</v>
      </c>
      <c r="P31" s="102">
        <v>16</v>
      </c>
      <c r="Q31" s="102">
        <v>1</v>
      </c>
      <c r="R31" s="104">
        <f t="shared" si="3"/>
        <v>7</v>
      </c>
      <c r="S31" s="118"/>
      <c r="T31" s="104">
        <f t="shared" ref="T31:T53" si="227">IF(AND(P31="",Q31=""),"",IF(OR(S31="",S31&lt;R31),R31,IF(Q31="",S31,P31*P$4+S31*(1-P$4))))</f>
        <v>7</v>
      </c>
      <c r="U31" s="102"/>
      <c r="V31" s="102"/>
      <c r="W31" s="104" t="str">
        <f t="shared" si="4"/>
        <v/>
      </c>
      <c r="X31" s="118"/>
      <c r="Y31" s="104" t="str">
        <f t="shared" ref="Y31:Y53" si="228">IF(AND(U31="",V31=""),"",IF(OR(X31="",X31&lt;W31),W31,IF(V31="",X31,U31*U$4+X31*(1-U$4))))</f>
        <v/>
      </c>
      <c r="Z31" s="102"/>
      <c r="AA31" s="102"/>
      <c r="AB31" s="104" t="str">
        <f t="shared" si="5"/>
        <v/>
      </c>
      <c r="AC31" s="102"/>
      <c r="AD31" s="104" t="str">
        <f t="shared" ref="AD31:AD50" si="229">IF(AND(Z31="",AA31=""),"",IF(OR(AC31="",AC31&lt;AB31),AB31,IF(AA31="",AC31,Z31*Z$4+AC31*(1-Z$4))))</f>
        <v/>
      </c>
      <c r="AE31" s="104">
        <f t="shared" ref="AE31:AE48" si="230">IF(AND(F31="",K31="",P31=""),"",SUM(F31)*SUM(J$4)+SUM(K31)*SUM(O$4)+SUM(P31)*SUM(T$4)+SUM(U31)*SUM(Y$4)+SUM(Z31)*SUM(AD$4))</f>
        <v>11.192307692307693</v>
      </c>
      <c r="AF31" s="104">
        <f t="shared" ref="AF31:AF48" si="231">IF(AND(G31="",L31="",Q31=""),"",SUM(G31)*SUM(J$4)+SUM(L31)*SUM(O$4)+SUM(Q31)*SUM(T$4)+SUM(V31)*SUM(Y$4)+SUM(AA31)*SUM(AD$4))</f>
        <v>1.1153846153846154</v>
      </c>
      <c r="AG31" s="104">
        <f t="shared" ref="AG31:AG48" si="232">IF(AND(H31="",M31="",R31=""),"",SUM(H31)*SUM(J$4)+SUM(M31)*SUM(O$4)+SUM(R31)*SUM(T$4)+SUM(W31)*SUM(Y$4)+SUM(AB31)*SUM(AD$4))</f>
        <v>5.1461538461538474</v>
      </c>
      <c r="AH31" s="104" t="str">
        <f t="shared" ref="AH31:AH48" si="233">IF(AND(I31="",N31="",S31=""),"",SUM(I31)*SUM(J$4)+SUM(N31)*SUM(O$4)+SUM(S31)*SUM(T$4)+SUM(X31)*SUM(Y$4)+SUM(AC31)*SUM(AD$4))</f>
        <v/>
      </c>
      <c r="AI31" s="104">
        <f t="shared" ref="AI31:AI48" si="234">IF(AND(J31="",O31="",T31=""),"",SUM(J31)*SUM(J$4)+SUM(O31)*SUM(O$4)+SUM(T31)*SUM(T$4)+SUM(Y31)*SUM(Y$4)+SUM(AD31)*SUM(AD$4))</f>
        <v>5.1461538461538474</v>
      </c>
      <c r="AJ31" s="105">
        <f t="shared" si="6"/>
        <v>0</v>
      </c>
      <c r="AK31" s="109">
        <f t="shared" si="7"/>
        <v>45</v>
      </c>
      <c r="AL31" s="102">
        <v>3.5</v>
      </c>
      <c r="AM31" s="102">
        <v>4</v>
      </c>
      <c r="AN31" s="104">
        <f t="shared" si="8"/>
        <v>3.8</v>
      </c>
      <c r="AO31" s="102"/>
      <c r="AP31" s="104">
        <f t="shared" ref="AP31:AP53" si="235">IF(AND(AL31="",AM31=""),"",IF(OR(AO31="",AO31&lt;AN31),AN31,IF(AM31="",AO31,AL31*AL$4+AO31*(1-AL$4))))</f>
        <v>3.8</v>
      </c>
      <c r="AQ31" s="102">
        <v>3</v>
      </c>
      <c r="AR31" s="102">
        <v>3</v>
      </c>
      <c r="AS31" s="104">
        <f t="shared" si="9"/>
        <v>3</v>
      </c>
      <c r="AT31" s="102"/>
      <c r="AU31" s="104">
        <f t="shared" ref="AU31:AU53" si="236">IF(AND(AQ31="",AR31=""),"",IF(OR(AT31="",AT31&lt;AS31),AS31,IF(AR31="",AT31,AQ31*AQ$4+AT31*(1-AQ$4))))</f>
        <v>3</v>
      </c>
      <c r="AV31" s="102">
        <v>5</v>
      </c>
      <c r="AW31" s="102">
        <v>7</v>
      </c>
      <c r="AX31" s="104">
        <f t="shared" si="10"/>
        <v>6.2</v>
      </c>
      <c r="AY31" s="118"/>
      <c r="AZ31" s="104">
        <f t="shared" ref="AZ31:AZ53" si="237">IF(AND(AV31="",AW31=""),"",IF(OR(AY31="",AY31&lt;AX31),AX31,IF(AW31="",AY31,AV31*AV$4+AY31*(1-AV$4))))</f>
        <v>6.2</v>
      </c>
      <c r="BA31" s="102"/>
      <c r="BB31" s="102"/>
      <c r="BC31" s="104" t="str">
        <f t="shared" si="11"/>
        <v/>
      </c>
      <c r="BD31" s="118"/>
      <c r="BE31" s="104" t="str">
        <f t="shared" ref="BE31:BE51" si="238">IF(AND(BA31="",BB31=""),"",IF(OR(BD31="",BD31&lt;BC31),BC31,IF(BB31="",BD31,BA31*BA$4+BD31*(1-BA$4))))</f>
        <v/>
      </c>
      <c r="BF31" s="102"/>
      <c r="BG31" s="102"/>
      <c r="BH31" s="104" t="str">
        <f t="shared" si="12"/>
        <v/>
      </c>
      <c r="BI31" s="102"/>
      <c r="BJ31" s="104" t="str">
        <f t="shared" ref="BJ31:BJ51" si="239">IF(AND(BF31="",BG31=""),"",IF(OR(BI31="",BI31&lt;BH31),BH31,IF(BG31="",BI31,BF31*BF$4+BI31*(1-BF$4))))</f>
        <v/>
      </c>
      <c r="BK31" s="104">
        <f t="shared" ref="BK31:BK53" si="240">IF(AND(AL31="",AQ31="",AV31=""),"",SUM(AL31)*SUM(AP$4)+SUM(AQ31)*SUM(AU$4)+SUM(AV31)*SUM(AZ$4)+SUM(BA31)*SUM(BE$4)+SUM(BF31)*SUM(BJ$4))</f>
        <v>3.6538461538461542</v>
      </c>
      <c r="BL31" s="104">
        <f t="shared" ref="BL31:BL53" si="241">IF(AND(AM31="",AR31="",AW31=""),"",SUM(AM31)*SUM(AP$4)+SUM(AR31)*SUM(AU$4)+SUM(AW31)*SUM(AZ$4)+SUM(BB31)*SUM(BE$4)+SUM(BG31)*SUM(BJ$4))</f>
        <v>4.3076923076923084</v>
      </c>
      <c r="BM31" s="104">
        <f t="shared" ref="BM31:BM53" si="242">IF(AND(AN31="",AS31="",AX31=""),"",SUM(AN31)*SUM(AP$4)+SUM(AS31)*SUM(AU$4)+SUM(AX31)*SUM(AZ$4)+SUM(BC31)*SUM(BE$4)+SUM(BH31)*SUM(BJ$4))</f>
        <v>4.046153846153846</v>
      </c>
      <c r="BN31" s="104" t="str">
        <f t="shared" ref="BN31:BN51" si="243">IF(AND(AO31="",AT31="",AY31=""),"",SUM(AO31)*SUM(AP$4)+SUM(AT31)*SUM(AU$4)+SUM(AY31)*SUM(AZ$4)+SUM(BD31)*SUM(BE$4)+SUM(BI31)*SUM(BJ$4))</f>
        <v/>
      </c>
      <c r="BO31" s="104">
        <f t="shared" ref="BO31:BO53" si="244">IF(AND(AP31="",AU31="",AZ31=""),"",SUM(AP31)*SUM(AP$4)+SUM(AU31)*SUM(AU$4)+SUM(AZ31)*SUM(AZ$4)+SUM(BE31)*SUM(BE$4)+SUM(BJ31)*SUM(BJ$4))</f>
        <v>4.046153846153846</v>
      </c>
      <c r="BP31" s="105">
        <f t="shared" si="13"/>
        <v>0</v>
      </c>
      <c r="BQ31" s="109">
        <f t="shared" si="14"/>
        <v>48</v>
      </c>
      <c r="BR31" s="102">
        <v>11</v>
      </c>
      <c r="BS31" s="102">
        <v>11.5</v>
      </c>
      <c r="BT31" s="104">
        <f t="shared" si="15"/>
        <v>11.3</v>
      </c>
      <c r="BU31" s="102"/>
      <c r="BV31" s="104">
        <f t="shared" ref="BV31:BV53" si="245">IF(AND(BR31="",BS31=""),"",IF(OR(BU31="",BU31&lt;BT31),BT31,IF(BS31="",BU31,BR31*BR$4+BU31*(1-BR$4))))</f>
        <v>11.3</v>
      </c>
      <c r="BW31" s="102">
        <v>11</v>
      </c>
      <c r="BX31" s="102">
        <v>10</v>
      </c>
      <c r="BY31" s="104">
        <f t="shared" si="16"/>
        <v>10.4</v>
      </c>
      <c r="BZ31" s="102"/>
      <c r="CA31" s="104">
        <f t="shared" ref="CA31:CA53" si="246">IF(AND(BW31="",BX31=""),"",IF(OR(BZ31="",BZ31&lt;BY31),BY31,IF(BX31="",BZ31,BW31*BW$4+BZ31*(1-BW$4))))</f>
        <v>10.4</v>
      </c>
      <c r="CB31" s="102">
        <v>9</v>
      </c>
      <c r="CC31" s="102">
        <v>13</v>
      </c>
      <c r="CD31" s="104">
        <f t="shared" si="17"/>
        <v>11.4</v>
      </c>
      <c r="CE31" s="118"/>
      <c r="CF31" s="104">
        <f t="shared" ref="CF31:CF53" si="247">IF(AND(CB31="",CC31=""),"",IF(OR(CE31="",CE31&lt;CD31),CD31,IF(CC31="",CE31,CB31*CB$4+CE31*(1-CB$4))))</f>
        <v>11.4</v>
      </c>
      <c r="CG31" s="102"/>
      <c r="CH31" s="102"/>
      <c r="CI31" s="104" t="str">
        <f t="shared" si="18"/>
        <v/>
      </c>
      <c r="CJ31" s="118"/>
      <c r="CK31" s="104" t="str">
        <f t="shared" ref="CK31:CK54" si="248">IF(AND(CG31="",CH31=""),"",IF(OR(CJ31="",CJ31&lt;CI31),CI31,IF(CH31="",CJ31,CG31*CG$4+CJ31*(1-CG$4))))</f>
        <v/>
      </c>
      <c r="CL31" s="102"/>
      <c r="CM31" s="102"/>
      <c r="CN31" s="104" t="str">
        <f t="shared" si="19"/>
        <v/>
      </c>
      <c r="CO31" s="102"/>
      <c r="CP31" s="104" t="str">
        <f t="shared" ref="CP31:CP54" si="249">IF(AND(CL31="",CM31=""),"",IF(OR(CO31="",CO31&lt;CN31),CN31,IF(CM31="",CO31,CL31*CL$4+CO31*(1-CL$4))))</f>
        <v/>
      </c>
      <c r="CQ31" s="104">
        <f t="shared" ref="CQ31:CQ54" si="250">IF(AND(BR31="",BW31="",CB31=""),"",SUM(BR31)*SUM(BV$4)+SUM(BW31)*SUM(CA$4)+SUM(CB31)*SUM(CF$4)+SUM(CG31)*SUM(CK$4)+SUM(CL31)*SUM(CP$4))</f>
        <v>10.538461538461538</v>
      </c>
      <c r="CR31" s="104">
        <f t="shared" ref="CR31:CR51" si="251">IF(AND(BS31="",BX31="",CC31=""),"",SUM(BS31)*SUM(BV$4)+SUM(BX31)*SUM(CA$4)+SUM(CC31)*SUM(CF$4)+SUM(CH31)*SUM(CK$4)+SUM(CM31)*SUM(CP$4))</f>
        <v>11.26923076923077</v>
      </c>
      <c r="CS31" s="104">
        <f t="shared" ref="CS31:CS54" si="252">IF(AND(BT31="",BY31="",CD31=""),"",SUM(BT31)*SUM(BV$4)+SUM(BY31)*SUM(CA$4)+SUM(CD31)*SUM(CF$4)+SUM(CI31)*SUM(CK$4)+SUM(CN31)*SUM(CP$4))</f>
        <v>10.976923076923079</v>
      </c>
      <c r="CT31" s="104" t="str">
        <f t="shared" ref="CT31:CT51" si="253">IF(AND(BU31="",BZ31="",CE31=""),"",SUM(BU31)*SUM(BV$4)+SUM(BZ31)*SUM(CA$4)+SUM(CE31)*SUM(CF$4)+SUM(CJ31)*SUM(CK$4)+SUM(CO31)*SUM(CP$4))</f>
        <v/>
      </c>
      <c r="CU31" s="104">
        <f t="shared" ref="CU31:CU54" si="254">IF(AND(BV31="",CA31="",CF31=""),"",SUM(BV31)*SUM(BV$4)+SUM(CA31)*SUM(CA$4)+SUM(CF31)*SUM(CF$4)+SUM(CK31)*SUM(CK$4)+SUM(CP31)*SUM(CP$4))</f>
        <v>10.976923076923079</v>
      </c>
      <c r="CV31" s="105">
        <f t="shared" si="20"/>
        <v>4</v>
      </c>
      <c r="CW31" s="109">
        <f t="shared" si="21"/>
        <v>30</v>
      </c>
      <c r="CX31" s="102">
        <v>17</v>
      </c>
      <c r="CY31" s="102">
        <v>15.5</v>
      </c>
      <c r="CZ31" s="104">
        <f t="shared" si="22"/>
        <v>16.100000000000001</v>
      </c>
      <c r="DA31" s="102"/>
      <c r="DB31" s="104">
        <f t="shared" ref="DB31:DB53" si="255">IF(AND(CX31="",CY31=""),"",IF(OR(DA31="",DA31&lt;CZ31),CZ31,IF(CY31="",DA31,CX31*CX$4+DA31*(1-CX$4))))</f>
        <v>16.100000000000001</v>
      </c>
      <c r="DC31" s="102">
        <v>14</v>
      </c>
      <c r="DD31" s="102">
        <v>12</v>
      </c>
      <c r="DE31" s="104">
        <f t="shared" si="23"/>
        <v>12.8</v>
      </c>
      <c r="DF31" s="102"/>
      <c r="DG31" s="104">
        <f t="shared" ref="DG31:DG54" si="256">IF(AND(DC31="",DD31=""),"",IF(OR(DF31="",DF31&lt;DE31),DE31,IF(DD31="",DF31,DC31*DC$4+DF31*(1-DC$4))))</f>
        <v>12.8</v>
      </c>
      <c r="DH31" s="102"/>
      <c r="DI31" s="102"/>
      <c r="DJ31" s="104" t="str">
        <f t="shared" si="24"/>
        <v/>
      </c>
      <c r="DK31" s="118"/>
      <c r="DL31" s="104" t="str">
        <f t="shared" ref="DL31:DL51" si="257">IF(AND(DH31="",DI31=""),"",IF(OR(DK31="",DK31&lt;DJ31),DJ31,IF(DI31="",DK31,DH31*DH$4+DK31*(1-DH$4))))</f>
        <v/>
      </c>
      <c r="DM31" s="102"/>
      <c r="DN31" s="102"/>
      <c r="DO31" s="104" t="str">
        <f t="shared" si="25"/>
        <v/>
      </c>
      <c r="DP31" s="118"/>
      <c r="DQ31" s="104" t="str">
        <f t="shared" ref="DQ31:DQ51" si="258">IF(AND(DM31="",DN31=""),"",IF(OR(DP31="",DP31&lt;DO31),DO31,IF(DN31="",DP31,DM31*DM$4+DP31*(1-DM$4))))</f>
        <v/>
      </c>
      <c r="DR31" s="102"/>
      <c r="DS31" s="102"/>
      <c r="DT31" s="104" t="str">
        <f t="shared" si="26"/>
        <v/>
      </c>
      <c r="DU31" s="102"/>
      <c r="DV31" s="104" t="str">
        <f t="shared" ref="DV31:DV51" si="259">IF(AND(DR31="",DS31=""),"",IF(OR(DU31="",DU31&lt;DT31),DT31,IF(DS31="",DU31,DR31*DR$4+DU31*(1-DR$4))))</f>
        <v/>
      </c>
      <c r="DW31" s="104">
        <f t="shared" ref="DW31:DW54" si="260">IF(AND(CX31="",DC31="",DH31=""),"",SUM(CX31)*SUM(DB$4)+SUM(DC31)*SUM(DG$4)+SUM(DH31)*SUM(DL$4)+SUM(DM31)*SUM(DQ$4)+SUM(DR31)*SUM(DV$4))</f>
        <v>15.615384615384615</v>
      </c>
      <c r="DX31" s="104">
        <f t="shared" ref="DX31:DX53" si="261">IF(AND(CY31="",DD31="",DI31=""),"",SUM(CY31)*SUM(DB$4)+SUM(DD31)*SUM(DG$4)+SUM(DI31)*SUM(DL$4)+SUM(DN31)*SUM(DQ$4)+SUM(DS31)*SUM(DV$4))</f>
        <v>13.884615384615383</v>
      </c>
      <c r="DY31" s="104">
        <f t="shared" ref="DY31:DY53" si="262">IF(AND(CZ31="",DE31="",DJ31=""),"",SUM(CZ31)*SUM(DB$4)+SUM(DE31)*SUM(DG$4)+SUM(DJ31)*SUM(DL$4)+SUM(DO31)*SUM(DQ$4)+SUM(DT31)*SUM(DV$4))</f>
        <v>14.576923076923078</v>
      </c>
      <c r="DZ31" s="104" t="str">
        <f t="shared" ref="DZ31:DZ51" si="263">IF(AND(DA31="",DF31="",DK31=""),"",SUM(DA31)*SUM(DB$4)+SUM(DF31)*SUM(DG$4)+SUM(DK31)*SUM(DL$4)+SUM(DP31)*SUM(DQ$4)+SUM(DU31)*SUM(DV$4))</f>
        <v/>
      </c>
      <c r="EA31" s="104">
        <f t="shared" ref="EA31:EA53" si="264">IF(AND(DB31="",DG31="",DL31=""),"",SUM(DB31)*SUM(DB$4)+SUM(DG31)*SUM(DG$4)+SUM(DL31)*SUM(DL$4)+SUM(DQ31)*SUM(DQ$4)+SUM(DV31)*SUM(DV$4))</f>
        <v>14.576923076923078</v>
      </c>
      <c r="EB31" s="105">
        <f t="shared" si="27"/>
        <v>3</v>
      </c>
      <c r="EC31" s="109">
        <f t="shared" si="28"/>
        <v>17</v>
      </c>
      <c r="ED31" s="102">
        <v>15</v>
      </c>
      <c r="EE31" s="102">
        <v>13.5</v>
      </c>
      <c r="EF31" s="104">
        <f t="shared" si="29"/>
        <v>14.1</v>
      </c>
      <c r="EG31" s="102"/>
      <c r="EH31" s="104">
        <f t="shared" ref="EH31:EH53" si="265">IF(AND(ED31="",EE31=""),"",IF(OR(EG31="",EG31&lt;EF31),EF31,IF(EE31="",EG31,ED31*ED$4+EG31*(1-ED$4))))</f>
        <v>14.1</v>
      </c>
      <c r="EI31" s="102">
        <v>10</v>
      </c>
      <c r="EJ31" s="102">
        <v>7.5</v>
      </c>
      <c r="EK31" s="104">
        <f t="shared" si="30"/>
        <v>8.5</v>
      </c>
      <c r="EL31" s="102"/>
      <c r="EM31" s="104">
        <f t="shared" ref="EM31:EM53" si="266">IF(AND(EI31="",EJ31=""),"",IF(OR(EL31="",EL31&lt;EK31),EK31,IF(EJ31="",EL31,EI31*EI$4+EL31*(1-EI$4))))</f>
        <v>8.5</v>
      </c>
      <c r="EN31" s="102">
        <v>8</v>
      </c>
      <c r="EO31" s="102">
        <v>7.5</v>
      </c>
      <c r="EP31" s="104">
        <f t="shared" si="31"/>
        <v>7.7</v>
      </c>
      <c r="EQ31" s="118"/>
      <c r="ER31" s="104">
        <f t="shared" ref="ER31:ER53" si="267">IF(AND(EN31="",EO31=""),"",IF(OR(EQ31="",EQ31&lt;EP31),EP31,IF(EO31="",EQ31,EN31*EN$4+EQ31*(1-EN$4))))</f>
        <v>7.7</v>
      </c>
      <c r="ES31" s="102"/>
      <c r="ET31" s="102"/>
      <c r="EU31" s="104" t="str">
        <f t="shared" si="32"/>
        <v/>
      </c>
      <c r="EV31" s="118"/>
      <c r="EW31" s="104" t="str">
        <f t="shared" ref="EW31:EW53" si="268">IF(AND(ES31="",ET31=""),"",IF(OR(EV31="",EV31&lt;EU31),EU31,IF(ET31="",EV31,ES31*ES$4+EV31*(1-ES$4))))</f>
        <v/>
      </c>
      <c r="EX31" s="102"/>
      <c r="EY31" s="102"/>
      <c r="EZ31" s="104" t="str">
        <f t="shared" si="33"/>
        <v/>
      </c>
      <c r="FA31" s="102"/>
      <c r="FB31" s="104" t="str">
        <f t="shared" ref="FB31:FB53" si="269">IF(AND(EX31="",EY31=""),"",IF(OR(FA31="",FA31&lt;EZ31),EZ31,IF(EY31="",FA31,EX31*EX$4+FA31*(1-EX$4))))</f>
        <v/>
      </c>
      <c r="FC31" s="104">
        <f t="shared" ref="FC31:FC53" si="270">IF(AND(ED31="",EI31="",EN31=""),"",SUM(ED31)*SUM(EH$4)+SUM(EI31)*SUM(EM$4)+SUM(EN31)*SUM(ER$4)+SUM(ES31)*SUM(EW$4)+SUM(EX31)*SUM(FB$4))</f>
        <v>12.230769230769232</v>
      </c>
      <c r="FD31" s="104">
        <f t="shared" ref="FD31:FD53" si="271">IF(AND(EE31="",EJ31="",EO31=""),"",SUM(EE31)*SUM(EH$4)+SUM(EJ31)*SUM(EM$4)+SUM(EO31)*SUM(ER$4)+SUM(ET31)*SUM(EW$4)+SUM(EY31)*SUM(FB$4))</f>
        <v>10.73076923076923</v>
      </c>
      <c r="FE31" s="104">
        <f t="shared" ref="FE31:FE53" si="272">IF(AND(EF31="",EK31="",EP31=""),"",SUM(EF31)*SUM(EH$4)+SUM(EK31)*SUM(EM$4)+SUM(EP31)*SUM(ER$4)+SUM(EU31)*SUM(EW$4)+SUM(EZ31)*SUM(FB$4))</f>
        <v>11.330769230769231</v>
      </c>
      <c r="FF31" s="104" t="str">
        <f t="shared" ref="FF31:FF51" si="273">IF(AND(EG31="",EL31="",EQ31=""),"",SUM(EG31)*SUM(EH$4)+SUM(EL31)*SUM(EM$4)+SUM(EQ31)*SUM(ER$4)+SUM(EV31)*SUM(EW$4)+SUM(FA31)*SUM(FB$4))</f>
        <v/>
      </c>
      <c r="FG31" s="104">
        <f t="shared" ref="FG31:FG53" si="274">IF(AND(EH31="",EM31="",ER31=""),"",SUM(EH31)*SUM(EH$4)+SUM(EM31)*SUM(EM$4)+SUM(ER31)*SUM(ER$4)+SUM(EW31)*SUM(EW$4)+SUM(FB31)*SUM(FB$4))</f>
        <v>11.330769230769231</v>
      </c>
      <c r="FH31" s="105">
        <f t="shared" si="34"/>
        <v>3</v>
      </c>
      <c r="FI31" s="109">
        <f t="shared" si="35"/>
        <v>22</v>
      </c>
      <c r="FJ31" s="102">
        <v>5.25</v>
      </c>
      <c r="FK31" s="102">
        <v>3.25</v>
      </c>
      <c r="FL31" s="104">
        <f t="shared" si="36"/>
        <v>4.05</v>
      </c>
      <c r="FM31" s="102"/>
      <c r="FN31" s="104">
        <f t="shared" ref="FN31:FN54" si="275">IF(AND(FJ31="",FK31=""),"",IF(OR(FM31="",FM31&lt;FL31),FL31,IF(FK31="",FM31,FJ31*FJ$4+FM31*(1-FJ$4))))</f>
        <v>4.05</v>
      </c>
      <c r="FO31" s="102">
        <v>13.5</v>
      </c>
      <c r="FP31" s="102">
        <v>8</v>
      </c>
      <c r="FQ31" s="104">
        <f t="shared" si="37"/>
        <v>10.199999999999999</v>
      </c>
      <c r="FR31" s="102"/>
      <c r="FS31" s="104">
        <f t="shared" ref="FS31:FS57" si="276">IF(AND(FO31="",FP31=""),"",IF(OR(FR31="",FR31&lt;FQ31),FQ31,IF(FP31="",FR31,FO31*FO$4+FR31*(1-FO$4))))</f>
        <v>10.199999999999999</v>
      </c>
      <c r="FT31" s="102"/>
      <c r="FU31" s="102"/>
      <c r="FV31" s="104" t="str">
        <f t="shared" si="38"/>
        <v/>
      </c>
      <c r="FW31" s="118"/>
      <c r="FX31" s="104" t="str">
        <f t="shared" ref="FX31:FX56" si="277">IF(AND(FT31="",FU31=""),"",IF(OR(FW31="",FW31&lt;FV31),FV31,IF(FU31="",FW31,FT31*FT$4+FW31*(1-FT$4))))</f>
        <v/>
      </c>
      <c r="FY31" s="102"/>
      <c r="FZ31" s="102"/>
      <c r="GA31" s="104" t="str">
        <f t="shared" si="39"/>
        <v/>
      </c>
      <c r="GB31" s="118"/>
      <c r="GC31" s="104" t="str">
        <f t="shared" ref="GC31:GC51" si="278">IF(AND(FY31="",FZ31=""),"",IF(OR(GB31="",GB31&lt;GA31),GA31,IF(FZ31="",GB31,FY31*FY$4+GB31*(1-FY$4))))</f>
        <v/>
      </c>
      <c r="GD31" s="102"/>
      <c r="GE31" s="102"/>
      <c r="GF31" s="104" t="str">
        <f t="shared" si="40"/>
        <v/>
      </c>
      <c r="GG31" s="102"/>
      <c r="GH31" s="104" t="str">
        <f t="shared" ref="GH31:GH51" si="279">IF(AND(GD31="",GE31=""),"",IF(OR(GG31="",GG31&lt;GF31),GF31,IF(GE31="",GG31,GD31*GD$4+GG31*(1-GD$4))))</f>
        <v/>
      </c>
      <c r="GI31" s="104">
        <f t="shared" ref="GI31:GI54" si="280">IF(AND(FJ31="",FO31="",FT31=""),"",SUM(FJ31)*SUM(FN$4)+SUM(FO31)*SUM(FS$4)+SUM(FT31)*SUM(FX$4)+SUM(FY31)*SUM(GC$4)+SUM(GD31)*SUM(GH$4))</f>
        <v>9.0576923076923066</v>
      </c>
      <c r="GJ31" s="104">
        <f t="shared" ref="GJ31:GJ55" si="281">IF(AND(FK31="",FP31="",FU31=""),"",SUM(FK31)*SUM(FN$4)+SUM(FP31)*SUM(FS$4)+SUM(FU31)*SUM(FX$4)+SUM(FZ31)*SUM(GC$4)+SUM(GE31)*SUM(GH$4))</f>
        <v>5.4423076923076925</v>
      </c>
      <c r="GK31" s="104">
        <f t="shared" ref="GK31:GK54" si="282">IF(AND(FL31="",FQ31="",FV31=""),"",SUM(FL31)*SUM(FN$4)+SUM(FQ31)*SUM(FS$4)+SUM(FV31)*SUM(FX$4)+SUM(GA31)*SUM(GC$4)+SUM(GF31)*SUM(GH$4))</f>
        <v>6.888461538461538</v>
      </c>
      <c r="GL31" s="104" t="str">
        <f t="shared" ref="GL31:GL51" si="283">IF(AND(FM31="",FR31="",FW31=""),"",SUM(FM31)*SUM(FN$4)+SUM(FR31)*SUM(FS$4)+SUM(FW31)*SUM(FX$4)+SUM(GB31)*SUM(GC$4)+SUM(GG31)*SUM(GH$4))</f>
        <v/>
      </c>
      <c r="GM31" s="104">
        <f t="shared" ref="GM31:GM55" si="284">IF(AND(FN31="",FS31="",FX31=""),"",SUM(FN31)*SUM(FN$4)+SUM(FS31)*SUM(FS$4)+SUM(FX31)*SUM(FX$4)+SUM(GC31)*SUM(GC$4)+SUM(GH31)*SUM(GH$4))</f>
        <v>6.888461538461538</v>
      </c>
      <c r="GN31" s="105">
        <f t="shared" si="41"/>
        <v>0</v>
      </c>
      <c r="GO31" s="109">
        <f t="shared" si="42"/>
        <v>42</v>
      </c>
      <c r="GP31" s="102">
        <v>11.5</v>
      </c>
      <c r="GQ31" s="102">
        <v>6</v>
      </c>
      <c r="GR31" s="104">
        <f t="shared" si="43"/>
        <v>8.1999999999999993</v>
      </c>
      <c r="GS31" s="102"/>
      <c r="GT31" s="104">
        <f t="shared" ref="GT31:GT55" si="285">IF(AND(GP31="",GQ31=""),"",IF(OR(GS31="",GS31&lt;GR31),GR31,IF(GQ31="",GS31,GP31*GP$4+GS31*(1-GP$4))))</f>
        <v>8.1999999999999993</v>
      </c>
      <c r="GU31" s="102">
        <v>7</v>
      </c>
      <c r="GV31" s="102">
        <v>7</v>
      </c>
      <c r="GW31" s="104">
        <f t="shared" si="44"/>
        <v>7</v>
      </c>
      <c r="GX31" s="102"/>
      <c r="GY31" s="104">
        <f t="shared" ref="GY31:GY57" si="286">IF(AND(GU31="",GV31=""),"",IF(OR(GX31="",GX31&lt;GW31),GW31,IF(GV31="",GX31,GU31*GU$4+GX31*(1-GU$4))))</f>
        <v>7</v>
      </c>
      <c r="GZ31" s="102"/>
      <c r="HA31" s="102"/>
      <c r="HB31" s="104" t="str">
        <f t="shared" si="45"/>
        <v/>
      </c>
      <c r="HC31" s="118"/>
      <c r="HD31" s="104" t="str">
        <f t="shared" ref="HD31:HD55" si="287">IF(AND(GZ31="",HA31=""),"",IF(OR(HC31="",HC31&lt;HB31),HB31,IF(HA31="",HC31,GZ31*GZ$4+HC31*(1-GZ$4))))</f>
        <v/>
      </c>
      <c r="HE31" s="102"/>
      <c r="HF31" s="102"/>
      <c r="HG31" s="104" t="str">
        <f t="shared" si="46"/>
        <v/>
      </c>
      <c r="HH31" s="118"/>
      <c r="HI31" s="104" t="str">
        <f t="shared" ref="HI31:HI57" si="288">IF(AND(HE31="",HF31=""),"",IF(OR(HH31="",HH31&lt;HG31),HG31,IF(HF31="",HH31,HE31*HE$4+HH31*(1-HE$4))))</f>
        <v/>
      </c>
      <c r="HJ31" s="102"/>
      <c r="HK31" s="102"/>
      <c r="HL31" s="104" t="str">
        <f t="shared" si="47"/>
        <v/>
      </c>
      <c r="HM31" s="102"/>
      <c r="HN31" s="104" t="str">
        <f t="shared" ref="HN31:HN57" si="289">IF(AND(HJ31="",HK31=""),"",IF(OR(HM31="",HM31&lt;HL31),HL31,IF(HK31="",HM31,HJ31*HJ$4+HM31*(1-HJ$4))))</f>
        <v/>
      </c>
      <c r="HO31" s="104">
        <f t="shared" ref="HO31:HO65" si="290">IF(AND(GP31="",GU31="",GZ31=""),"",SUM(GP31)*SUM(GT$4)+SUM(GU31)*SUM(GY$4)+SUM(GZ31)*SUM(HD$4)+SUM(HE31)*SUM(HI$4)+SUM(HJ31)*SUM(HN$4))</f>
        <v>9.4230769230769234</v>
      </c>
      <c r="HP31" s="104">
        <f t="shared" ref="HP31:HP56" si="291">IF(AND(GQ31="",GV31="",HA31=""),"",SUM(GQ31)*SUM(GT$4)+SUM(GV31)*SUM(GY$4)+SUM(HA31)*SUM(HD$4)+SUM(HF31)*SUM(HI$4)+SUM(HK31)*SUM(HN$4))</f>
        <v>6.4615384615384617</v>
      </c>
      <c r="HQ31" s="104">
        <f t="shared" ref="HQ31:HQ58" si="292">IF(AND(GR31="",GW31="",HB31=""),"",SUM(GR31)*SUM(GT$4)+SUM(GW31)*SUM(GY$4)+SUM(HB31)*SUM(HD$4)+SUM(HG31)*SUM(HI$4)+SUM(HL31)*SUM(HN$4))</f>
        <v>7.6461538461538456</v>
      </c>
      <c r="HR31" s="104" t="str">
        <f t="shared" ref="HR31:HR51" si="293">IF(AND(GS31="",GX31="",HC31=""),"",SUM(GS31)*SUM(GT$4)+SUM(GX31)*SUM(GY$4)+SUM(HC31)*SUM(HD$4)+SUM(HH31)*SUM(HI$4)+SUM(HM31)*SUM(HN$4))</f>
        <v/>
      </c>
      <c r="HS31" s="104">
        <f t="shared" ref="HS31:HS58" si="294">IF(AND(GT31="",GY31="",HD31=""),"",SUM(GT31)*SUM(GT$4)+SUM(GY31)*SUM(GY$4)+SUM(HD31)*SUM(HD$4)+SUM(HI31)*SUM(HI$4)+SUM(HN31)*SUM(HN$4))</f>
        <v>7.6461538461538456</v>
      </c>
      <c r="HT31" s="105">
        <f t="shared" si="48"/>
        <v>0</v>
      </c>
      <c r="HU31" s="109">
        <f t="shared" si="49"/>
        <v>47</v>
      </c>
      <c r="HV31" s="102">
        <v>6</v>
      </c>
      <c r="HW31" s="102">
        <v>14</v>
      </c>
      <c r="HX31" s="104">
        <f t="shared" si="50"/>
        <v>10.8</v>
      </c>
      <c r="HY31" s="102"/>
      <c r="HZ31" s="104">
        <f t="shared" ref="HZ31:HZ55" si="295">IF(AND(HV31="",HW31=""),"",IF(OR(HY31="",HY31&lt;HX31),HX31,IF(HW31="",HY31,HV31*HV$4+HY31*(1-HV$4))))</f>
        <v>10.8</v>
      </c>
      <c r="IA31" s="102">
        <v>12</v>
      </c>
      <c r="IB31" s="102">
        <v>2</v>
      </c>
      <c r="IC31" s="104">
        <f t="shared" si="51"/>
        <v>6.0000000000000009</v>
      </c>
      <c r="ID31" s="102"/>
      <c r="IE31" s="104">
        <f t="shared" ref="IE31:IE54" si="296">IF(AND(IA31="",IB31=""),"",IF(OR(ID31="",ID31&lt;IC31),IC31,IF(IB31="",ID31,IA31*IA$4+ID31*(1-IA$4))))</f>
        <v>6.0000000000000009</v>
      </c>
      <c r="IF31" s="102"/>
      <c r="IG31" s="102"/>
      <c r="IH31" s="104" t="str">
        <f t="shared" si="52"/>
        <v/>
      </c>
      <c r="II31" s="118"/>
      <c r="IJ31" s="104" t="str">
        <f t="shared" ref="IJ31:IJ51" si="297">IF(AND(IF31="",IG31=""),"",IF(OR(II31="",II31&lt;IH31),IH31,IF(IG31="",II31,IF31*IF$4+II31*(1-IF$4))))</f>
        <v/>
      </c>
      <c r="IK31" s="102"/>
      <c r="IL31" s="102"/>
      <c r="IM31" s="104" t="str">
        <f t="shared" si="53"/>
        <v/>
      </c>
      <c r="IN31" s="118"/>
      <c r="IO31" s="104" t="str">
        <f t="shared" ref="IO31:IO51" si="298">IF(AND(IK31="",IL31=""),"",IF(OR(IN31="",IN31&lt;IM31),IM31,IF(IL31="",IN31,IK31*IK$4+IN31*(1-IK$4))))</f>
        <v/>
      </c>
      <c r="IP31" s="102"/>
      <c r="IQ31" s="102"/>
      <c r="IR31" s="104" t="str">
        <f t="shared" si="54"/>
        <v/>
      </c>
      <c r="IS31" s="102"/>
      <c r="IT31" s="104" t="str">
        <f t="shared" ref="IT31:IT51" si="299">IF(AND(IP31="",IQ31=""),"",IF(OR(IS31="",IS31&lt;IR31),IR31,IF(IQ31="",IS31,IP31*IP$4+IS31*(1-IP$4))))</f>
        <v/>
      </c>
      <c r="IU31" s="104">
        <f t="shared" ref="IU31:IU55" si="300">IF(AND(HV31="",IA31="",IF31=""),"",SUM(HV31)*SUM(HZ$4)+SUM(IA31)*SUM(IE$4)+SUM(IF31)*SUM(IJ$4)+SUM(IK31)*SUM(IO$4)+SUM(IP31)*SUM(IT$4))</f>
        <v>8.7692307692307701</v>
      </c>
      <c r="IV31" s="104">
        <f t="shared" ref="IV31:IV54" si="301">IF(AND(HW31="",IB31="",IG31=""),"",SUM(HW31)*SUM(HZ$4)+SUM(IB31)*SUM(IE$4)+SUM(IG31)*SUM(IJ$4)+SUM(IL31)*SUM(IO$4)+SUM(IQ31)*SUM(IT$4))</f>
        <v>8.4615384615384617</v>
      </c>
      <c r="IW31" s="104">
        <f t="shared" ref="IW31:IW53" si="302">IF(AND(HX31="",IC31="",IH31=""),"",SUM(HX31)*SUM(HZ$4)+SUM(IC31)*SUM(IE$4)+SUM(IH31)*SUM(IJ$4)+SUM(IM31)*SUM(IO$4)+SUM(IR31)*SUM(IT$4))</f>
        <v>8.5846153846153843</v>
      </c>
      <c r="IX31" s="104" t="str">
        <f t="shared" ref="IX31:IX51" si="303">IF(AND(HY31="",ID31="",II31=""),"",SUM(HY31)*SUM(HZ$4)+SUM(ID31)*SUM(IE$4)+SUM(II31)*SUM(IJ$4)+SUM(IN31)*SUM(IO$4)+SUM(IS31)*SUM(IT$4))</f>
        <v/>
      </c>
      <c r="IY31" s="104">
        <f t="shared" ref="IY31:IY54" si="304">IF(AND(HZ31="",IE31="",IJ31=""),"",SUM(HZ31)*SUM(HZ$4)+SUM(IE31)*SUM(IE$4)+SUM(IJ31)*SUM(IJ$4)+SUM(IO31)*SUM(IO$4)+SUM(IT31)*SUM(IT$4))</f>
        <v>8.5846153846153843</v>
      </c>
      <c r="IZ31" s="105">
        <f t="shared" si="55"/>
        <v>0</v>
      </c>
      <c r="JA31" s="109">
        <f t="shared" si="56"/>
        <v>47</v>
      </c>
      <c r="JB31" s="102">
        <v>9</v>
      </c>
      <c r="JC31" s="102">
        <v>7</v>
      </c>
      <c r="JD31" s="104">
        <f t="shared" si="57"/>
        <v>7.8000000000000007</v>
      </c>
      <c r="JE31" s="102"/>
      <c r="JF31" s="104">
        <f t="shared" ref="JF31:JF53" si="305">IF(AND(JB31="",JC31=""),"",IF(OR(JE31="",JE31&lt;JD31),JD31,IF(JC31="",JE31,JB31*JB$4+JE31*(1-JB$4))))</f>
        <v>7.8000000000000007</v>
      </c>
      <c r="JG31" s="102"/>
      <c r="JH31" s="102"/>
      <c r="JI31" s="104" t="str">
        <f t="shared" si="58"/>
        <v/>
      </c>
      <c r="JJ31" s="102"/>
      <c r="JK31" s="104" t="str">
        <f t="shared" ref="JK31:JK51" si="306">IF(AND(JG31="",JH31=""),"",IF(OR(JJ31="",JJ31&lt;JI31),JI31,IF(JH31="",JJ31,JG31*JG$4+JJ31*(1-JG$4))))</f>
        <v/>
      </c>
      <c r="JL31" s="102"/>
      <c r="JM31" s="102"/>
      <c r="JN31" s="104" t="str">
        <f t="shared" si="59"/>
        <v/>
      </c>
      <c r="JO31" s="118"/>
      <c r="JP31" s="104" t="str">
        <f t="shared" ref="JP31:JP51" si="307">IF(AND(JL31="",JM31=""),"",IF(OR(JO31="",JO31&lt;JN31),JN31,IF(JM31="",JO31,JL31*JL$4+JO31*(1-JL$4))))</f>
        <v/>
      </c>
      <c r="JQ31" s="102"/>
      <c r="JR31" s="102"/>
      <c r="JS31" s="104" t="str">
        <f t="shared" si="60"/>
        <v/>
      </c>
      <c r="JT31" s="118"/>
      <c r="JU31" s="104" t="str">
        <f t="shared" ref="JU31:JU51" si="308">IF(AND(JQ31="",JR31=""),"",IF(OR(JT31="",JT31&lt;JS31),JS31,IF(JR31="",JT31,JQ31*JQ$4+JT31*(1-JQ$4))))</f>
        <v/>
      </c>
      <c r="JV31" s="102"/>
      <c r="JW31" s="102"/>
      <c r="JX31" s="104" t="str">
        <f t="shared" si="61"/>
        <v/>
      </c>
      <c r="JY31" s="102"/>
      <c r="JZ31" s="104" t="str">
        <f t="shared" ref="JZ31:JZ51" si="309">IF(AND(JV31="",JW31=""),"",IF(OR(JY31="",JY31&lt;JX31),JX31,IF(JW31="",JY31,JV31*JV$4+JY31*(1-JV$4))))</f>
        <v/>
      </c>
      <c r="KA31" s="104">
        <f t="shared" ref="KA31:KA53" si="310">IF(AND(JB31="",JG31="",JL31=""),"",SUM(JB31)*SUM(JF$4)+SUM(JG31)*SUM(JK$4)+SUM(JL31)*SUM(JP$4)+SUM(JQ31)*SUM(JU$4)+SUM(JV31)*SUM(JZ$4))</f>
        <v>9</v>
      </c>
      <c r="KB31" s="104">
        <f t="shared" ref="KB31:KB53" si="311">IF(AND(JC31="",JH31="",JM31=""),"",SUM(JC31)*SUM(JF$4)+SUM(JH31)*SUM(JK$4)+SUM(JM31)*SUM(JP$4)+SUM(JR31)*SUM(JU$4)+SUM(JW31)*SUM(JZ$4))</f>
        <v>7</v>
      </c>
      <c r="KC31" s="104">
        <f t="shared" ref="KC31:KC53" si="312">IF(AND(JD31="",JI31="",JN31=""),"",SUM(JD31)*SUM(JF$4)+SUM(JI31)*SUM(JK$4)+SUM(JN31)*SUM(JP$4)+SUM(JS31)*SUM(JU$4)+SUM(JX31)*SUM(JZ$4))</f>
        <v>7.8000000000000007</v>
      </c>
      <c r="KD31" s="104" t="str">
        <f t="shared" ref="KD31:KD51" si="313">IF(AND(JE31="",JJ31="",JO31=""),"",SUM(JE31)*SUM(JF$4)+SUM(JJ31)*SUM(JK$4)+SUM(JO31)*SUM(JP$4)+SUM(JT31)*SUM(JU$4)+SUM(JY31)*SUM(JZ$4))</f>
        <v/>
      </c>
      <c r="KE31" s="104">
        <f t="shared" ref="KE31:KE53" si="314">IF(AND(JF31="",JK31="",JP31=""),"",SUM(JF31)*SUM(JF$4)+SUM(JK31)*SUM(JK$4)+SUM(JP31)*SUM(JP$4)+SUM(JU31)*SUM(JU$4)+SUM(JZ31)*SUM(JZ$4))</f>
        <v>7.8000000000000007</v>
      </c>
      <c r="KF31" s="105">
        <f t="shared" si="62"/>
        <v>0</v>
      </c>
      <c r="KG31" s="109">
        <f t="shared" si="63"/>
        <v>40</v>
      </c>
      <c r="KH31" s="102"/>
      <c r="KI31" s="102"/>
      <c r="KJ31" s="104" t="str">
        <f t="shared" si="64"/>
        <v/>
      </c>
      <c r="KK31" s="102"/>
      <c r="KL31" s="104" t="str">
        <f t="shared" ref="KL31:KL59" si="315">IF(AND(KH31="",KI31=""),"",IF(OR(KK31="",KK31&lt;KJ31),KJ31,IF(KI31="",KK31,KH31*KH$4+KK31*(1-KH$4))))</f>
        <v/>
      </c>
      <c r="KM31" s="102"/>
      <c r="KN31" s="102"/>
      <c r="KO31" s="104" t="str">
        <f t="shared" si="65"/>
        <v/>
      </c>
      <c r="KP31" s="102"/>
      <c r="KQ31" s="104" t="str">
        <f t="shared" ref="KQ31:KQ64" si="316">IF(AND(KM31="",KN31=""),"",IF(OR(KP31="",KP31&lt;KO31),KO31,IF(KN31="",KP31,KM31*KM$4+KP31*(1-KM$4))))</f>
        <v/>
      </c>
      <c r="KR31" s="102"/>
      <c r="KS31" s="102"/>
      <c r="KT31" s="104" t="str">
        <f t="shared" si="66"/>
        <v/>
      </c>
      <c r="KU31" s="118"/>
      <c r="KV31" s="104" t="str">
        <f t="shared" ref="KV31:KV65" si="317">IF(AND(KR31="",KS31=""),"",IF(OR(KU31="",KU31&lt;KT31),KT31,IF(KS31="",KU31,KR31*KR$4+KU31*(1-KR$4))))</f>
        <v/>
      </c>
      <c r="KW31" s="102"/>
      <c r="KX31" s="102"/>
      <c r="KY31" s="104" t="str">
        <f t="shared" si="67"/>
        <v/>
      </c>
      <c r="KZ31" s="118"/>
      <c r="LA31" s="104" t="str">
        <f t="shared" ref="LA31:LA51" si="318">IF(AND(KW31="",KX31=""),"",IF(OR(KZ31="",KZ31&lt;KY31),KY31,IF(KX31="",KZ31,KW31*KW$4+KZ31*(1-KW$4))))</f>
        <v/>
      </c>
      <c r="LB31" s="102"/>
      <c r="LC31" s="102"/>
      <c r="LD31" s="104" t="str">
        <f t="shared" si="68"/>
        <v/>
      </c>
      <c r="LE31" s="102"/>
      <c r="LF31" s="104" t="str">
        <f t="shared" ref="LF31:LF51" si="319">IF(AND(LB31="",LC31=""),"",IF(OR(LE31="",LE31&lt;LD31),LD31,IF(LC31="",LE31,LB31*LB$4+LE31*(1-LB$4))))</f>
        <v/>
      </c>
      <c r="LG31" s="104" t="str">
        <f t="shared" ref="LG31:LG57" si="320">IF(AND(KH31="",KM31="",KR31=""),"",SUM(KH31)*SUM(KL$4)+SUM(KM31)*SUM(KQ$4)+SUM(KR31)*SUM(KV$4)+SUM(KW31)*SUM(LA$4)+SUM(LB31)*SUM(LF$4))</f>
        <v/>
      </c>
      <c r="LH31" s="104" t="str">
        <f t="shared" ref="LH31:LH56" si="321">IF(AND(KI31="",KN31="",KS31=""),"",SUM(KI31)*SUM(KL$4)+SUM(KN31)*SUM(KQ$4)+SUM(KS31)*SUM(KV$4)+SUM(KX31)*SUM(LA$4)+SUM(LC31)*SUM(LF$4))</f>
        <v/>
      </c>
      <c r="LI31" s="104" t="str">
        <f t="shared" ref="LI31:LI56" si="322">IF(AND(KJ31="",KO31="",KT31=""),"",SUM(KJ31)*SUM(KL$4)+SUM(KO31)*SUM(KQ$4)+SUM(KT31)*SUM(KV$4)+SUM(KY31)*SUM(LA$4)+SUM(LD31)*SUM(LF$4))</f>
        <v/>
      </c>
      <c r="LJ31" s="104" t="str">
        <f t="shared" ref="LJ31:LJ51" si="323">IF(AND(KK31="",KP31="",KU31=""),"",SUM(KK31)*SUM(KL$4)+SUM(KP31)*SUM(KQ$4)+SUM(KU31)*SUM(KV$4)+SUM(KZ31)*SUM(LA$4)+SUM(LE31)*SUM(LF$4))</f>
        <v/>
      </c>
      <c r="LK31" s="104" t="str">
        <f t="shared" ref="LK31:LK55" si="324">IF(AND(KL31="",KQ31="",KV31=""),"",SUM(KL31)*SUM(KL$4)+SUM(KQ31)*SUM(KQ$4)+SUM(KV31)*SUM(KV$4)+SUM(LA31)*SUM(LA$4)+SUM(LF31)*SUM(LF$4))</f>
        <v/>
      </c>
      <c r="LL31" s="105" t="str">
        <f t="shared" si="69"/>
        <v/>
      </c>
      <c r="LM31" s="109" t="str">
        <f t="shared" si="70"/>
        <v/>
      </c>
      <c r="LN31" s="102"/>
      <c r="LO31" s="102"/>
      <c r="LP31" s="104" t="str">
        <f t="shared" si="71"/>
        <v/>
      </c>
      <c r="LQ31" s="102"/>
      <c r="LR31" s="104" t="str">
        <f t="shared" ref="LR31:LR51" si="325">IF(AND(LN31="",LO31=""),"",IF(OR(LQ31="",LQ31&lt;LP31),LP31,IF(LO31="",LQ31,LN31*LN$4+LQ31*(1-LN$4))))</f>
        <v/>
      </c>
      <c r="LS31" s="102"/>
      <c r="LT31" s="102"/>
      <c r="LU31" s="104" t="str">
        <f t="shared" si="72"/>
        <v/>
      </c>
      <c r="LV31" s="102"/>
      <c r="LW31" s="104" t="str">
        <f t="shared" ref="LW31:LW51" si="326">IF(AND(LS31="",LT31=""),"",IF(OR(LV31="",LV31&lt;LU31),LU31,IF(LT31="",LV31,LS31*LS$4+LV31*(1-LS$4))))</f>
        <v/>
      </c>
      <c r="LX31" s="102"/>
      <c r="LY31" s="102"/>
      <c r="LZ31" s="104" t="str">
        <f t="shared" si="73"/>
        <v/>
      </c>
      <c r="MA31" s="118"/>
      <c r="MB31" s="104" t="str">
        <f t="shared" ref="MB31:MB51" si="327">IF(AND(LX31="",LY31=""),"",IF(OR(MA31="",MA31&lt;LZ31),LZ31,IF(LY31="",MA31,LX31*LX$4+MA31*(1-LX$4))))</f>
        <v/>
      </c>
      <c r="MC31" s="102"/>
      <c r="MD31" s="102"/>
      <c r="ME31" s="104" t="str">
        <f t="shared" si="74"/>
        <v/>
      </c>
      <c r="MF31" s="118"/>
      <c r="MG31" s="104" t="str">
        <f t="shared" ref="MG31:MG51" si="328">IF(AND(MC31="",MD31=""),"",IF(OR(MF31="",MF31&lt;ME31),ME31,IF(MD31="",MF31,MC31*MC$4+MF31*(1-MC$4))))</f>
        <v/>
      </c>
      <c r="MH31" s="102"/>
      <c r="MI31" s="102"/>
      <c r="MJ31" s="104" t="str">
        <f t="shared" si="75"/>
        <v/>
      </c>
      <c r="MK31" s="102"/>
      <c r="ML31" s="104" t="str">
        <f t="shared" ref="ML31:ML51" si="329">IF(AND(MH31="",MI31=""),"",IF(OR(MK31="",MK31&lt;MJ31),MJ31,IF(MI31="",MK31,MH31*MH$4+MK31*(1-MH$4))))</f>
        <v/>
      </c>
      <c r="MM31" s="104" t="str">
        <f t="shared" ref="MM31:MM51" si="330">IF(AND(LN31="",LS31="",LX31=""),"",SUM(LN31)*SUM(LR$4)+SUM(LS31)*SUM(LW$4)+SUM(LX31)*SUM(MB$4)+SUM(MC31)*SUM(MG$4)+SUM(MH31)*SUM(ML$4))</f>
        <v/>
      </c>
      <c r="MN31" s="104" t="str">
        <f t="shared" ref="MN31:MN51" si="331">IF(AND(LO31="",LT31="",LY31=""),"",SUM(LO31)*SUM(LR$4)+SUM(LT31)*SUM(LW$4)+SUM(LY31)*SUM(MB$4)+SUM(MD31)*SUM(MG$4)+SUM(MI31)*SUM(ML$4))</f>
        <v/>
      </c>
      <c r="MO31" s="104" t="str">
        <f t="shared" ref="MO31:MO51" si="332">IF(AND(LP31="",LU31="",LZ31=""),"",SUM(LP31)*SUM(LR$4)+SUM(LU31)*SUM(LW$4)+SUM(LZ31)*SUM(MB$4)+SUM(ME31)*SUM(MG$4)+SUM(MJ31)*SUM(ML$4))</f>
        <v/>
      </c>
      <c r="MP31" s="104" t="str">
        <f t="shared" ref="MP31:MP51" si="333">IF(AND(LQ31="",LV31="",MA31=""),"",SUM(LQ31)*SUM(LR$4)+SUM(LV31)*SUM(LW$4)+SUM(MA31)*SUM(MB$4)+SUM(MF31)*SUM(MG$4)+SUM(MK31)*SUM(ML$4))</f>
        <v/>
      </c>
      <c r="MQ31" s="104" t="str">
        <f t="shared" ref="MQ31:MQ51" si="334">IF(AND(LR31="",LW31="",MB31=""),"",SUM(LR31)*SUM(LR$4)+SUM(LW31)*SUM(LW$4)+SUM(MB31)*SUM(MB$4)+SUM(MG31)*SUM(MG$4)+SUM(ML31)*SUM(ML$4))</f>
        <v/>
      </c>
      <c r="MR31" s="105" t="str">
        <f t="shared" si="76"/>
        <v/>
      </c>
      <c r="MS31" s="109" t="str">
        <f t="shared" si="77"/>
        <v/>
      </c>
      <c r="MT31" s="102"/>
      <c r="MU31" s="102"/>
      <c r="MV31" s="104" t="str">
        <f t="shared" si="78"/>
        <v/>
      </c>
      <c r="MW31" s="102"/>
      <c r="MX31" s="104" t="str">
        <f t="shared" ref="MX31:MX51" si="335">IF(AND(MT31="",MU31=""),"",IF(OR(MW31="",MW31&lt;MV31),MV31,IF(MU31="",MW31,MT31*MT$4+MW31*(1-MT$4))))</f>
        <v/>
      </c>
      <c r="MY31" s="102"/>
      <c r="MZ31" s="102"/>
      <c r="NA31" s="104" t="str">
        <f t="shared" si="79"/>
        <v/>
      </c>
      <c r="NB31" s="102"/>
      <c r="NC31" s="104" t="str">
        <f t="shared" ref="NC31:NC51" si="336">IF(AND(MY31="",MZ31=""),"",IF(OR(NB31="",NB31&lt;NA31),NA31,IF(MZ31="",NB31,MY31*MY$4+NB31*(1-MY$4))))</f>
        <v/>
      </c>
      <c r="ND31" s="102"/>
      <c r="NE31" s="102"/>
      <c r="NF31" s="104" t="str">
        <f t="shared" si="80"/>
        <v/>
      </c>
      <c r="NG31" s="118"/>
      <c r="NH31" s="104" t="str">
        <f t="shared" ref="NH31:NH51" si="337">IF(AND(ND31="",NE31=""),"",IF(OR(NG31="",NG31&lt;NF31),NF31,IF(NE31="",NG31,ND31*ND$4+NG31*(1-ND$4))))</f>
        <v/>
      </c>
      <c r="NI31" s="102"/>
      <c r="NJ31" s="102"/>
      <c r="NK31" s="104" t="str">
        <f t="shared" si="81"/>
        <v/>
      </c>
      <c r="NL31" s="118"/>
      <c r="NM31" s="104" t="str">
        <f t="shared" ref="NM31:NM51" si="338">IF(AND(NI31="",NJ31=""),"",IF(OR(NL31="",NL31&lt;NK31),NK31,IF(NJ31="",NL31,NI31*NI$4+NL31*(1-NI$4))))</f>
        <v/>
      </c>
      <c r="NN31" s="102"/>
      <c r="NO31" s="102"/>
      <c r="NP31" s="104" t="str">
        <f t="shared" si="82"/>
        <v/>
      </c>
      <c r="NQ31" s="102"/>
      <c r="NR31" s="104" t="str">
        <f t="shared" ref="NR31:NR51" si="339">IF(AND(NN31="",NO31=""),"",IF(OR(NQ31="",NQ31&lt;NP31),NP31,IF(NO31="",NQ31,NN31*NN$4+NQ31*(1-NN$4))))</f>
        <v/>
      </c>
      <c r="NS31" s="104" t="str">
        <f t="shared" ref="NS31:NS51" si="340">IF(AND(MT31="",MY31="",ND31=""),"",SUM(MT31)*SUM(MX$4)+SUM(MY31)*SUM(NC$4)+SUM(ND31)*SUM(NH$4)+SUM(NI31)*SUM(NM$4)+SUM(NN31)*SUM(NR$4))</f>
        <v/>
      </c>
      <c r="NT31" s="104" t="str">
        <f t="shared" ref="NT31:NT51" si="341">IF(AND(MU31="",MZ31="",NE31=""),"",SUM(MU31)*SUM(MX$4)+SUM(MZ31)*SUM(NC$4)+SUM(NE31)*SUM(NH$4)+SUM(NJ31)*SUM(NM$4)+SUM(NO31)*SUM(NR$4))</f>
        <v/>
      </c>
      <c r="NU31" s="104" t="str">
        <f t="shared" ref="NU31:NU51" si="342">IF(AND(MV31="",NA31="",NF31=""),"",SUM(MV31)*SUM(MX$4)+SUM(NA31)*SUM(NC$4)+SUM(NF31)*SUM(NH$4)+SUM(NK31)*SUM(NM$4)+SUM(NP31)*SUM(NR$4))</f>
        <v/>
      </c>
      <c r="NV31" s="104" t="str">
        <f t="shared" ref="NV31:NV51" si="343">IF(AND(MW31="",NB31="",NG31=""),"",SUM(MW31)*SUM(MX$4)+SUM(NB31)*SUM(NC$4)+SUM(NG31)*SUM(NH$4)+SUM(NL31)*SUM(NM$4)+SUM(NQ31)*SUM(NR$4))</f>
        <v/>
      </c>
      <c r="NW31" s="104" t="str">
        <f t="shared" ref="NW31:NW51" si="344">IF(AND(MX31="",NC31="",NH31=""),"",SUM(MX31)*SUM(MX$4)+SUM(NC31)*SUM(NC$4)+SUM(NH31)*SUM(NH$4)+SUM(NM31)*SUM(NM$4)+SUM(NR31)*SUM(NR$4))</f>
        <v/>
      </c>
      <c r="NX31" s="105" t="str">
        <f t="shared" si="83"/>
        <v/>
      </c>
      <c r="NY31" s="109" t="str">
        <f t="shared" si="84"/>
        <v/>
      </c>
      <c r="OA31" s="198">
        <f t="shared" si="85"/>
        <v>5.1461538461538474</v>
      </c>
      <c r="OB31" s="198">
        <f t="shared" si="86"/>
        <v>4.046153846153846</v>
      </c>
      <c r="OC31" s="198">
        <f t="shared" si="87"/>
        <v>10.976923076923079</v>
      </c>
      <c r="OD31" s="198">
        <f t="shared" si="88"/>
        <v>14.576923076923078</v>
      </c>
      <c r="OE31" s="198">
        <f t="shared" si="89"/>
        <v>11.330769230769231</v>
      </c>
      <c r="OF31" s="198">
        <f t="shared" si="90"/>
        <v>6.888461538461538</v>
      </c>
      <c r="OG31" s="198">
        <f t="shared" si="91"/>
        <v>7.6461538461538456</v>
      </c>
      <c r="OH31" s="198">
        <f t="shared" si="92"/>
        <v>8.5846153846153843</v>
      </c>
      <c r="OI31" s="198">
        <f t="shared" si="93"/>
        <v>7.8000000000000007</v>
      </c>
      <c r="OJ31" s="198" t="str">
        <f t="shared" si="94"/>
        <v/>
      </c>
      <c r="OK31" s="198" t="str">
        <f t="shared" si="95"/>
        <v/>
      </c>
      <c r="OL31" s="198" t="str">
        <f t="shared" si="96"/>
        <v/>
      </c>
      <c r="OM31" s="200"/>
      <c r="ON31" s="198">
        <f t="shared" si="97"/>
        <v>7.809615384615384</v>
      </c>
      <c r="OO31" s="198">
        <f t="shared" si="98"/>
        <v>6.9698717948717945</v>
      </c>
      <c r="OP31" s="198">
        <f t="shared" ref="OP31:OP54" si="345">IF(AG31="","",($AJ$4*SUM(AG31)+$BP$4*SUM(BM31)+$CV$4*SUM(CS31)+$EB$4*SUM(DY31)+$FH$4*SUM(FE31)+$GN$4*SUM(GK31)+$HT$4*SUM(HQ31)+$IZ$4*SUM(IW31)+$KF$4*SUM(KC31)+$LL$4*SUM(LI31)+$MR$4*SUM(MO31)+$NX$4*SUM(NU31))/30)</f>
        <v>8.1634615384615401</v>
      </c>
      <c r="OQ31" s="198">
        <f t="shared" ref="OQ31:OQ54" si="346">IF(AI31="","",($AJ$4*SUM(AI31)+$BP$4*SUM(BO31)+$CV$4*SUM(CU31)+$EB$4*SUM(EA31)+$FH$4*SUM(FG31)+$GN$4*SUM(GM31)+$HT$4*SUM(HS31)+$IZ$4*SUM(IY31)+$KF$4*SUM(KE31)+$LL$4*SUM(LK31)+$MR$4*SUM(MQ31)+$NX$4*SUM(NW31))/30)</f>
        <v>8.1634615384615401</v>
      </c>
      <c r="OR31" s="105">
        <f t="shared" ref="OR31:OR54" si="347">IF(AK31="","",SUM($AJ31,$BP31,$CV31,$EB31,$FH31,$GN31,$HT31,$IZ31,$KF31,$LL31,$MR31,$NX31))</f>
        <v>10</v>
      </c>
      <c r="OS31" s="105">
        <f t="shared" ref="OS31:OS54" si="348">IF(OQ31="","",IF(OQ31&lt;10,OR31,30))</f>
        <v>10</v>
      </c>
      <c r="OT31" s="134"/>
      <c r="OU31" s="109">
        <f t="shared" si="99"/>
        <v>45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4"/>
        <v>27</v>
      </c>
      <c r="B32" s="195" t="s">
        <v>412</v>
      </c>
      <c r="C32" s="195" t="s">
        <v>413</v>
      </c>
      <c r="D32" s="195" t="s">
        <v>414</v>
      </c>
      <c r="E32" s="196" t="s">
        <v>278</v>
      </c>
      <c r="F32" s="102">
        <v>9</v>
      </c>
      <c r="G32" s="102">
        <v>2</v>
      </c>
      <c r="H32" s="104">
        <f t="shared" si="1"/>
        <v>4.8</v>
      </c>
      <c r="I32" s="102"/>
      <c r="J32" s="104">
        <f t="shared" si="225"/>
        <v>4.8</v>
      </c>
      <c r="K32" s="102">
        <v>6</v>
      </c>
      <c r="L32" s="102">
        <v>5</v>
      </c>
      <c r="M32" s="104">
        <f t="shared" si="2"/>
        <v>5.4</v>
      </c>
      <c r="N32" s="102"/>
      <c r="O32" s="104">
        <f t="shared" si="226"/>
        <v>5.4</v>
      </c>
      <c r="P32" s="102">
        <v>11</v>
      </c>
      <c r="Q32" s="102">
        <v>7.5</v>
      </c>
      <c r="R32" s="104">
        <f t="shared" si="3"/>
        <v>8.9</v>
      </c>
      <c r="S32" s="118"/>
      <c r="T32" s="104">
        <f t="shared" si="227"/>
        <v>8.9</v>
      </c>
      <c r="U32" s="102"/>
      <c r="V32" s="102"/>
      <c r="W32" s="104" t="str">
        <f t="shared" si="4"/>
        <v/>
      </c>
      <c r="X32" s="118"/>
      <c r="Y32" s="104" t="str">
        <f t="shared" si="228"/>
        <v/>
      </c>
      <c r="Z32" s="102"/>
      <c r="AA32" s="102"/>
      <c r="AB32" s="104" t="str">
        <f t="shared" si="5"/>
        <v/>
      </c>
      <c r="AC32" s="102"/>
      <c r="AD32" s="104" t="str">
        <f t="shared" si="229"/>
        <v/>
      </c>
      <c r="AE32" s="104">
        <f t="shared" si="230"/>
        <v>8.6923076923076934</v>
      </c>
      <c r="AF32" s="104">
        <f t="shared" si="231"/>
        <v>4.6153846153846159</v>
      </c>
      <c r="AG32" s="104">
        <f t="shared" si="232"/>
        <v>6.2461538461538462</v>
      </c>
      <c r="AH32" s="104" t="str">
        <f t="shared" si="233"/>
        <v/>
      </c>
      <c r="AI32" s="104">
        <f t="shared" si="234"/>
        <v>6.2461538461538462</v>
      </c>
      <c r="AJ32" s="105">
        <f t="shared" si="6"/>
        <v>0</v>
      </c>
      <c r="AK32" s="109">
        <f t="shared" si="7"/>
        <v>37</v>
      </c>
      <c r="AL32" s="102">
        <v>5</v>
      </c>
      <c r="AM32" s="102">
        <v>9</v>
      </c>
      <c r="AN32" s="104">
        <f t="shared" si="8"/>
        <v>7.3999999999999995</v>
      </c>
      <c r="AO32" s="102"/>
      <c r="AP32" s="104">
        <f t="shared" si="235"/>
        <v>7.3999999999999995</v>
      </c>
      <c r="AQ32" s="102">
        <v>6.5</v>
      </c>
      <c r="AR32" s="102">
        <v>8.5</v>
      </c>
      <c r="AS32" s="104">
        <f t="shared" si="9"/>
        <v>7.6999999999999993</v>
      </c>
      <c r="AT32" s="102"/>
      <c r="AU32" s="104">
        <f t="shared" si="236"/>
        <v>7.6999999999999993</v>
      </c>
      <c r="AV32" s="102">
        <v>3.5</v>
      </c>
      <c r="AW32" s="102">
        <v>4</v>
      </c>
      <c r="AX32" s="104">
        <f t="shared" si="10"/>
        <v>3.8</v>
      </c>
      <c r="AY32" s="118"/>
      <c r="AZ32" s="104">
        <f t="shared" si="237"/>
        <v>3.8</v>
      </c>
      <c r="BA32" s="102"/>
      <c r="BB32" s="102"/>
      <c r="BC32" s="104" t="str">
        <f t="shared" si="11"/>
        <v/>
      </c>
      <c r="BD32" s="118"/>
      <c r="BE32" s="104" t="str">
        <f t="shared" si="238"/>
        <v/>
      </c>
      <c r="BF32" s="102"/>
      <c r="BG32" s="102"/>
      <c r="BH32" s="104" t="str">
        <f t="shared" si="12"/>
        <v/>
      </c>
      <c r="BI32" s="102"/>
      <c r="BJ32" s="104" t="str">
        <f t="shared" si="239"/>
        <v/>
      </c>
      <c r="BK32" s="104">
        <f t="shared" si="240"/>
        <v>5.2307692307692308</v>
      </c>
      <c r="BL32" s="104">
        <f t="shared" si="241"/>
        <v>7.6538461538461551</v>
      </c>
      <c r="BM32" s="104">
        <f t="shared" si="242"/>
        <v>6.684615384615384</v>
      </c>
      <c r="BN32" s="104" t="str">
        <f t="shared" si="243"/>
        <v/>
      </c>
      <c r="BO32" s="104">
        <f t="shared" si="244"/>
        <v>6.684615384615384</v>
      </c>
      <c r="BP32" s="105">
        <f t="shared" si="13"/>
        <v>0</v>
      </c>
      <c r="BQ32" s="109">
        <f t="shared" si="14"/>
        <v>37</v>
      </c>
      <c r="BR32" s="102">
        <v>13.5</v>
      </c>
      <c r="BS32" s="102">
        <v>12</v>
      </c>
      <c r="BT32" s="104">
        <f t="shared" si="15"/>
        <v>12.6</v>
      </c>
      <c r="BU32" s="102"/>
      <c r="BV32" s="104">
        <f t="shared" si="245"/>
        <v>12.6</v>
      </c>
      <c r="BW32" s="102">
        <v>10</v>
      </c>
      <c r="BX32" s="102">
        <v>10</v>
      </c>
      <c r="BY32" s="104">
        <f t="shared" si="16"/>
        <v>10</v>
      </c>
      <c r="BZ32" s="102"/>
      <c r="CA32" s="104">
        <f t="shared" si="246"/>
        <v>10</v>
      </c>
      <c r="CB32" s="102">
        <v>9</v>
      </c>
      <c r="CC32" s="102">
        <v>12</v>
      </c>
      <c r="CD32" s="104">
        <f t="shared" si="17"/>
        <v>10.799999999999999</v>
      </c>
      <c r="CE32" s="118"/>
      <c r="CF32" s="104">
        <f t="shared" si="247"/>
        <v>10.799999999999999</v>
      </c>
      <c r="CG32" s="102"/>
      <c r="CH32" s="102"/>
      <c r="CI32" s="104" t="str">
        <f t="shared" si="18"/>
        <v/>
      </c>
      <c r="CJ32" s="118"/>
      <c r="CK32" s="104" t="str">
        <f t="shared" si="248"/>
        <v/>
      </c>
      <c r="CL32" s="102"/>
      <c r="CM32" s="102"/>
      <c r="CN32" s="104" t="str">
        <f t="shared" si="19"/>
        <v/>
      </c>
      <c r="CO32" s="102"/>
      <c r="CP32" s="104" t="str">
        <f t="shared" si="249"/>
        <v/>
      </c>
      <c r="CQ32" s="104">
        <f t="shared" si="250"/>
        <v>11.115384615384615</v>
      </c>
      <c r="CR32" s="104">
        <f t="shared" si="251"/>
        <v>11.23076923076923</v>
      </c>
      <c r="CS32" s="104">
        <f t="shared" si="252"/>
        <v>11.184615384615386</v>
      </c>
      <c r="CT32" s="104" t="str">
        <f t="shared" si="253"/>
        <v/>
      </c>
      <c r="CU32" s="104">
        <f t="shared" si="254"/>
        <v>11.184615384615386</v>
      </c>
      <c r="CV32" s="105">
        <f t="shared" si="20"/>
        <v>4</v>
      </c>
      <c r="CW32" s="109">
        <f t="shared" si="21"/>
        <v>27</v>
      </c>
      <c r="CX32" s="102">
        <v>16</v>
      </c>
      <c r="CY32" s="102">
        <v>9.5</v>
      </c>
      <c r="CZ32" s="104">
        <f t="shared" si="22"/>
        <v>12.100000000000001</v>
      </c>
      <c r="DA32" s="102"/>
      <c r="DB32" s="104">
        <f t="shared" si="255"/>
        <v>12.100000000000001</v>
      </c>
      <c r="DC32" s="102">
        <v>12</v>
      </c>
      <c r="DD32" s="102">
        <v>12</v>
      </c>
      <c r="DE32" s="104">
        <f t="shared" si="23"/>
        <v>12</v>
      </c>
      <c r="DF32" s="102"/>
      <c r="DG32" s="104">
        <f t="shared" si="256"/>
        <v>12</v>
      </c>
      <c r="DH32" s="102"/>
      <c r="DI32" s="102"/>
      <c r="DJ32" s="104" t="str">
        <f t="shared" si="24"/>
        <v/>
      </c>
      <c r="DK32" s="118"/>
      <c r="DL32" s="104" t="str">
        <f t="shared" si="257"/>
        <v/>
      </c>
      <c r="DM32" s="102"/>
      <c r="DN32" s="102"/>
      <c r="DO32" s="104" t="str">
        <f t="shared" si="25"/>
        <v/>
      </c>
      <c r="DP32" s="118"/>
      <c r="DQ32" s="104" t="str">
        <f t="shared" si="258"/>
        <v/>
      </c>
      <c r="DR32" s="102"/>
      <c r="DS32" s="102"/>
      <c r="DT32" s="104" t="str">
        <f t="shared" si="26"/>
        <v/>
      </c>
      <c r="DU32" s="102"/>
      <c r="DV32" s="104" t="str">
        <f t="shared" si="259"/>
        <v/>
      </c>
      <c r="DW32" s="104">
        <f t="shared" si="260"/>
        <v>14.153846153846153</v>
      </c>
      <c r="DX32" s="104">
        <f t="shared" si="261"/>
        <v>10.653846153846153</v>
      </c>
      <c r="DY32" s="104">
        <f t="shared" si="262"/>
        <v>12.053846153846155</v>
      </c>
      <c r="DZ32" s="104" t="str">
        <f t="shared" si="263"/>
        <v/>
      </c>
      <c r="EA32" s="104">
        <f t="shared" si="264"/>
        <v>12.053846153846155</v>
      </c>
      <c r="EB32" s="105">
        <f t="shared" si="27"/>
        <v>3</v>
      </c>
      <c r="EC32" s="109">
        <f t="shared" si="28"/>
        <v>37</v>
      </c>
      <c r="ED32" s="102">
        <v>11.5</v>
      </c>
      <c r="EE32" s="102">
        <v>12.5</v>
      </c>
      <c r="EF32" s="104">
        <f t="shared" si="29"/>
        <v>12.100000000000001</v>
      </c>
      <c r="EG32" s="102"/>
      <c r="EH32" s="104">
        <f t="shared" si="265"/>
        <v>12.100000000000001</v>
      </c>
      <c r="EI32" s="102">
        <v>10.75</v>
      </c>
      <c r="EJ32" s="102">
        <v>9.5</v>
      </c>
      <c r="EK32" s="104">
        <f t="shared" si="30"/>
        <v>10</v>
      </c>
      <c r="EL32" s="102"/>
      <c r="EM32" s="104">
        <f t="shared" si="266"/>
        <v>10</v>
      </c>
      <c r="EN32" s="102">
        <v>8.5</v>
      </c>
      <c r="EO32" s="102">
        <v>10</v>
      </c>
      <c r="EP32" s="104">
        <f t="shared" si="31"/>
        <v>9.4</v>
      </c>
      <c r="EQ32" s="118"/>
      <c r="ER32" s="104">
        <f t="shared" si="267"/>
        <v>9.4</v>
      </c>
      <c r="ES32" s="102"/>
      <c r="ET32" s="102"/>
      <c r="EU32" s="104" t="str">
        <f t="shared" si="32"/>
        <v/>
      </c>
      <c r="EV32" s="118"/>
      <c r="EW32" s="104" t="str">
        <f t="shared" si="268"/>
        <v/>
      </c>
      <c r="EX32" s="102"/>
      <c r="EY32" s="102"/>
      <c r="EZ32" s="104" t="str">
        <f t="shared" si="33"/>
        <v/>
      </c>
      <c r="FA32" s="102"/>
      <c r="FB32" s="104" t="str">
        <f t="shared" si="269"/>
        <v/>
      </c>
      <c r="FC32" s="104">
        <f t="shared" si="270"/>
        <v>10.634615384615385</v>
      </c>
      <c r="FD32" s="104">
        <f t="shared" si="271"/>
        <v>11.230769230769232</v>
      </c>
      <c r="FE32" s="104">
        <f t="shared" si="272"/>
        <v>10.992307692307694</v>
      </c>
      <c r="FF32" s="104" t="str">
        <f t="shared" si="273"/>
        <v/>
      </c>
      <c r="FG32" s="104">
        <f t="shared" si="274"/>
        <v>10.992307692307694</v>
      </c>
      <c r="FH32" s="105">
        <f t="shared" si="34"/>
        <v>3</v>
      </c>
      <c r="FI32" s="109">
        <f t="shared" si="35"/>
        <v>24</v>
      </c>
      <c r="FJ32" s="102">
        <v>8</v>
      </c>
      <c r="FK32" s="102">
        <v>8</v>
      </c>
      <c r="FL32" s="104">
        <f t="shared" si="36"/>
        <v>8</v>
      </c>
      <c r="FM32" s="102"/>
      <c r="FN32" s="104">
        <f t="shared" si="275"/>
        <v>8</v>
      </c>
      <c r="FO32" s="102">
        <v>8</v>
      </c>
      <c r="FP32" s="102">
        <v>9.5</v>
      </c>
      <c r="FQ32" s="104">
        <f t="shared" si="37"/>
        <v>8.9</v>
      </c>
      <c r="FR32" s="102"/>
      <c r="FS32" s="104">
        <f t="shared" si="276"/>
        <v>8.9</v>
      </c>
      <c r="FT32" s="102"/>
      <c r="FU32" s="102"/>
      <c r="FV32" s="104" t="str">
        <f t="shared" si="38"/>
        <v/>
      </c>
      <c r="FW32" s="118"/>
      <c r="FX32" s="104" t="str">
        <f t="shared" si="277"/>
        <v/>
      </c>
      <c r="FY32" s="102"/>
      <c r="FZ32" s="102"/>
      <c r="GA32" s="104" t="str">
        <f t="shared" si="39"/>
        <v/>
      </c>
      <c r="GB32" s="118"/>
      <c r="GC32" s="104" t="str">
        <f t="shared" si="278"/>
        <v/>
      </c>
      <c r="GD32" s="102"/>
      <c r="GE32" s="102"/>
      <c r="GF32" s="104" t="str">
        <f t="shared" si="40"/>
        <v/>
      </c>
      <c r="GG32" s="102"/>
      <c r="GH32" s="104" t="str">
        <f t="shared" si="279"/>
        <v/>
      </c>
      <c r="GI32" s="104">
        <f t="shared" si="280"/>
        <v>8</v>
      </c>
      <c r="GJ32" s="104">
        <f t="shared" si="281"/>
        <v>8.6923076923076934</v>
      </c>
      <c r="GK32" s="104">
        <f t="shared" si="282"/>
        <v>8.4153846153846157</v>
      </c>
      <c r="GL32" s="104" t="str">
        <f t="shared" si="283"/>
        <v/>
      </c>
      <c r="GM32" s="104">
        <f t="shared" si="284"/>
        <v>8.4153846153846157</v>
      </c>
      <c r="GN32" s="105">
        <f t="shared" si="41"/>
        <v>0</v>
      </c>
      <c r="GO32" s="109">
        <f t="shared" si="42"/>
        <v>29</v>
      </c>
      <c r="GP32" s="102">
        <v>12.25</v>
      </c>
      <c r="GQ32" s="102">
        <v>9</v>
      </c>
      <c r="GR32" s="104">
        <f t="shared" si="43"/>
        <v>10.3</v>
      </c>
      <c r="GS32" s="102"/>
      <c r="GT32" s="104">
        <f t="shared" si="285"/>
        <v>10.3</v>
      </c>
      <c r="GU32" s="102">
        <v>8</v>
      </c>
      <c r="GV32" s="102">
        <v>11.5</v>
      </c>
      <c r="GW32" s="104">
        <f t="shared" si="44"/>
        <v>10.1</v>
      </c>
      <c r="GX32" s="102"/>
      <c r="GY32" s="104">
        <f t="shared" si="286"/>
        <v>10.1</v>
      </c>
      <c r="GZ32" s="102"/>
      <c r="HA32" s="102"/>
      <c r="HB32" s="104" t="str">
        <f t="shared" si="45"/>
        <v/>
      </c>
      <c r="HC32" s="118"/>
      <c r="HD32" s="104" t="str">
        <f t="shared" si="287"/>
        <v/>
      </c>
      <c r="HE32" s="102"/>
      <c r="HF32" s="102"/>
      <c r="HG32" s="104" t="str">
        <f t="shared" si="46"/>
        <v/>
      </c>
      <c r="HH32" s="118"/>
      <c r="HI32" s="104" t="str">
        <f t="shared" si="288"/>
        <v/>
      </c>
      <c r="HJ32" s="102"/>
      <c r="HK32" s="102"/>
      <c r="HL32" s="104" t="str">
        <f t="shared" si="47"/>
        <v/>
      </c>
      <c r="HM32" s="102"/>
      <c r="HN32" s="104" t="str">
        <f t="shared" si="289"/>
        <v/>
      </c>
      <c r="HO32" s="104">
        <f t="shared" si="290"/>
        <v>10.288461538461538</v>
      </c>
      <c r="HP32" s="104">
        <f t="shared" si="291"/>
        <v>10.153846153846153</v>
      </c>
      <c r="HQ32" s="104">
        <f t="shared" si="292"/>
        <v>10.207692307692309</v>
      </c>
      <c r="HR32" s="104" t="str">
        <f t="shared" si="293"/>
        <v/>
      </c>
      <c r="HS32" s="104">
        <f t="shared" si="294"/>
        <v>10.207692307692309</v>
      </c>
      <c r="HT32" s="105">
        <f t="shared" si="48"/>
        <v>2</v>
      </c>
      <c r="HU32" s="109">
        <f t="shared" si="49"/>
        <v>37</v>
      </c>
      <c r="HV32" s="102">
        <v>10</v>
      </c>
      <c r="HW32" s="102">
        <v>18</v>
      </c>
      <c r="HX32" s="104">
        <f t="shared" si="50"/>
        <v>14.799999999999999</v>
      </c>
      <c r="HY32" s="102"/>
      <c r="HZ32" s="104">
        <f t="shared" si="295"/>
        <v>14.799999999999999</v>
      </c>
      <c r="IA32" s="102">
        <v>14</v>
      </c>
      <c r="IB32" s="102">
        <v>14</v>
      </c>
      <c r="IC32" s="104">
        <f t="shared" si="51"/>
        <v>14</v>
      </c>
      <c r="ID32" s="102"/>
      <c r="IE32" s="104">
        <f t="shared" si="296"/>
        <v>14</v>
      </c>
      <c r="IF32" s="102"/>
      <c r="IG32" s="102"/>
      <c r="IH32" s="104" t="str">
        <f t="shared" si="52"/>
        <v/>
      </c>
      <c r="II32" s="118"/>
      <c r="IJ32" s="104" t="str">
        <f t="shared" si="297"/>
        <v/>
      </c>
      <c r="IK32" s="102"/>
      <c r="IL32" s="102"/>
      <c r="IM32" s="104" t="str">
        <f t="shared" si="53"/>
        <v/>
      </c>
      <c r="IN32" s="118"/>
      <c r="IO32" s="104" t="str">
        <f t="shared" si="298"/>
        <v/>
      </c>
      <c r="IP32" s="102"/>
      <c r="IQ32" s="102"/>
      <c r="IR32" s="104" t="str">
        <f t="shared" si="54"/>
        <v/>
      </c>
      <c r="IS32" s="102"/>
      <c r="IT32" s="104" t="str">
        <f t="shared" si="299"/>
        <v/>
      </c>
      <c r="IU32" s="104">
        <f t="shared" si="300"/>
        <v>11.846153846153847</v>
      </c>
      <c r="IV32" s="104">
        <f t="shared" si="301"/>
        <v>16.153846153846153</v>
      </c>
      <c r="IW32" s="104">
        <f t="shared" si="302"/>
        <v>14.430769230769229</v>
      </c>
      <c r="IX32" s="104" t="str">
        <f t="shared" si="303"/>
        <v/>
      </c>
      <c r="IY32" s="104">
        <f t="shared" si="304"/>
        <v>14.430769230769229</v>
      </c>
      <c r="IZ32" s="105">
        <f t="shared" si="55"/>
        <v>3</v>
      </c>
      <c r="JA32" s="109">
        <f t="shared" si="56"/>
        <v>12</v>
      </c>
      <c r="JB32" s="102">
        <v>11</v>
      </c>
      <c r="JC32" s="102">
        <v>7.5</v>
      </c>
      <c r="JD32" s="104">
        <f t="shared" si="57"/>
        <v>8.9</v>
      </c>
      <c r="JE32" s="102"/>
      <c r="JF32" s="104">
        <f t="shared" si="305"/>
        <v>8.9</v>
      </c>
      <c r="JG32" s="102"/>
      <c r="JH32" s="102"/>
      <c r="JI32" s="104" t="str">
        <f t="shared" si="58"/>
        <v/>
      </c>
      <c r="JJ32" s="102"/>
      <c r="JK32" s="104" t="str">
        <f t="shared" si="306"/>
        <v/>
      </c>
      <c r="JL32" s="102"/>
      <c r="JM32" s="102"/>
      <c r="JN32" s="104" t="str">
        <f t="shared" si="59"/>
        <v/>
      </c>
      <c r="JO32" s="118"/>
      <c r="JP32" s="104" t="str">
        <f t="shared" si="307"/>
        <v/>
      </c>
      <c r="JQ32" s="102"/>
      <c r="JR32" s="102"/>
      <c r="JS32" s="104" t="str">
        <f t="shared" si="60"/>
        <v/>
      </c>
      <c r="JT32" s="118"/>
      <c r="JU32" s="104" t="str">
        <f t="shared" si="308"/>
        <v/>
      </c>
      <c r="JV32" s="102"/>
      <c r="JW32" s="102"/>
      <c r="JX32" s="104" t="str">
        <f t="shared" si="61"/>
        <v/>
      </c>
      <c r="JY32" s="102"/>
      <c r="JZ32" s="104" t="str">
        <f t="shared" si="309"/>
        <v/>
      </c>
      <c r="KA32" s="104">
        <f t="shared" si="310"/>
        <v>11</v>
      </c>
      <c r="KB32" s="104">
        <f t="shared" si="311"/>
        <v>7.5</v>
      </c>
      <c r="KC32" s="104">
        <f t="shared" si="312"/>
        <v>8.9</v>
      </c>
      <c r="KD32" s="104" t="str">
        <f t="shared" si="313"/>
        <v/>
      </c>
      <c r="KE32" s="104">
        <f t="shared" si="314"/>
        <v>8.9</v>
      </c>
      <c r="KF32" s="105">
        <f t="shared" si="62"/>
        <v>0</v>
      </c>
      <c r="KG32" s="109">
        <f t="shared" si="63"/>
        <v>35</v>
      </c>
      <c r="KH32" s="102"/>
      <c r="KI32" s="102"/>
      <c r="KJ32" s="104" t="str">
        <f t="shared" si="64"/>
        <v/>
      </c>
      <c r="KK32" s="102"/>
      <c r="KL32" s="104" t="str">
        <f t="shared" si="315"/>
        <v/>
      </c>
      <c r="KM32" s="102"/>
      <c r="KN32" s="102"/>
      <c r="KO32" s="104" t="str">
        <f t="shared" si="65"/>
        <v/>
      </c>
      <c r="KP32" s="102"/>
      <c r="KQ32" s="104" t="str">
        <f t="shared" si="316"/>
        <v/>
      </c>
      <c r="KR32" s="102"/>
      <c r="KS32" s="102"/>
      <c r="KT32" s="104" t="str">
        <f t="shared" si="66"/>
        <v/>
      </c>
      <c r="KU32" s="118"/>
      <c r="KV32" s="104" t="str">
        <f t="shared" si="317"/>
        <v/>
      </c>
      <c r="KW32" s="102"/>
      <c r="KX32" s="102"/>
      <c r="KY32" s="104" t="str">
        <f t="shared" si="67"/>
        <v/>
      </c>
      <c r="KZ32" s="118"/>
      <c r="LA32" s="104" t="str">
        <f t="shared" si="318"/>
        <v/>
      </c>
      <c r="LB32" s="102"/>
      <c r="LC32" s="102"/>
      <c r="LD32" s="104" t="str">
        <f t="shared" si="68"/>
        <v/>
      </c>
      <c r="LE32" s="102"/>
      <c r="LF32" s="104" t="str">
        <f t="shared" si="319"/>
        <v/>
      </c>
      <c r="LG32" s="104" t="str">
        <f t="shared" si="320"/>
        <v/>
      </c>
      <c r="LH32" s="104" t="str">
        <f t="shared" si="321"/>
        <v/>
      </c>
      <c r="LI32" s="104" t="str">
        <f t="shared" si="322"/>
        <v/>
      </c>
      <c r="LJ32" s="104" t="str">
        <f t="shared" si="323"/>
        <v/>
      </c>
      <c r="LK32" s="104" t="str">
        <f t="shared" si="324"/>
        <v/>
      </c>
      <c r="LL32" s="105" t="str">
        <f t="shared" si="69"/>
        <v/>
      </c>
      <c r="LM32" s="109" t="str">
        <f t="shared" si="70"/>
        <v/>
      </c>
      <c r="LN32" s="102"/>
      <c r="LO32" s="102"/>
      <c r="LP32" s="104" t="str">
        <f t="shared" si="71"/>
        <v/>
      </c>
      <c r="LQ32" s="102"/>
      <c r="LR32" s="104" t="str">
        <f t="shared" si="325"/>
        <v/>
      </c>
      <c r="LS32" s="102"/>
      <c r="LT32" s="102"/>
      <c r="LU32" s="104" t="str">
        <f t="shared" si="72"/>
        <v/>
      </c>
      <c r="LV32" s="102"/>
      <c r="LW32" s="104" t="str">
        <f t="shared" si="326"/>
        <v/>
      </c>
      <c r="LX32" s="102"/>
      <c r="LY32" s="102"/>
      <c r="LZ32" s="104" t="str">
        <f t="shared" si="73"/>
        <v/>
      </c>
      <c r="MA32" s="118"/>
      <c r="MB32" s="104" t="str">
        <f t="shared" si="327"/>
        <v/>
      </c>
      <c r="MC32" s="102"/>
      <c r="MD32" s="102"/>
      <c r="ME32" s="104" t="str">
        <f t="shared" si="74"/>
        <v/>
      </c>
      <c r="MF32" s="118"/>
      <c r="MG32" s="104" t="str">
        <f t="shared" si="328"/>
        <v/>
      </c>
      <c r="MH32" s="102"/>
      <c r="MI32" s="102"/>
      <c r="MJ32" s="104" t="str">
        <f t="shared" si="75"/>
        <v/>
      </c>
      <c r="MK32" s="102"/>
      <c r="ML32" s="104" t="str">
        <f t="shared" si="329"/>
        <v/>
      </c>
      <c r="MM32" s="104" t="str">
        <f t="shared" si="330"/>
        <v/>
      </c>
      <c r="MN32" s="104" t="str">
        <f t="shared" si="331"/>
        <v/>
      </c>
      <c r="MO32" s="104" t="str">
        <f t="shared" si="332"/>
        <v/>
      </c>
      <c r="MP32" s="104" t="str">
        <f t="shared" si="333"/>
        <v/>
      </c>
      <c r="MQ32" s="104" t="str">
        <f t="shared" si="334"/>
        <v/>
      </c>
      <c r="MR32" s="105" t="str">
        <f t="shared" si="76"/>
        <v/>
      </c>
      <c r="MS32" s="109" t="str">
        <f t="shared" si="77"/>
        <v/>
      </c>
      <c r="MT32" s="102"/>
      <c r="MU32" s="102"/>
      <c r="MV32" s="104" t="str">
        <f t="shared" si="78"/>
        <v/>
      </c>
      <c r="MW32" s="102"/>
      <c r="MX32" s="104" t="str">
        <f t="shared" si="335"/>
        <v/>
      </c>
      <c r="MY32" s="102"/>
      <c r="MZ32" s="102"/>
      <c r="NA32" s="104" t="str">
        <f t="shared" si="79"/>
        <v/>
      </c>
      <c r="NB32" s="102"/>
      <c r="NC32" s="104" t="str">
        <f t="shared" si="336"/>
        <v/>
      </c>
      <c r="ND32" s="102"/>
      <c r="NE32" s="102"/>
      <c r="NF32" s="104" t="str">
        <f t="shared" si="80"/>
        <v/>
      </c>
      <c r="NG32" s="118"/>
      <c r="NH32" s="104" t="str">
        <f t="shared" si="337"/>
        <v/>
      </c>
      <c r="NI32" s="102"/>
      <c r="NJ32" s="102"/>
      <c r="NK32" s="104" t="str">
        <f t="shared" si="81"/>
        <v/>
      </c>
      <c r="NL32" s="118"/>
      <c r="NM32" s="104" t="str">
        <f t="shared" si="338"/>
        <v/>
      </c>
      <c r="NN32" s="102"/>
      <c r="NO32" s="102"/>
      <c r="NP32" s="104" t="str">
        <f t="shared" si="82"/>
        <v/>
      </c>
      <c r="NQ32" s="102"/>
      <c r="NR32" s="104" t="str">
        <f t="shared" si="339"/>
        <v/>
      </c>
      <c r="NS32" s="104" t="str">
        <f t="shared" si="340"/>
        <v/>
      </c>
      <c r="NT32" s="104" t="str">
        <f t="shared" si="341"/>
        <v/>
      </c>
      <c r="NU32" s="104" t="str">
        <f t="shared" si="342"/>
        <v/>
      </c>
      <c r="NV32" s="104" t="str">
        <f t="shared" si="343"/>
        <v/>
      </c>
      <c r="NW32" s="104" t="str">
        <f t="shared" si="344"/>
        <v/>
      </c>
      <c r="NX32" s="105" t="str">
        <f t="shared" si="83"/>
        <v/>
      </c>
      <c r="NY32" s="109" t="str">
        <f t="shared" si="84"/>
        <v/>
      </c>
      <c r="OA32" s="198">
        <f t="shared" si="85"/>
        <v>6.2461538461538462</v>
      </c>
      <c r="OB32" s="198">
        <f t="shared" si="86"/>
        <v>6.684615384615384</v>
      </c>
      <c r="OC32" s="198">
        <f t="shared" si="87"/>
        <v>11.184615384615386</v>
      </c>
      <c r="OD32" s="198">
        <f t="shared" si="88"/>
        <v>12.053846153846155</v>
      </c>
      <c r="OE32" s="198">
        <f t="shared" si="89"/>
        <v>10.992307692307694</v>
      </c>
      <c r="OF32" s="198">
        <f t="shared" si="90"/>
        <v>8.4153846153846157</v>
      </c>
      <c r="OG32" s="198">
        <f t="shared" si="91"/>
        <v>10.207692307692309</v>
      </c>
      <c r="OH32" s="198">
        <f t="shared" si="92"/>
        <v>14.430769230769229</v>
      </c>
      <c r="OI32" s="198">
        <f t="shared" si="93"/>
        <v>8.9</v>
      </c>
      <c r="OJ32" s="198" t="str">
        <f t="shared" si="94"/>
        <v/>
      </c>
      <c r="OK32" s="198" t="str">
        <f t="shared" si="95"/>
        <v/>
      </c>
      <c r="OL32" s="198" t="str">
        <f t="shared" si="96"/>
        <v/>
      </c>
      <c r="OM32" s="200"/>
      <c r="ON32" s="198">
        <f t="shared" si="97"/>
        <v>8.236538461538462</v>
      </c>
      <c r="OO32" s="198">
        <f t="shared" si="98"/>
        <v>8.6230769230769244</v>
      </c>
      <c r="OP32" s="198">
        <f t="shared" si="345"/>
        <v>9.5094871794871789</v>
      </c>
      <c r="OQ32" s="198">
        <f t="shared" si="346"/>
        <v>9.5094871794871789</v>
      </c>
      <c r="OR32" s="105">
        <f t="shared" si="347"/>
        <v>15</v>
      </c>
      <c r="OS32" s="105">
        <f t="shared" si="348"/>
        <v>15</v>
      </c>
      <c r="OT32" s="134"/>
      <c r="OU32" s="109">
        <f t="shared" si="99"/>
        <v>38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4"/>
        <v>28</v>
      </c>
      <c r="B33" s="195" t="s">
        <v>415</v>
      </c>
      <c r="C33" s="195" t="s">
        <v>416</v>
      </c>
      <c r="D33" s="195" t="s">
        <v>417</v>
      </c>
      <c r="E33" s="196" t="s">
        <v>278</v>
      </c>
      <c r="F33" s="102">
        <v>14.5</v>
      </c>
      <c r="G33" s="102">
        <v>2.5</v>
      </c>
      <c r="H33" s="104">
        <f t="shared" si="1"/>
        <v>7.3000000000000007</v>
      </c>
      <c r="I33" s="102"/>
      <c r="J33" s="104">
        <f t="shared" si="225"/>
        <v>7.3000000000000007</v>
      </c>
      <c r="K33" s="102">
        <v>6</v>
      </c>
      <c r="L33" s="102">
        <v>3</v>
      </c>
      <c r="M33" s="104">
        <f t="shared" si="2"/>
        <v>4.2</v>
      </c>
      <c r="N33" s="102"/>
      <c r="O33" s="104">
        <f t="shared" si="226"/>
        <v>4.2</v>
      </c>
      <c r="P33" s="102">
        <v>7.5</v>
      </c>
      <c r="Q33" s="102">
        <v>7</v>
      </c>
      <c r="R33" s="104">
        <f t="shared" si="3"/>
        <v>7.2</v>
      </c>
      <c r="S33" s="118"/>
      <c r="T33" s="104">
        <f t="shared" si="227"/>
        <v>7.2</v>
      </c>
      <c r="U33" s="102"/>
      <c r="V33" s="102"/>
      <c r="W33" s="104" t="str">
        <f t="shared" si="4"/>
        <v/>
      </c>
      <c r="X33" s="118"/>
      <c r="Y33" s="104" t="str">
        <f t="shared" si="228"/>
        <v/>
      </c>
      <c r="Z33" s="102"/>
      <c r="AA33" s="102"/>
      <c r="AB33" s="104" t="str">
        <f t="shared" si="5"/>
        <v/>
      </c>
      <c r="AC33" s="102"/>
      <c r="AD33" s="104" t="str">
        <f t="shared" si="229"/>
        <v/>
      </c>
      <c r="AE33" s="104">
        <f t="shared" si="230"/>
        <v>9.7307692307692317</v>
      </c>
      <c r="AF33" s="104">
        <f t="shared" si="231"/>
        <v>4.0384615384615383</v>
      </c>
      <c r="AG33" s="104">
        <f t="shared" si="232"/>
        <v>6.315384615384616</v>
      </c>
      <c r="AH33" s="104" t="str">
        <f t="shared" si="233"/>
        <v/>
      </c>
      <c r="AI33" s="104">
        <f t="shared" si="234"/>
        <v>6.315384615384616</v>
      </c>
      <c r="AJ33" s="105">
        <f t="shared" si="6"/>
        <v>0</v>
      </c>
      <c r="AK33" s="109">
        <f t="shared" si="7"/>
        <v>36</v>
      </c>
      <c r="AL33" s="102">
        <v>6</v>
      </c>
      <c r="AM33" s="102">
        <v>8</v>
      </c>
      <c r="AN33" s="104">
        <f t="shared" si="8"/>
        <v>7.2</v>
      </c>
      <c r="AO33" s="102"/>
      <c r="AP33" s="104">
        <f t="shared" si="235"/>
        <v>7.2</v>
      </c>
      <c r="AQ33" s="102">
        <v>2.5</v>
      </c>
      <c r="AR33" s="102">
        <v>9</v>
      </c>
      <c r="AS33" s="104">
        <f t="shared" si="9"/>
        <v>6.3999999999999995</v>
      </c>
      <c r="AT33" s="102"/>
      <c r="AU33" s="104">
        <f t="shared" si="236"/>
        <v>6.3999999999999995</v>
      </c>
      <c r="AV33" s="102">
        <v>11</v>
      </c>
      <c r="AW33" s="102">
        <v>11</v>
      </c>
      <c r="AX33" s="104">
        <f t="shared" si="10"/>
        <v>11</v>
      </c>
      <c r="AY33" s="118"/>
      <c r="AZ33" s="104">
        <f t="shared" si="237"/>
        <v>11</v>
      </c>
      <c r="BA33" s="102"/>
      <c r="BB33" s="102"/>
      <c r="BC33" s="104" t="str">
        <f t="shared" si="11"/>
        <v/>
      </c>
      <c r="BD33" s="118"/>
      <c r="BE33" s="104" t="str">
        <f t="shared" si="238"/>
        <v/>
      </c>
      <c r="BF33" s="102"/>
      <c r="BG33" s="102"/>
      <c r="BH33" s="104" t="str">
        <f t="shared" si="12"/>
        <v/>
      </c>
      <c r="BI33" s="102"/>
      <c r="BJ33" s="104" t="str">
        <f t="shared" si="239"/>
        <v/>
      </c>
      <c r="BK33" s="104">
        <f t="shared" si="240"/>
        <v>5.8076923076923084</v>
      </c>
      <c r="BL33" s="104">
        <f t="shared" si="241"/>
        <v>9.0769230769230766</v>
      </c>
      <c r="BM33" s="104">
        <f t="shared" si="242"/>
        <v>7.7692307692307701</v>
      </c>
      <c r="BN33" s="104" t="str">
        <f t="shared" si="243"/>
        <v/>
      </c>
      <c r="BO33" s="104">
        <f t="shared" si="244"/>
        <v>7.7692307692307701</v>
      </c>
      <c r="BP33" s="105">
        <f t="shared" si="13"/>
        <v>0</v>
      </c>
      <c r="BQ33" s="109">
        <f t="shared" si="14"/>
        <v>31</v>
      </c>
      <c r="BR33" s="102">
        <v>12</v>
      </c>
      <c r="BS33" s="102">
        <v>8</v>
      </c>
      <c r="BT33" s="104">
        <f t="shared" si="15"/>
        <v>9.6000000000000014</v>
      </c>
      <c r="BU33" s="102"/>
      <c r="BV33" s="104">
        <f t="shared" si="245"/>
        <v>9.6000000000000014</v>
      </c>
      <c r="BW33" s="102">
        <v>12</v>
      </c>
      <c r="BX33" s="102">
        <v>11</v>
      </c>
      <c r="BY33" s="104">
        <f t="shared" si="16"/>
        <v>11.4</v>
      </c>
      <c r="BZ33" s="102"/>
      <c r="CA33" s="104">
        <f t="shared" si="246"/>
        <v>11.4</v>
      </c>
      <c r="CB33" s="102">
        <v>8</v>
      </c>
      <c r="CC33" s="102">
        <v>14</v>
      </c>
      <c r="CD33" s="104">
        <f t="shared" si="17"/>
        <v>11.600000000000001</v>
      </c>
      <c r="CE33" s="118"/>
      <c r="CF33" s="104">
        <f t="shared" si="247"/>
        <v>11.600000000000001</v>
      </c>
      <c r="CG33" s="102"/>
      <c r="CH33" s="102"/>
      <c r="CI33" s="104" t="str">
        <f t="shared" si="18"/>
        <v/>
      </c>
      <c r="CJ33" s="118"/>
      <c r="CK33" s="104" t="str">
        <f t="shared" si="248"/>
        <v/>
      </c>
      <c r="CL33" s="102"/>
      <c r="CM33" s="102"/>
      <c r="CN33" s="104" t="str">
        <f t="shared" si="19"/>
        <v/>
      </c>
      <c r="CO33" s="102"/>
      <c r="CP33" s="104" t="str">
        <f t="shared" si="249"/>
        <v/>
      </c>
      <c r="CQ33" s="104">
        <f t="shared" si="250"/>
        <v>11.076923076923078</v>
      </c>
      <c r="CR33" s="104">
        <f t="shared" si="251"/>
        <v>10.53846153846154</v>
      </c>
      <c r="CS33" s="104">
        <f t="shared" si="252"/>
        <v>10.753846153846155</v>
      </c>
      <c r="CT33" s="104" t="str">
        <f t="shared" si="253"/>
        <v/>
      </c>
      <c r="CU33" s="104">
        <f t="shared" si="254"/>
        <v>10.753846153846155</v>
      </c>
      <c r="CV33" s="105">
        <f t="shared" si="20"/>
        <v>4</v>
      </c>
      <c r="CW33" s="109">
        <f t="shared" si="21"/>
        <v>33</v>
      </c>
      <c r="CX33" s="102">
        <v>17</v>
      </c>
      <c r="CY33" s="102">
        <v>12</v>
      </c>
      <c r="CZ33" s="104">
        <f t="shared" si="22"/>
        <v>14</v>
      </c>
      <c r="DA33" s="102"/>
      <c r="DB33" s="104">
        <f t="shared" si="255"/>
        <v>14</v>
      </c>
      <c r="DC33" s="102"/>
      <c r="DD33" s="102">
        <v>8</v>
      </c>
      <c r="DE33" s="104">
        <f t="shared" si="23"/>
        <v>4.8</v>
      </c>
      <c r="DF33" s="102"/>
      <c r="DG33" s="104">
        <f t="shared" si="256"/>
        <v>4.8</v>
      </c>
      <c r="DH33" s="102"/>
      <c r="DI33" s="102"/>
      <c r="DJ33" s="104" t="str">
        <f t="shared" si="24"/>
        <v/>
      </c>
      <c r="DK33" s="118"/>
      <c r="DL33" s="104" t="str">
        <f t="shared" si="257"/>
        <v/>
      </c>
      <c r="DM33" s="102"/>
      <c r="DN33" s="102"/>
      <c r="DO33" s="104" t="str">
        <f t="shared" si="25"/>
        <v/>
      </c>
      <c r="DP33" s="118"/>
      <c r="DQ33" s="104" t="str">
        <f t="shared" si="258"/>
        <v/>
      </c>
      <c r="DR33" s="102"/>
      <c r="DS33" s="102"/>
      <c r="DT33" s="104" t="str">
        <f t="shared" si="26"/>
        <v/>
      </c>
      <c r="DU33" s="102"/>
      <c r="DV33" s="104" t="str">
        <f t="shared" si="259"/>
        <v/>
      </c>
      <c r="DW33" s="104">
        <f t="shared" si="260"/>
        <v>9.1538461538461533</v>
      </c>
      <c r="DX33" s="104">
        <f t="shared" si="261"/>
        <v>10.153846153846153</v>
      </c>
      <c r="DY33" s="104">
        <f t="shared" si="262"/>
        <v>9.7538461538461547</v>
      </c>
      <c r="DZ33" s="104" t="str">
        <f t="shared" si="263"/>
        <v/>
      </c>
      <c r="EA33" s="104">
        <f t="shared" si="264"/>
        <v>9.7538461538461547</v>
      </c>
      <c r="EB33" s="105">
        <f t="shared" si="27"/>
        <v>0</v>
      </c>
      <c r="EC33" s="109">
        <f t="shared" si="28"/>
        <v>47</v>
      </c>
      <c r="ED33" s="102">
        <v>13.5</v>
      </c>
      <c r="EE33" s="102">
        <v>7.5</v>
      </c>
      <c r="EF33" s="104">
        <f t="shared" si="29"/>
        <v>9.9</v>
      </c>
      <c r="EG33" s="102"/>
      <c r="EH33" s="104">
        <f t="shared" si="265"/>
        <v>9.9</v>
      </c>
      <c r="EI33" s="102">
        <v>8.5</v>
      </c>
      <c r="EJ33" s="102">
        <v>11.75</v>
      </c>
      <c r="EK33" s="104">
        <f t="shared" si="30"/>
        <v>10.45</v>
      </c>
      <c r="EL33" s="102"/>
      <c r="EM33" s="104">
        <f t="shared" si="266"/>
        <v>10.45</v>
      </c>
      <c r="EN33" s="102">
        <v>8.5</v>
      </c>
      <c r="EO33" s="102">
        <v>7.5</v>
      </c>
      <c r="EP33" s="104">
        <f t="shared" si="31"/>
        <v>7.9</v>
      </c>
      <c r="EQ33" s="118"/>
      <c r="ER33" s="104">
        <f t="shared" si="267"/>
        <v>7.9</v>
      </c>
      <c r="ES33" s="102"/>
      <c r="ET33" s="102"/>
      <c r="EU33" s="104" t="str">
        <f t="shared" si="32"/>
        <v/>
      </c>
      <c r="EV33" s="118"/>
      <c r="EW33" s="104" t="str">
        <f t="shared" si="268"/>
        <v/>
      </c>
      <c r="EX33" s="102"/>
      <c r="EY33" s="102"/>
      <c r="EZ33" s="104" t="str">
        <f t="shared" si="33"/>
        <v/>
      </c>
      <c r="FA33" s="102"/>
      <c r="FB33" s="104" t="str">
        <f t="shared" si="269"/>
        <v/>
      </c>
      <c r="FC33" s="104">
        <f t="shared" si="270"/>
        <v>11.192307692307692</v>
      </c>
      <c r="FD33" s="104">
        <f t="shared" si="271"/>
        <v>8.4807692307692299</v>
      </c>
      <c r="FE33" s="104">
        <f t="shared" si="272"/>
        <v>9.565384615384616</v>
      </c>
      <c r="FF33" s="104" t="str">
        <f t="shared" si="273"/>
        <v/>
      </c>
      <c r="FG33" s="104">
        <f t="shared" si="274"/>
        <v>9.565384615384616</v>
      </c>
      <c r="FH33" s="105">
        <f t="shared" si="34"/>
        <v>0</v>
      </c>
      <c r="FI33" s="109">
        <f t="shared" si="35"/>
        <v>39</v>
      </c>
      <c r="FJ33" s="102">
        <v>12.75</v>
      </c>
      <c r="FK33" s="102">
        <v>13.25</v>
      </c>
      <c r="FL33" s="104">
        <f t="shared" si="36"/>
        <v>13.05</v>
      </c>
      <c r="FM33" s="102"/>
      <c r="FN33" s="104">
        <f t="shared" si="275"/>
        <v>13.05</v>
      </c>
      <c r="FO33" s="102">
        <v>5</v>
      </c>
      <c r="FP33" s="102">
        <v>9.5</v>
      </c>
      <c r="FQ33" s="104">
        <f t="shared" si="37"/>
        <v>7.7</v>
      </c>
      <c r="FR33" s="102"/>
      <c r="FS33" s="104">
        <f t="shared" si="276"/>
        <v>7.7</v>
      </c>
      <c r="FT33" s="102"/>
      <c r="FU33" s="102"/>
      <c r="FV33" s="104" t="str">
        <f t="shared" si="38"/>
        <v/>
      </c>
      <c r="FW33" s="118"/>
      <c r="FX33" s="104" t="str">
        <f t="shared" si="277"/>
        <v/>
      </c>
      <c r="FY33" s="102"/>
      <c r="FZ33" s="102"/>
      <c r="GA33" s="104" t="str">
        <f t="shared" si="39"/>
        <v/>
      </c>
      <c r="GB33" s="118"/>
      <c r="GC33" s="104" t="str">
        <f t="shared" si="278"/>
        <v/>
      </c>
      <c r="GD33" s="102"/>
      <c r="GE33" s="102"/>
      <c r="GF33" s="104" t="str">
        <f t="shared" si="40"/>
        <v/>
      </c>
      <c r="GG33" s="102"/>
      <c r="GH33" s="104" t="str">
        <f t="shared" si="279"/>
        <v/>
      </c>
      <c r="GI33" s="104">
        <f t="shared" si="280"/>
        <v>9.1730769230769234</v>
      </c>
      <c r="GJ33" s="104">
        <f t="shared" si="281"/>
        <v>11.51923076923077</v>
      </c>
      <c r="GK33" s="104">
        <f t="shared" si="282"/>
        <v>10.580769230769231</v>
      </c>
      <c r="GL33" s="104" t="str">
        <f t="shared" si="283"/>
        <v/>
      </c>
      <c r="GM33" s="104">
        <f t="shared" si="284"/>
        <v>10.580769230769231</v>
      </c>
      <c r="GN33" s="105">
        <f t="shared" si="41"/>
        <v>3</v>
      </c>
      <c r="GO33" s="109">
        <f t="shared" si="42"/>
        <v>11</v>
      </c>
      <c r="GP33" s="102">
        <v>13.25</v>
      </c>
      <c r="GQ33" s="102">
        <v>12.5</v>
      </c>
      <c r="GR33" s="104">
        <f t="shared" si="43"/>
        <v>12.8</v>
      </c>
      <c r="GS33" s="102"/>
      <c r="GT33" s="104">
        <f t="shared" si="285"/>
        <v>12.8</v>
      </c>
      <c r="GU33" s="102">
        <v>9.5</v>
      </c>
      <c r="GV33" s="102">
        <v>8.5</v>
      </c>
      <c r="GW33" s="104">
        <f t="shared" si="44"/>
        <v>8.9</v>
      </c>
      <c r="GX33" s="102"/>
      <c r="GY33" s="104">
        <f t="shared" si="286"/>
        <v>8.9</v>
      </c>
      <c r="GZ33" s="102"/>
      <c r="HA33" s="102"/>
      <c r="HB33" s="104" t="str">
        <f t="shared" si="45"/>
        <v/>
      </c>
      <c r="HC33" s="118"/>
      <c r="HD33" s="104" t="str">
        <f t="shared" si="287"/>
        <v/>
      </c>
      <c r="HE33" s="102"/>
      <c r="HF33" s="102"/>
      <c r="HG33" s="104" t="str">
        <f t="shared" si="46"/>
        <v/>
      </c>
      <c r="HH33" s="118"/>
      <c r="HI33" s="104" t="str">
        <f t="shared" si="288"/>
        <v/>
      </c>
      <c r="HJ33" s="102"/>
      <c r="HK33" s="102"/>
      <c r="HL33" s="104" t="str">
        <f t="shared" si="47"/>
        <v/>
      </c>
      <c r="HM33" s="102"/>
      <c r="HN33" s="104" t="str">
        <f t="shared" si="289"/>
        <v/>
      </c>
      <c r="HO33" s="104">
        <f t="shared" si="290"/>
        <v>11.51923076923077</v>
      </c>
      <c r="HP33" s="104">
        <f t="shared" si="291"/>
        <v>10.653846153846153</v>
      </c>
      <c r="HQ33" s="104">
        <f t="shared" si="292"/>
        <v>11</v>
      </c>
      <c r="HR33" s="104" t="str">
        <f t="shared" si="293"/>
        <v/>
      </c>
      <c r="HS33" s="104">
        <f t="shared" si="294"/>
        <v>11</v>
      </c>
      <c r="HT33" s="105">
        <f t="shared" si="48"/>
        <v>2</v>
      </c>
      <c r="HU33" s="109">
        <f t="shared" si="49"/>
        <v>33</v>
      </c>
      <c r="HV33" s="102">
        <v>14</v>
      </c>
      <c r="HW33" s="102">
        <v>16.5</v>
      </c>
      <c r="HX33" s="104">
        <f t="shared" si="50"/>
        <v>15.5</v>
      </c>
      <c r="HY33" s="102"/>
      <c r="HZ33" s="104">
        <f t="shared" si="295"/>
        <v>15.5</v>
      </c>
      <c r="IA33" s="102">
        <v>16</v>
      </c>
      <c r="IB33" s="102">
        <v>15</v>
      </c>
      <c r="IC33" s="104">
        <f t="shared" si="51"/>
        <v>15.4</v>
      </c>
      <c r="ID33" s="102"/>
      <c r="IE33" s="104">
        <f t="shared" si="296"/>
        <v>15.4</v>
      </c>
      <c r="IF33" s="102"/>
      <c r="IG33" s="102"/>
      <c r="IH33" s="104" t="str">
        <f t="shared" si="52"/>
        <v/>
      </c>
      <c r="II33" s="118"/>
      <c r="IJ33" s="104" t="str">
        <f t="shared" si="297"/>
        <v/>
      </c>
      <c r="IK33" s="102"/>
      <c r="IL33" s="102"/>
      <c r="IM33" s="104" t="str">
        <f t="shared" si="53"/>
        <v/>
      </c>
      <c r="IN33" s="118"/>
      <c r="IO33" s="104" t="str">
        <f t="shared" si="298"/>
        <v/>
      </c>
      <c r="IP33" s="102"/>
      <c r="IQ33" s="102"/>
      <c r="IR33" s="104" t="str">
        <f t="shared" si="54"/>
        <v/>
      </c>
      <c r="IS33" s="102"/>
      <c r="IT33" s="104" t="str">
        <f t="shared" si="299"/>
        <v/>
      </c>
      <c r="IU33" s="104">
        <f t="shared" si="300"/>
        <v>14.923076923076923</v>
      </c>
      <c r="IV33" s="104">
        <f t="shared" si="301"/>
        <v>15.807692307692308</v>
      </c>
      <c r="IW33" s="104">
        <f t="shared" si="302"/>
        <v>15.453846153846154</v>
      </c>
      <c r="IX33" s="104" t="str">
        <f t="shared" si="303"/>
        <v/>
      </c>
      <c r="IY33" s="104">
        <f t="shared" si="304"/>
        <v>15.453846153846154</v>
      </c>
      <c r="IZ33" s="105">
        <f t="shared" si="55"/>
        <v>3</v>
      </c>
      <c r="JA33" s="109">
        <f t="shared" si="56"/>
        <v>7</v>
      </c>
      <c r="JB33" s="102">
        <v>11</v>
      </c>
      <c r="JC33" s="102">
        <v>11</v>
      </c>
      <c r="JD33" s="104">
        <f t="shared" si="57"/>
        <v>11</v>
      </c>
      <c r="JE33" s="102"/>
      <c r="JF33" s="104">
        <f t="shared" si="305"/>
        <v>11</v>
      </c>
      <c r="JG33" s="102"/>
      <c r="JH33" s="102"/>
      <c r="JI33" s="104" t="str">
        <f t="shared" si="58"/>
        <v/>
      </c>
      <c r="JJ33" s="102"/>
      <c r="JK33" s="104" t="str">
        <f t="shared" si="306"/>
        <v/>
      </c>
      <c r="JL33" s="102"/>
      <c r="JM33" s="102"/>
      <c r="JN33" s="104" t="str">
        <f t="shared" si="59"/>
        <v/>
      </c>
      <c r="JO33" s="118"/>
      <c r="JP33" s="104" t="str">
        <f t="shared" si="307"/>
        <v/>
      </c>
      <c r="JQ33" s="102"/>
      <c r="JR33" s="102"/>
      <c r="JS33" s="104" t="str">
        <f t="shared" si="60"/>
        <v/>
      </c>
      <c r="JT33" s="118"/>
      <c r="JU33" s="104" t="str">
        <f t="shared" si="308"/>
        <v/>
      </c>
      <c r="JV33" s="102"/>
      <c r="JW33" s="102"/>
      <c r="JX33" s="104" t="str">
        <f t="shared" si="61"/>
        <v/>
      </c>
      <c r="JY33" s="102"/>
      <c r="JZ33" s="104" t="str">
        <f t="shared" si="309"/>
        <v/>
      </c>
      <c r="KA33" s="104">
        <f t="shared" si="310"/>
        <v>11</v>
      </c>
      <c r="KB33" s="104">
        <f t="shared" si="311"/>
        <v>11</v>
      </c>
      <c r="KC33" s="104">
        <f t="shared" si="312"/>
        <v>11</v>
      </c>
      <c r="KD33" s="104" t="str">
        <f t="shared" si="313"/>
        <v/>
      </c>
      <c r="KE33" s="104">
        <f t="shared" si="314"/>
        <v>11</v>
      </c>
      <c r="KF33" s="105">
        <f t="shared" si="62"/>
        <v>2</v>
      </c>
      <c r="KG33" s="109">
        <f t="shared" si="63"/>
        <v>23</v>
      </c>
      <c r="KH33" s="102"/>
      <c r="KI33" s="102"/>
      <c r="KJ33" s="104" t="str">
        <f t="shared" si="64"/>
        <v/>
      </c>
      <c r="KK33" s="102"/>
      <c r="KL33" s="104" t="str">
        <f t="shared" si="315"/>
        <v/>
      </c>
      <c r="KM33" s="102"/>
      <c r="KN33" s="102"/>
      <c r="KO33" s="104" t="str">
        <f t="shared" si="65"/>
        <v/>
      </c>
      <c r="KP33" s="102"/>
      <c r="KQ33" s="104" t="str">
        <f t="shared" si="316"/>
        <v/>
      </c>
      <c r="KR33" s="102"/>
      <c r="KS33" s="102"/>
      <c r="KT33" s="104" t="str">
        <f t="shared" si="66"/>
        <v/>
      </c>
      <c r="KU33" s="118"/>
      <c r="KV33" s="104" t="str">
        <f t="shared" si="317"/>
        <v/>
      </c>
      <c r="KW33" s="102"/>
      <c r="KX33" s="102"/>
      <c r="KY33" s="104" t="str">
        <f t="shared" si="67"/>
        <v/>
      </c>
      <c r="KZ33" s="118"/>
      <c r="LA33" s="104" t="str">
        <f t="shared" si="318"/>
        <v/>
      </c>
      <c r="LB33" s="102"/>
      <c r="LC33" s="102"/>
      <c r="LD33" s="104" t="str">
        <f t="shared" si="68"/>
        <v/>
      </c>
      <c r="LE33" s="102"/>
      <c r="LF33" s="104" t="str">
        <f t="shared" si="319"/>
        <v/>
      </c>
      <c r="LG33" s="104" t="str">
        <f t="shared" si="320"/>
        <v/>
      </c>
      <c r="LH33" s="104" t="str">
        <f t="shared" si="321"/>
        <v/>
      </c>
      <c r="LI33" s="104" t="str">
        <f t="shared" si="322"/>
        <v/>
      </c>
      <c r="LJ33" s="104" t="str">
        <f t="shared" si="323"/>
        <v/>
      </c>
      <c r="LK33" s="104" t="str">
        <f t="shared" si="324"/>
        <v/>
      </c>
      <c r="LL33" s="105" t="str">
        <f t="shared" si="69"/>
        <v/>
      </c>
      <c r="LM33" s="109" t="str">
        <f t="shared" si="70"/>
        <v/>
      </c>
      <c r="LN33" s="102"/>
      <c r="LO33" s="102"/>
      <c r="LP33" s="104" t="str">
        <f t="shared" si="71"/>
        <v/>
      </c>
      <c r="LQ33" s="102"/>
      <c r="LR33" s="104" t="str">
        <f t="shared" si="325"/>
        <v/>
      </c>
      <c r="LS33" s="102"/>
      <c r="LT33" s="102"/>
      <c r="LU33" s="104" t="str">
        <f t="shared" si="72"/>
        <v/>
      </c>
      <c r="LV33" s="102"/>
      <c r="LW33" s="104" t="str">
        <f t="shared" si="326"/>
        <v/>
      </c>
      <c r="LX33" s="102"/>
      <c r="LY33" s="102"/>
      <c r="LZ33" s="104" t="str">
        <f t="shared" si="73"/>
        <v/>
      </c>
      <c r="MA33" s="118"/>
      <c r="MB33" s="104" t="str">
        <f t="shared" si="327"/>
        <v/>
      </c>
      <c r="MC33" s="102"/>
      <c r="MD33" s="102"/>
      <c r="ME33" s="104" t="str">
        <f t="shared" si="74"/>
        <v/>
      </c>
      <c r="MF33" s="118"/>
      <c r="MG33" s="104" t="str">
        <f t="shared" si="328"/>
        <v/>
      </c>
      <c r="MH33" s="102"/>
      <c r="MI33" s="102"/>
      <c r="MJ33" s="104" t="str">
        <f t="shared" si="75"/>
        <v/>
      </c>
      <c r="MK33" s="102"/>
      <c r="ML33" s="104" t="str">
        <f t="shared" si="329"/>
        <v/>
      </c>
      <c r="MM33" s="104" t="str">
        <f t="shared" si="330"/>
        <v/>
      </c>
      <c r="MN33" s="104" t="str">
        <f t="shared" si="331"/>
        <v/>
      </c>
      <c r="MO33" s="104" t="str">
        <f t="shared" si="332"/>
        <v/>
      </c>
      <c r="MP33" s="104" t="str">
        <f t="shared" si="333"/>
        <v/>
      </c>
      <c r="MQ33" s="104" t="str">
        <f t="shared" si="334"/>
        <v/>
      </c>
      <c r="MR33" s="105" t="str">
        <f t="shared" si="76"/>
        <v/>
      </c>
      <c r="MS33" s="109" t="str">
        <f t="shared" si="77"/>
        <v/>
      </c>
      <c r="MT33" s="102"/>
      <c r="MU33" s="102"/>
      <c r="MV33" s="104" t="str">
        <f t="shared" si="78"/>
        <v/>
      </c>
      <c r="MW33" s="102"/>
      <c r="MX33" s="104" t="str">
        <f t="shared" si="335"/>
        <v/>
      </c>
      <c r="MY33" s="102"/>
      <c r="MZ33" s="102"/>
      <c r="NA33" s="104" t="str">
        <f t="shared" si="79"/>
        <v/>
      </c>
      <c r="NB33" s="102"/>
      <c r="NC33" s="104" t="str">
        <f t="shared" si="336"/>
        <v/>
      </c>
      <c r="ND33" s="102"/>
      <c r="NE33" s="102"/>
      <c r="NF33" s="104" t="str">
        <f t="shared" si="80"/>
        <v/>
      </c>
      <c r="NG33" s="118"/>
      <c r="NH33" s="104" t="str">
        <f t="shared" si="337"/>
        <v/>
      </c>
      <c r="NI33" s="102"/>
      <c r="NJ33" s="102"/>
      <c r="NK33" s="104" t="str">
        <f t="shared" si="81"/>
        <v/>
      </c>
      <c r="NL33" s="118"/>
      <c r="NM33" s="104" t="str">
        <f t="shared" si="338"/>
        <v/>
      </c>
      <c r="NN33" s="102"/>
      <c r="NO33" s="102"/>
      <c r="NP33" s="104" t="str">
        <f t="shared" si="82"/>
        <v/>
      </c>
      <c r="NQ33" s="102"/>
      <c r="NR33" s="104" t="str">
        <f t="shared" si="339"/>
        <v/>
      </c>
      <c r="NS33" s="104" t="str">
        <f t="shared" si="340"/>
        <v/>
      </c>
      <c r="NT33" s="104" t="str">
        <f t="shared" si="341"/>
        <v/>
      </c>
      <c r="NU33" s="104" t="str">
        <f t="shared" si="342"/>
        <v/>
      </c>
      <c r="NV33" s="104" t="str">
        <f t="shared" si="343"/>
        <v/>
      </c>
      <c r="NW33" s="104" t="str">
        <f t="shared" si="344"/>
        <v/>
      </c>
      <c r="NX33" s="105" t="str">
        <f t="shared" si="83"/>
        <v/>
      </c>
      <c r="NY33" s="109" t="str">
        <f t="shared" si="84"/>
        <v/>
      </c>
      <c r="OA33" s="198">
        <f t="shared" si="85"/>
        <v>6.315384615384616</v>
      </c>
      <c r="OB33" s="198">
        <f t="shared" si="86"/>
        <v>7.7692307692307701</v>
      </c>
      <c r="OC33" s="198">
        <f t="shared" si="87"/>
        <v>10.753846153846155</v>
      </c>
      <c r="OD33" s="198">
        <f t="shared" si="88"/>
        <v>9.7538461538461547</v>
      </c>
      <c r="OE33" s="198">
        <f t="shared" si="89"/>
        <v>9.565384615384616</v>
      </c>
      <c r="OF33" s="198">
        <f t="shared" si="90"/>
        <v>10.580769230769231</v>
      </c>
      <c r="OG33" s="198">
        <f t="shared" si="91"/>
        <v>11</v>
      </c>
      <c r="OH33" s="198">
        <f t="shared" si="92"/>
        <v>15.453846153846154</v>
      </c>
      <c r="OI33" s="198">
        <f t="shared" si="93"/>
        <v>11</v>
      </c>
      <c r="OJ33" s="198" t="str">
        <f t="shared" si="94"/>
        <v/>
      </c>
      <c r="OK33" s="198" t="str">
        <f t="shared" si="95"/>
        <v/>
      </c>
      <c r="OL33" s="198" t="str">
        <f t="shared" si="96"/>
        <v/>
      </c>
      <c r="OM33" s="200"/>
      <c r="ON33" s="198">
        <f t="shared" si="97"/>
        <v>8.3903846153846153</v>
      </c>
      <c r="OO33" s="198">
        <f t="shared" si="98"/>
        <v>8.9576923076923087</v>
      </c>
      <c r="OP33" s="198">
        <f t="shared" si="345"/>
        <v>9.7833333333333332</v>
      </c>
      <c r="OQ33" s="198">
        <f t="shared" si="346"/>
        <v>9.7833333333333332</v>
      </c>
      <c r="OR33" s="105">
        <f t="shared" si="347"/>
        <v>14</v>
      </c>
      <c r="OS33" s="105">
        <f t="shared" si="348"/>
        <v>14</v>
      </c>
      <c r="OT33" s="134"/>
      <c r="OU33" s="109">
        <f t="shared" si="99"/>
        <v>34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4"/>
        <v>29</v>
      </c>
      <c r="B34" s="195" t="s">
        <v>418</v>
      </c>
      <c r="C34" s="195" t="s">
        <v>419</v>
      </c>
      <c r="D34" s="195" t="s">
        <v>420</v>
      </c>
      <c r="E34" s="196" t="s">
        <v>278</v>
      </c>
      <c r="F34" s="102">
        <v>6.5</v>
      </c>
      <c r="G34" s="102">
        <v>6</v>
      </c>
      <c r="H34" s="104">
        <f t="shared" si="1"/>
        <v>6.1999999999999993</v>
      </c>
      <c r="I34" s="102"/>
      <c r="J34" s="104">
        <f t="shared" si="225"/>
        <v>6.1999999999999993</v>
      </c>
      <c r="K34" s="102">
        <v>2</v>
      </c>
      <c r="L34" s="102">
        <v>4.5</v>
      </c>
      <c r="M34" s="104">
        <f t="shared" si="2"/>
        <v>3.5</v>
      </c>
      <c r="N34" s="102"/>
      <c r="O34" s="104">
        <f t="shared" si="226"/>
        <v>3.5</v>
      </c>
      <c r="P34" s="102">
        <v>9</v>
      </c>
      <c r="Q34" s="102">
        <v>6</v>
      </c>
      <c r="R34" s="104">
        <f t="shared" si="3"/>
        <v>7.1999999999999993</v>
      </c>
      <c r="S34" s="118"/>
      <c r="T34" s="104">
        <f t="shared" si="227"/>
        <v>7.1999999999999993</v>
      </c>
      <c r="U34" s="102"/>
      <c r="V34" s="102"/>
      <c r="W34" s="104" t="str">
        <f t="shared" si="4"/>
        <v/>
      </c>
      <c r="X34" s="118"/>
      <c r="Y34" s="104" t="str">
        <f t="shared" si="228"/>
        <v/>
      </c>
      <c r="Z34" s="102"/>
      <c r="AA34" s="102"/>
      <c r="AB34" s="104" t="str">
        <f t="shared" si="5"/>
        <v/>
      </c>
      <c r="AC34" s="102"/>
      <c r="AD34" s="104" t="str">
        <f t="shared" si="229"/>
        <v/>
      </c>
      <c r="AE34" s="104">
        <f t="shared" si="230"/>
        <v>5.884615384615385</v>
      </c>
      <c r="AF34" s="104">
        <f t="shared" si="231"/>
        <v>5.5384615384615383</v>
      </c>
      <c r="AG34" s="104">
        <f t="shared" si="232"/>
        <v>5.6769230769230772</v>
      </c>
      <c r="AH34" s="104" t="str">
        <f t="shared" si="233"/>
        <v/>
      </c>
      <c r="AI34" s="104">
        <f t="shared" si="234"/>
        <v>5.6769230769230772</v>
      </c>
      <c r="AJ34" s="105">
        <f t="shared" si="6"/>
        <v>0</v>
      </c>
      <c r="AK34" s="109">
        <f t="shared" si="7"/>
        <v>41</v>
      </c>
      <c r="AL34" s="102">
        <v>4.75</v>
      </c>
      <c r="AM34" s="102">
        <v>5.5</v>
      </c>
      <c r="AN34" s="104">
        <f t="shared" si="8"/>
        <v>5.2</v>
      </c>
      <c r="AO34" s="102"/>
      <c r="AP34" s="104">
        <f t="shared" si="235"/>
        <v>5.2</v>
      </c>
      <c r="AQ34" s="102">
        <v>4</v>
      </c>
      <c r="AR34" s="102">
        <v>2</v>
      </c>
      <c r="AS34" s="104">
        <f t="shared" si="9"/>
        <v>2.8</v>
      </c>
      <c r="AT34" s="102"/>
      <c r="AU34" s="104">
        <f t="shared" si="236"/>
        <v>2.8</v>
      </c>
      <c r="AV34" s="102">
        <v>5</v>
      </c>
      <c r="AW34" s="102">
        <v>10</v>
      </c>
      <c r="AX34" s="104">
        <f t="shared" si="10"/>
        <v>8</v>
      </c>
      <c r="AY34" s="118"/>
      <c r="AZ34" s="104">
        <f t="shared" si="237"/>
        <v>8</v>
      </c>
      <c r="BA34" s="102"/>
      <c r="BB34" s="102"/>
      <c r="BC34" s="104" t="str">
        <f t="shared" si="11"/>
        <v/>
      </c>
      <c r="BD34" s="118"/>
      <c r="BE34" s="104" t="str">
        <f t="shared" si="238"/>
        <v/>
      </c>
      <c r="BF34" s="102"/>
      <c r="BG34" s="102"/>
      <c r="BH34" s="104" t="str">
        <f t="shared" si="12"/>
        <v/>
      </c>
      <c r="BI34" s="102"/>
      <c r="BJ34" s="104" t="str">
        <f t="shared" si="239"/>
        <v/>
      </c>
      <c r="BK34" s="104">
        <f t="shared" si="240"/>
        <v>4.5192307692307701</v>
      </c>
      <c r="BL34" s="104">
        <f t="shared" si="241"/>
        <v>5.1923076923076925</v>
      </c>
      <c r="BM34" s="104">
        <f t="shared" si="242"/>
        <v>4.9230769230769234</v>
      </c>
      <c r="BN34" s="104" t="str">
        <f t="shared" si="243"/>
        <v/>
      </c>
      <c r="BO34" s="104">
        <f t="shared" si="244"/>
        <v>4.9230769230769234</v>
      </c>
      <c r="BP34" s="105">
        <f t="shared" si="13"/>
        <v>0</v>
      </c>
      <c r="BQ34" s="109">
        <f t="shared" si="14"/>
        <v>44</v>
      </c>
      <c r="BR34" s="102">
        <v>10.5</v>
      </c>
      <c r="BS34" s="102">
        <v>11</v>
      </c>
      <c r="BT34" s="104">
        <f t="shared" si="15"/>
        <v>10.8</v>
      </c>
      <c r="BU34" s="102"/>
      <c r="BV34" s="104">
        <f t="shared" si="245"/>
        <v>10.8</v>
      </c>
      <c r="BW34" s="102">
        <v>11</v>
      </c>
      <c r="BX34" s="102">
        <v>8</v>
      </c>
      <c r="BY34" s="104">
        <f t="shared" si="16"/>
        <v>9.1999999999999993</v>
      </c>
      <c r="BZ34" s="102"/>
      <c r="CA34" s="104">
        <f t="shared" si="246"/>
        <v>9.1999999999999993</v>
      </c>
      <c r="CB34" s="102">
        <v>9</v>
      </c>
      <c r="CC34" s="102">
        <v>14.5</v>
      </c>
      <c r="CD34" s="104">
        <f t="shared" si="17"/>
        <v>12.299999999999999</v>
      </c>
      <c r="CE34" s="118"/>
      <c r="CF34" s="104">
        <f t="shared" si="247"/>
        <v>12.299999999999999</v>
      </c>
      <c r="CG34" s="102"/>
      <c r="CH34" s="102"/>
      <c r="CI34" s="104" t="str">
        <f t="shared" si="18"/>
        <v/>
      </c>
      <c r="CJ34" s="118"/>
      <c r="CK34" s="104" t="str">
        <f t="shared" si="248"/>
        <v/>
      </c>
      <c r="CL34" s="102"/>
      <c r="CM34" s="102"/>
      <c r="CN34" s="104" t="str">
        <f t="shared" si="19"/>
        <v/>
      </c>
      <c r="CO34" s="102"/>
      <c r="CP34" s="104" t="str">
        <f t="shared" si="249"/>
        <v/>
      </c>
      <c r="CQ34" s="104">
        <f t="shared" si="250"/>
        <v>10.346153846153847</v>
      </c>
      <c r="CR34" s="104">
        <f t="shared" si="251"/>
        <v>10.653846153846155</v>
      </c>
      <c r="CS34" s="104">
        <f t="shared" si="252"/>
        <v>10.530769230769231</v>
      </c>
      <c r="CT34" s="104" t="str">
        <f t="shared" si="253"/>
        <v/>
      </c>
      <c r="CU34" s="104">
        <f t="shared" si="254"/>
        <v>10.530769230769231</v>
      </c>
      <c r="CV34" s="105">
        <f t="shared" si="20"/>
        <v>4</v>
      </c>
      <c r="CW34" s="109">
        <f t="shared" si="21"/>
        <v>38</v>
      </c>
      <c r="CX34" s="102">
        <v>15</v>
      </c>
      <c r="CY34" s="102">
        <v>14.5</v>
      </c>
      <c r="CZ34" s="104">
        <f t="shared" si="22"/>
        <v>14.7</v>
      </c>
      <c r="DA34" s="102"/>
      <c r="DB34" s="104">
        <f t="shared" si="255"/>
        <v>14.7</v>
      </c>
      <c r="DC34" s="102">
        <v>14</v>
      </c>
      <c r="DD34" s="102">
        <v>8</v>
      </c>
      <c r="DE34" s="104">
        <f t="shared" si="23"/>
        <v>10.4</v>
      </c>
      <c r="DF34" s="102"/>
      <c r="DG34" s="104">
        <f t="shared" si="256"/>
        <v>10.4</v>
      </c>
      <c r="DH34" s="102"/>
      <c r="DI34" s="102"/>
      <c r="DJ34" s="104" t="str">
        <f t="shared" si="24"/>
        <v/>
      </c>
      <c r="DK34" s="118"/>
      <c r="DL34" s="104" t="str">
        <f t="shared" si="257"/>
        <v/>
      </c>
      <c r="DM34" s="102"/>
      <c r="DN34" s="102"/>
      <c r="DO34" s="104" t="str">
        <f t="shared" si="25"/>
        <v/>
      </c>
      <c r="DP34" s="118"/>
      <c r="DQ34" s="104" t="str">
        <f t="shared" si="258"/>
        <v/>
      </c>
      <c r="DR34" s="102"/>
      <c r="DS34" s="102"/>
      <c r="DT34" s="104" t="str">
        <f t="shared" si="26"/>
        <v/>
      </c>
      <c r="DU34" s="102"/>
      <c r="DV34" s="104" t="str">
        <f t="shared" si="259"/>
        <v/>
      </c>
      <c r="DW34" s="104">
        <f t="shared" si="260"/>
        <v>14.538461538461538</v>
      </c>
      <c r="DX34" s="104">
        <f t="shared" si="261"/>
        <v>11.5</v>
      </c>
      <c r="DY34" s="104">
        <f t="shared" si="262"/>
        <v>12.715384615384615</v>
      </c>
      <c r="DZ34" s="104" t="str">
        <f t="shared" si="263"/>
        <v/>
      </c>
      <c r="EA34" s="104">
        <f t="shared" si="264"/>
        <v>12.715384615384615</v>
      </c>
      <c r="EB34" s="105">
        <f t="shared" si="27"/>
        <v>3</v>
      </c>
      <c r="EC34" s="109">
        <f t="shared" si="28"/>
        <v>31</v>
      </c>
      <c r="ED34" s="102">
        <v>10.5</v>
      </c>
      <c r="EE34" s="102">
        <v>9</v>
      </c>
      <c r="EF34" s="104">
        <f t="shared" si="29"/>
        <v>9.6</v>
      </c>
      <c r="EG34" s="102"/>
      <c r="EH34" s="104">
        <f t="shared" si="265"/>
        <v>9.6</v>
      </c>
      <c r="EI34" s="102">
        <v>8.5</v>
      </c>
      <c r="EJ34" s="102">
        <v>7.5</v>
      </c>
      <c r="EK34" s="104">
        <f t="shared" si="30"/>
        <v>7.9</v>
      </c>
      <c r="EL34" s="102"/>
      <c r="EM34" s="104">
        <f t="shared" si="266"/>
        <v>7.9</v>
      </c>
      <c r="EN34" s="102">
        <v>7</v>
      </c>
      <c r="EO34" s="102">
        <v>7.5</v>
      </c>
      <c r="EP34" s="104">
        <f t="shared" si="31"/>
        <v>7.3000000000000007</v>
      </c>
      <c r="EQ34" s="118"/>
      <c r="ER34" s="104">
        <f t="shared" si="267"/>
        <v>7.3000000000000007</v>
      </c>
      <c r="ES34" s="102"/>
      <c r="ET34" s="102"/>
      <c r="EU34" s="104" t="str">
        <f t="shared" si="32"/>
        <v/>
      </c>
      <c r="EV34" s="118"/>
      <c r="EW34" s="104" t="str">
        <f t="shared" si="268"/>
        <v/>
      </c>
      <c r="EX34" s="102"/>
      <c r="EY34" s="102"/>
      <c r="EZ34" s="104" t="str">
        <f t="shared" si="33"/>
        <v/>
      </c>
      <c r="FA34" s="102"/>
      <c r="FB34" s="104" t="str">
        <f t="shared" si="269"/>
        <v/>
      </c>
      <c r="FC34" s="104">
        <f t="shared" si="270"/>
        <v>9.2307692307692299</v>
      </c>
      <c r="FD34" s="104">
        <f t="shared" si="271"/>
        <v>8.3076923076923066</v>
      </c>
      <c r="FE34" s="104">
        <f t="shared" si="272"/>
        <v>8.6769230769230781</v>
      </c>
      <c r="FF34" s="104" t="str">
        <f t="shared" si="273"/>
        <v/>
      </c>
      <c r="FG34" s="104">
        <f t="shared" si="274"/>
        <v>8.6769230769230781</v>
      </c>
      <c r="FH34" s="105">
        <f t="shared" si="34"/>
        <v>0</v>
      </c>
      <c r="FI34" s="109">
        <f t="shared" si="35"/>
        <v>43</v>
      </c>
      <c r="FJ34" s="102">
        <v>6.25</v>
      </c>
      <c r="FK34" s="102">
        <v>8.5</v>
      </c>
      <c r="FL34" s="104">
        <f t="shared" si="36"/>
        <v>7.6</v>
      </c>
      <c r="FM34" s="102"/>
      <c r="FN34" s="104">
        <f t="shared" si="275"/>
        <v>7.6</v>
      </c>
      <c r="FO34" s="102">
        <v>10.5</v>
      </c>
      <c r="FP34" s="102">
        <v>4.5</v>
      </c>
      <c r="FQ34" s="104">
        <f t="shared" si="37"/>
        <v>6.9</v>
      </c>
      <c r="FR34" s="102"/>
      <c r="FS34" s="104">
        <f t="shared" si="276"/>
        <v>6.9</v>
      </c>
      <c r="FT34" s="102"/>
      <c r="FU34" s="102"/>
      <c r="FV34" s="104" t="str">
        <f t="shared" si="38"/>
        <v/>
      </c>
      <c r="FW34" s="118"/>
      <c r="FX34" s="104" t="str">
        <f t="shared" si="277"/>
        <v/>
      </c>
      <c r="FY34" s="102"/>
      <c r="FZ34" s="102"/>
      <c r="GA34" s="104" t="str">
        <f t="shared" si="39"/>
        <v/>
      </c>
      <c r="GB34" s="118"/>
      <c r="GC34" s="104" t="str">
        <f t="shared" si="278"/>
        <v/>
      </c>
      <c r="GD34" s="102"/>
      <c r="GE34" s="102"/>
      <c r="GF34" s="104" t="str">
        <f t="shared" si="40"/>
        <v/>
      </c>
      <c r="GG34" s="102"/>
      <c r="GH34" s="104" t="str">
        <f t="shared" si="279"/>
        <v/>
      </c>
      <c r="GI34" s="104">
        <f t="shared" si="280"/>
        <v>8.2115384615384617</v>
      </c>
      <c r="GJ34" s="104">
        <f t="shared" si="281"/>
        <v>6.6538461538461533</v>
      </c>
      <c r="GK34" s="104">
        <f t="shared" si="282"/>
        <v>7.2769230769230768</v>
      </c>
      <c r="GL34" s="104" t="str">
        <f t="shared" si="283"/>
        <v/>
      </c>
      <c r="GM34" s="104">
        <f t="shared" si="284"/>
        <v>7.2769230769230768</v>
      </c>
      <c r="GN34" s="105">
        <f t="shared" si="41"/>
        <v>0</v>
      </c>
      <c r="GO34" s="109">
        <f t="shared" si="42"/>
        <v>39</v>
      </c>
      <c r="GP34" s="102">
        <v>9.25</v>
      </c>
      <c r="GQ34" s="102">
        <v>8</v>
      </c>
      <c r="GR34" s="104">
        <f t="shared" si="43"/>
        <v>8.5</v>
      </c>
      <c r="GS34" s="102"/>
      <c r="GT34" s="104">
        <f t="shared" si="285"/>
        <v>8.5</v>
      </c>
      <c r="GU34" s="102">
        <v>7.25</v>
      </c>
      <c r="GV34" s="102">
        <v>8.25</v>
      </c>
      <c r="GW34" s="104">
        <f t="shared" si="44"/>
        <v>7.8500000000000005</v>
      </c>
      <c r="GX34" s="102"/>
      <c r="GY34" s="104">
        <f t="shared" si="286"/>
        <v>7.8500000000000005</v>
      </c>
      <c r="GZ34" s="102"/>
      <c r="HA34" s="102"/>
      <c r="HB34" s="104" t="str">
        <f t="shared" si="45"/>
        <v/>
      </c>
      <c r="HC34" s="118"/>
      <c r="HD34" s="104" t="str">
        <f t="shared" si="287"/>
        <v/>
      </c>
      <c r="HE34" s="102"/>
      <c r="HF34" s="102"/>
      <c r="HG34" s="104" t="str">
        <f t="shared" si="46"/>
        <v/>
      </c>
      <c r="HH34" s="118"/>
      <c r="HI34" s="104" t="str">
        <f t="shared" si="288"/>
        <v/>
      </c>
      <c r="HJ34" s="102"/>
      <c r="HK34" s="102"/>
      <c r="HL34" s="104" t="str">
        <f t="shared" si="47"/>
        <v/>
      </c>
      <c r="HM34" s="102"/>
      <c r="HN34" s="104" t="str">
        <f t="shared" si="289"/>
        <v/>
      </c>
      <c r="HO34" s="104">
        <f t="shared" si="290"/>
        <v>8.3269230769230766</v>
      </c>
      <c r="HP34" s="104">
        <f t="shared" si="291"/>
        <v>8.115384615384615</v>
      </c>
      <c r="HQ34" s="104">
        <f t="shared" si="292"/>
        <v>8.1999999999999993</v>
      </c>
      <c r="HR34" s="104" t="str">
        <f t="shared" si="293"/>
        <v/>
      </c>
      <c r="HS34" s="104">
        <f t="shared" si="294"/>
        <v>8.1999999999999993</v>
      </c>
      <c r="HT34" s="105">
        <f t="shared" si="48"/>
        <v>0</v>
      </c>
      <c r="HU34" s="109">
        <f t="shared" si="49"/>
        <v>45</v>
      </c>
      <c r="HV34" s="102">
        <v>8</v>
      </c>
      <c r="HW34" s="102">
        <v>15</v>
      </c>
      <c r="HX34" s="104">
        <f t="shared" si="50"/>
        <v>12.2</v>
      </c>
      <c r="HY34" s="102"/>
      <c r="HZ34" s="104">
        <f t="shared" si="295"/>
        <v>12.2</v>
      </c>
      <c r="IA34" s="102">
        <v>14</v>
      </c>
      <c r="IB34" s="102">
        <v>14</v>
      </c>
      <c r="IC34" s="104">
        <f t="shared" si="51"/>
        <v>14</v>
      </c>
      <c r="ID34" s="102"/>
      <c r="IE34" s="104">
        <f t="shared" si="296"/>
        <v>14</v>
      </c>
      <c r="IF34" s="102"/>
      <c r="IG34" s="102"/>
      <c r="IH34" s="104" t="str">
        <f t="shared" si="52"/>
        <v/>
      </c>
      <c r="II34" s="118"/>
      <c r="IJ34" s="104" t="str">
        <f t="shared" si="297"/>
        <v/>
      </c>
      <c r="IK34" s="102"/>
      <c r="IL34" s="102"/>
      <c r="IM34" s="104" t="str">
        <f t="shared" si="53"/>
        <v/>
      </c>
      <c r="IN34" s="118"/>
      <c r="IO34" s="104" t="str">
        <f t="shared" si="298"/>
        <v/>
      </c>
      <c r="IP34" s="102"/>
      <c r="IQ34" s="102"/>
      <c r="IR34" s="104" t="str">
        <f t="shared" si="54"/>
        <v/>
      </c>
      <c r="IS34" s="102"/>
      <c r="IT34" s="104" t="str">
        <f t="shared" si="299"/>
        <v/>
      </c>
      <c r="IU34" s="104">
        <f t="shared" si="300"/>
        <v>10.76923076923077</v>
      </c>
      <c r="IV34" s="104">
        <f t="shared" si="301"/>
        <v>14.538461538461538</v>
      </c>
      <c r="IW34" s="104">
        <f t="shared" si="302"/>
        <v>13.030769230769231</v>
      </c>
      <c r="IX34" s="104" t="str">
        <f t="shared" si="303"/>
        <v/>
      </c>
      <c r="IY34" s="104">
        <f t="shared" si="304"/>
        <v>13.030769230769231</v>
      </c>
      <c r="IZ34" s="105">
        <f t="shared" si="55"/>
        <v>3</v>
      </c>
      <c r="JA34" s="109">
        <f t="shared" si="56"/>
        <v>26</v>
      </c>
      <c r="JB34" s="102">
        <v>9</v>
      </c>
      <c r="JC34" s="102">
        <v>7.5</v>
      </c>
      <c r="JD34" s="104">
        <f t="shared" si="57"/>
        <v>8.1</v>
      </c>
      <c r="JE34" s="102"/>
      <c r="JF34" s="104">
        <f t="shared" si="305"/>
        <v>8.1</v>
      </c>
      <c r="JG34" s="102"/>
      <c r="JH34" s="102"/>
      <c r="JI34" s="104" t="str">
        <f t="shared" si="58"/>
        <v/>
      </c>
      <c r="JJ34" s="102"/>
      <c r="JK34" s="104" t="str">
        <f t="shared" si="306"/>
        <v/>
      </c>
      <c r="JL34" s="102"/>
      <c r="JM34" s="102"/>
      <c r="JN34" s="104" t="str">
        <f t="shared" si="59"/>
        <v/>
      </c>
      <c r="JO34" s="118"/>
      <c r="JP34" s="104" t="str">
        <f t="shared" si="307"/>
        <v/>
      </c>
      <c r="JQ34" s="102"/>
      <c r="JR34" s="102"/>
      <c r="JS34" s="104" t="str">
        <f t="shared" si="60"/>
        <v/>
      </c>
      <c r="JT34" s="118"/>
      <c r="JU34" s="104" t="str">
        <f t="shared" si="308"/>
        <v/>
      </c>
      <c r="JV34" s="102"/>
      <c r="JW34" s="102"/>
      <c r="JX34" s="104" t="str">
        <f t="shared" si="61"/>
        <v/>
      </c>
      <c r="JY34" s="102"/>
      <c r="JZ34" s="104" t="str">
        <f t="shared" si="309"/>
        <v/>
      </c>
      <c r="KA34" s="104">
        <f t="shared" si="310"/>
        <v>9</v>
      </c>
      <c r="KB34" s="104">
        <f t="shared" si="311"/>
        <v>7.5</v>
      </c>
      <c r="KC34" s="104">
        <f t="shared" si="312"/>
        <v>8.1</v>
      </c>
      <c r="KD34" s="104" t="str">
        <f t="shared" si="313"/>
        <v/>
      </c>
      <c r="KE34" s="104">
        <f t="shared" si="314"/>
        <v>8.1</v>
      </c>
      <c r="KF34" s="105">
        <f t="shared" si="62"/>
        <v>0</v>
      </c>
      <c r="KG34" s="109">
        <f t="shared" si="63"/>
        <v>38</v>
      </c>
      <c r="KH34" s="102"/>
      <c r="KI34" s="102"/>
      <c r="KJ34" s="104" t="str">
        <f t="shared" si="64"/>
        <v/>
      </c>
      <c r="KK34" s="102"/>
      <c r="KL34" s="104" t="str">
        <f t="shared" si="315"/>
        <v/>
      </c>
      <c r="KM34" s="102"/>
      <c r="KN34" s="102"/>
      <c r="KO34" s="104" t="str">
        <f t="shared" si="65"/>
        <v/>
      </c>
      <c r="KP34" s="102"/>
      <c r="KQ34" s="104" t="str">
        <f t="shared" si="316"/>
        <v/>
      </c>
      <c r="KR34" s="102"/>
      <c r="KS34" s="102"/>
      <c r="KT34" s="104" t="str">
        <f t="shared" si="66"/>
        <v/>
      </c>
      <c r="KU34" s="118"/>
      <c r="KV34" s="104" t="str">
        <f t="shared" si="317"/>
        <v/>
      </c>
      <c r="KW34" s="102"/>
      <c r="KX34" s="102"/>
      <c r="KY34" s="104" t="str">
        <f t="shared" si="67"/>
        <v/>
      </c>
      <c r="KZ34" s="118"/>
      <c r="LA34" s="104" t="str">
        <f t="shared" si="318"/>
        <v/>
      </c>
      <c r="LB34" s="102"/>
      <c r="LC34" s="102"/>
      <c r="LD34" s="104" t="str">
        <f t="shared" si="68"/>
        <v/>
      </c>
      <c r="LE34" s="102"/>
      <c r="LF34" s="104" t="str">
        <f t="shared" si="319"/>
        <v/>
      </c>
      <c r="LG34" s="104" t="str">
        <f t="shared" si="320"/>
        <v/>
      </c>
      <c r="LH34" s="104" t="str">
        <f t="shared" si="321"/>
        <v/>
      </c>
      <c r="LI34" s="104" t="str">
        <f t="shared" si="322"/>
        <v/>
      </c>
      <c r="LJ34" s="104" t="str">
        <f t="shared" si="323"/>
        <v/>
      </c>
      <c r="LK34" s="104" t="str">
        <f t="shared" si="324"/>
        <v/>
      </c>
      <c r="LL34" s="105" t="str">
        <f t="shared" si="69"/>
        <v/>
      </c>
      <c r="LM34" s="109" t="str">
        <f t="shared" si="70"/>
        <v/>
      </c>
      <c r="LN34" s="102"/>
      <c r="LO34" s="102"/>
      <c r="LP34" s="104" t="str">
        <f t="shared" si="71"/>
        <v/>
      </c>
      <c r="LQ34" s="102"/>
      <c r="LR34" s="104" t="str">
        <f t="shared" si="325"/>
        <v/>
      </c>
      <c r="LS34" s="102"/>
      <c r="LT34" s="102"/>
      <c r="LU34" s="104" t="str">
        <f t="shared" si="72"/>
        <v/>
      </c>
      <c r="LV34" s="102"/>
      <c r="LW34" s="104" t="str">
        <f t="shared" si="326"/>
        <v/>
      </c>
      <c r="LX34" s="102"/>
      <c r="LY34" s="102"/>
      <c r="LZ34" s="104" t="str">
        <f t="shared" si="73"/>
        <v/>
      </c>
      <c r="MA34" s="118"/>
      <c r="MB34" s="104" t="str">
        <f t="shared" si="327"/>
        <v/>
      </c>
      <c r="MC34" s="102"/>
      <c r="MD34" s="102"/>
      <c r="ME34" s="104" t="str">
        <f t="shared" si="74"/>
        <v/>
      </c>
      <c r="MF34" s="118"/>
      <c r="MG34" s="104" t="str">
        <f t="shared" si="328"/>
        <v/>
      </c>
      <c r="MH34" s="102"/>
      <c r="MI34" s="102"/>
      <c r="MJ34" s="104" t="str">
        <f t="shared" si="75"/>
        <v/>
      </c>
      <c r="MK34" s="102"/>
      <c r="ML34" s="104" t="str">
        <f t="shared" si="329"/>
        <v/>
      </c>
      <c r="MM34" s="104" t="str">
        <f t="shared" si="330"/>
        <v/>
      </c>
      <c r="MN34" s="104" t="str">
        <f t="shared" si="331"/>
        <v/>
      </c>
      <c r="MO34" s="104" t="str">
        <f t="shared" si="332"/>
        <v/>
      </c>
      <c r="MP34" s="104" t="str">
        <f t="shared" si="333"/>
        <v/>
      </c>
      <c r="MQ34" s="104" t="str">
        <f t="shared" si="334"/>
        <v/>
      </c>
      <c r="MR34" s="105" t="str">
        <f t="shared" si="76"/>
        <v/>
      </c>
      <c r="MS34" s="109" t="str">
        <f t="shared" si="77"/>
        <v/>
      </c>
      <c r="MT34" s="102"/>
      <c r="MU34" s="102"/>
      <c r="MV34" s="104" t="str">
        <f t="shared" si="78"/>
        <v/>
      </c>
      <c r="MW34" s="102"/>
      <c r="MX34" s="104" t="str">
        <f t="shared" si="335"/>
        <v/>
      </c>
      <c r="MY34" s="102"/>
      <c r="MZ34" s="102"/>
      <c r="NA34" s="104" t="str">
        <f t="shared" si="79"/>
        <v/>
      </c>
      <c r="NB34" s="102"/>
      <c r="NC34" s="104" t="str">
        <f t="shared" si="336"/>
        <v/>
      </c>
      <c r="ND34" s="102"/>
      <c r="NE34" s="102"/>
      <c r="NF34" s="104" t="str">
        <f t="shared" si="80"/>
        <v/>
      </c>
      <c r="NG34" s="118"/>
      <c r="NH34" s="104" t="str">
        <f t="shared" si="337"/>
        <v/>
      </c>
      <c r="NI34" s="102"/>
      <c r="NJ34" s="102"/>
      <c r="NK34" s="104" t="str">
        <f t="shared" si="81"/>
        <v/>
      </c>
      <c r="NL34" s="118"/>
      <c r="NM34" s="104" t="str">
        <f t="shared" si="338"/>
        <v/>
      </c>
      <c r="NN34" s="102"/>
      <c r="NO34" s="102"/>
      <c r="NP34" s="104" t="str">
        <f t="shared" si="82"/>
        <v/>
      </c>
      <c r="NQ34" s="102"/>
      <c r="NR34" s="104" t="str">
        <f t="shared" si="339"/>
        <v/>
      </c>
      <c r="NS34" s="104" t="str">
        <f t="shared" si="340"/>
        <v/>
      </c>
      <c r="NT34" s="104" t="str">
        <f t="shared" si="341"/>
        <v/>
      </c>
      <c r="NU34" s="104" t="str">
        <f t="shared" si="342"/>
        <v/>
      </c>
      <c r="NV34" s="104" t="str">
        <f t="shared" si="343"/>
        <v/>
      </c>
      <c r="NW34" s="104" t="str">
        <f t="shared" si="344"/>
        <v/>
      </c>
      <c r="NX34" s="105" t="str">
        <f t="shared" si="83"/>
        <v/>
      </c>
      <c r="NY34" s="109" t="str">
        <f t="shared" si="84"/>
        <v/>
      </c>
      <c r="OA34" s="198">
        <f t="shared" si="85"/>
        <v>5.6769230769230772</v>
      </c>
      <c r="OB34" s="198">
        <f t="shared" si="86"/>
        <v>4.9230769230769234</v>
      </c>
      <c r="OC34" s="198">
        <f t="shared" si="87"/>
        <v>10.530769230769231</v>
      </c>
      <c r="OD34" s="198">
        <f t="shared" si="88"/>
        <v>12.715384615384615</v>
      </c>
      <c r="OE34" s="198">
        <f t="shared" si="89"/>
        <v>8.6769230769230781</v>
      </c>
      <c r="OF34" s="198">
        <f t="shared" si="90"/>
        <v>7.2769230769230768</v>
      </c>
      <c r="OG34" s="198">
        <f t="shared" si="91"/>
        <v>8.1999999999999993</v>
      </c>
      <c r="OH34" s="198">
        <f t="shared" si="92"/>
        <v>13.030769230769231</v>
      </c>
      <c r="OI34" s="198">
        <f t="shared" si="93"/>
        <v>8.1</v>
      </c>
      <c r="OJ34" s="198" t="str">
        <f t="shared" si="94"/>
        <v/>
      </c>
      <c r="OK34" s="198" t="str">
        <f t="shared" si="95"/>
        <v/>
      </c>
      <c r="OL34" s="198" t="str">
        <f t="shared" si="96"/>
        <v/>
      </c>
      <c r="OM34" s="200"/>
      <c r="ON34" s="198">
        <f t="shared" si="97"/>
        <v>7.5628205128205135</v>
      </c>
      <c r="OO34" s="198">
        <f t="shared" si="98"/>
        <v>7.4269230769230763</v>
      </c>
      <c r="OP34" s="198">
        <f t="shared" si="345"/>
        <v>8.4274358974358972</v>
      </c>
      <c r="OQ34" s="198">
        <f t="shared" si="346"/>
        <v>8.4274358974358972</v>
      </c>
      <c r="OR34" s="105">
        <f t="shared" si="347"/>
        <v>10</v>
      </c>
      <c r="OS34" s="105">
        <f t="shared" si="348"/>
        <v>10</v>
      </c>
      <c r="OT34" s="134"/>
      <c r="OU34" s="109">
        <f t="shared" si="99"/>
        <v>44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30</v>
      </c>
      <c r="B35" s="195" t="s">
        <v>421</v>
      </c>
      <c r="C35" s="195" t="s">
        <v>422</v>
      </c>
      <c r="D35" s="195" t="s">
        <v>423</v>
      </c>
      <c r="E35" s="196" t="s">
        <v>278</v>
      </c>
      <c r="F35" s="102">
        <v>13.25</v>
      </c>
      <c r="G35" s="102">
        <v>1.5</v>
      </c>
      <c r="H35" s="104">
        <f t="shared" si="1"/>
        <v>6.2000000000000011</v>
      </c>
      <c r="I35" s="102"/>
      <c r="J35" s="104">
        <f t="shared" si="225"/>
        <v>6.2000000000000011</v>
      </c>
      <c r="K35" s="102">
        <v>6</v>
      </c>
      <c r="L35" s="102">
        <v>2</v>
      </c>
      <c r="M35" s="104">
        <f t="shared" si="2"/>
        <v>3.6000000000000005</v>
      </c>
      <c r="N35" s="102"/>
      <c r="O35" s="104">
        <f t="shared" si="226"/>
        <v>3.6000000000000005</v>
      </c>
      <c r="P35" s="102">
        <v>12.000000000000002</v>
      </c>
      <c r="Q35" s="102">
        <v>8</v>
      </c>
      <c r="R35" s="104">
        <f t="shared" si="3"/>
        <v>9.6000000000000014</v>
      </c>
      <c r="S35" s="118"/>
      <c r="T35" s="104">
        <f t="shared" si="227"/>
        <v>9.6000000000000014</v>
      </c>
      <c r="U35" s="102"/>
      <c r="V35" s="102"/>
      <c r="W35" s="104" t="str">
        <f t="shared" si="4"/>
        <v/>
      </c>
      <c r="X35" s="118"/>
      <c r="Y35" s="104" t="str">
        <f t="shared" si="228"/>
        <v/>
      </c>
      <c r="Z35" s="102"/>
      <c r="AA35" s="102"/>
      <c r="AB35" s="104" t="str">
        <f t="shared" si="5"/>
        <v/>
      </c>
      <c r="AC35" s="102"/>
      <c r="AD35" s="104" t="str">
        <f t="shared" si="229"/>
        <v/>
      </c>
      <c r="AE35" s="104">
        <f t="shared" si="230"/>
        <v>10.634615384615387</v>
      </c>
      <c r="AF35" s="104">
        <f t="shared" si="231"/>
        <v>3.6538461538461542</v>
      </c>
      <c r="AG35" s="104">
        <f t="shared" si="232"/>
        <v>6.4461538461538481</v>
      </c>
      <c r="AH35" s="104" t="str">
        <f t="shared" si="233"/>
        <v/>
      </c>
      <c r="AI35" s="104">
        <f t="shared" si="234"/>
        <v>6.4461538461538481</v>
      </c>
      <c r="AJ35" s="105">
        <f t="shared" si="6"/>
        <v>0</v>
      </c>
      <c r="AK35" s="109">
        <f t="shared" si="7"/>
        <v>33</v>
      </c>
      <c r="AL35" s="102">
        <v>12.5</v>
      </c>
      <c r="AM35" s="102">
        <v>8</v>
      </c>
      <c r="AN35" s="104">
        <f t="shared" si="8"/>
        <v>9.8000000000000007</v>
      </c>
      <c r="AO35" s="102"/>
      <c r="AP35" s="104">
        <f t="shared" si="235"/>
        <v>9.8000000000000007</v>
      </c>
      <c r="AQ35" s="102">
        <v>6</v>
      </c>
      <c r="AR35" s="102">
        <v>3</v>
      </c>
      <c r="AS35" s="104">
        <f t="shared" si="9"/>
        <v>4.2</v>
      </c>
      <c r="AT35" s="102"/>
      <c r="AU35" s="104">
        <f t="shared" si="236"/>
        <v>4.2</v>
      </c>
      <c r="AV35" s="102">
        <v>6.5</v>
      </c>
      <c r="AW35" s="102">
        <v>5</v>
      </c>
      <c r="AX35" s="104">
        <f t="shared" si="10"/>
        <v>5.6</v>
      </c>
      <c r="AY35" s="118"/>
      <c r="AZ35" s="104">
        <f t="shared" si="237"/>
        <v>5.6</v>
      </c>
      <c r="BA35" s="102"/>
      <c r="BB35" s="102"/>
      <c r="BC35" s="104" t="str">
        <f t="shared" si="11"/>
        <v/>
      </c>
      <c r="BD35" s="118"/>
      <c r="BE35" s="104" t="str">
        <f t="shared" si="238"/>
        <v/>
      </c>
      <c r="BF35" s="102"/>
      <c r="BG35" s="102"/>
      <c r="BH35" s="104" t="str">
        <f t="shared" si="12"/>
        <v/>
      </c>
      <c r="BI35" s="102"/>
      <c r="BJ35" s="104" t="str">
        <f t="shared" si="239"/>
        <v/>
      </c>
      <c r="BK35" s="104">
        <f t="shared" si="240"/>
        <v>8.6153846153846168</v>
      </c>
      <c r="BL35" s="104">
        <f t="shared" si="241"/>
        <v>5.384615384615385</v>
      </c>
      <c r="BM35" s="104">
        <f t="shared" si="242"/>
        <v>6.6769230769230772</v>
      </c>
      <c r="BN35" s="104" t="str">
        <f t="shared" si="243"/>
        <v/>
      </c>
      <c r="BO35" s="104">
        <f t="shared" si="244"/>
        <v>6.6769230769230772</v>
      </c>
      <c r="BP35" s="105">
        <f t="shared" si="13"/>
        <v>0</v>
      </c>
      <c r="BQ35" s="109">
        <f t="shared" si="14"/>
        <v>38</v>
      </c>
      <c r="BR35" s="102">
        <v>13.5</v>
      </c>
      <c r="BS35" s="102">
        <v>8</v>
      </c>
      <c r="BT35" s="104">
        <f t="shared" si="15"/>
        <v>10.199999999999999</v>
      </c>
      <c r="BU35" s="102"/>
      <c r="BV35" s="104">
        <f t="shared" si="245"/>
        <v>10.199999999999999</v>
      </c>
      <c r="BW35" s="102">
        <v>10</v>
      </c>
      <c r="BX35" s="102">
        <v>10</v>
      </c>
      <c r="BY35" s="104">
        <f t="shared" si="16"/>
        <v>10</v>
      </c>
      <c r="BZ35" s="102"/>
      <c r="CA35" s="104">
        <f t="shared" si="246"/>
        <v>10</v>
      </c>
      <c r="CB35" s="102">
        <v>11</v>
      </c>
      <c r="CC35" s="102">
        <v>13</v>
      </c>
      <c r="CD35" s="104">
        <f t="shared" si="17"/>
        <v>12.2</v>
      </c>
      <c r="CE35" s="118"/>
      <c r="CF35" s="104">
        <f t="shared" si="247"/>
        <v>12.2</v>
      </c>
      <c r="CG35" s="102"/>
      <c r="CH35" s="102"/>
      <c r="CI35" s="104" t="str">
        <f t="shared" si="18"/>
        <v/>
      </c>
      <c r="CJ35" s="118"/>
      <c r="CK35" s="104" t="str">
        <f t="shared" si="248"/>
        <v/>
      </c>
      <c r="CL35" s="102"/>
      <c r="CM35" s="102"/>
      <c r="CN35" s="104" t="str">
        <f t="shared" si="19"/>
        <v/>
      </c>
      <c r="CO35" s="102"/>
      <c r="CP35" s="104" t="str">
        <f t="shared" si="249"/>
        <v/>
      </c>
      <c r="CQ35" s="104">
        <f t="shared" si="250"/>
        <v>11.576923076923077</v>
      </c>
      <c r="CR35" s="104">
        <f t="shared" si="251"/>
        <v>9.9230769230769234</v>
      </c>
      <c r="CS35" s="104">
        <f t="shared" si="252"/>
        <v>10.584615384615384</v>
      </c>
      <c r="CT35" s="104" t="str">
        <f t="shared" si="253"/>
        <v/>
      </c>
      <c r="CU35" s="104">
        <f t="shared" si="254"/>
        <v>10.584615384615384</v>
      </c>
      <c r="CV35" s="105">
        <f t="shared" si="20"/>
        <v>4</v>
      </c>
      <c r="CW35" s="109">
        <f t="shared" si="21"/>
        <v>36</v>
      </c>
      <c r="CX35" s="102">
        <v>14</v>
      </c>
      <c r="CY35" s="102">
        <v>12</v>
      </c>
      <c r="CZ35" s="104">
        <f t="shared" si="22"/>
        <v>12.8</v>
      </c>
      <c r="DA35" s="102"/>
      <c r="DB35" s="104">
        <f t="shared" si="255"/>
        <v>12.8</v>
      </c>
      <c r="DC35" s="102">
        <v>12</v>
      </c>
      <c r="DD35" s="102">
        <v>9</v>
      </c>
      <c r="DE35" s="104">
        <f t="shared" si="23"/>
        <v>10.199999999999999</v>
      </c>
      <c r="DF35" s="102"/>
      <c r="DG35" s="104">
        <f t="shared" si="256"/>
        <v>10.199999999999999</v>
      </c>
      <c r="DH35" s="102"/>
      <c r="DI35" s="102"/>
      <c r="DJ35" s="104" t="str">
        <f t="shared" si="24"/>
        <v/>
      </c>
      <c r="DK35" s="118"/>
      <c r="DL35" s="104" t="str">
        <f t="shared" si="257"/>
        <v/>
      </c>
      <c r="DM35" s="102"/>
      <c r="DN35" s="102"/>
      <c r="DO35" s="104" t="str">
        <f t="shared" si="25"/>
        <v/>
      </c>
      <c r="DP35" s="118"/>
      <c r="DQ35" s="104" t="str">
        <f t="shared" si="258"/>
        <v/>
      </c>
      <c r="DR35" s="102"/>
      <c r="DS35" s="102"/>
      <c r="DT35" s="104" t="str">
        <f t="shared" si="26"/>
        <v/>
      </c>
      <c r="DU35" s="102"/>
      <c r="DV35" s="104" t="str">
        <f t="shared" si="259"/>
        <v/>
      </c>
      <c r="DW35" s="104">
        <f t="shared" si="260"/>
        <v>13.076923076923077</v>
      </c>
      <c r="DX35" s="104">
        <f t="shared" si="261"/>
        <v>10.615384615384617</v>
      </c>
      <c r="DY35" s="104">
        <f t="shared" si="262"/>
        <v>11.600000000000001</v>
      </c>
      <c r="DZ35" s="104" t="str">
        <f t="shared" si="263"/>
        <v/>
      </c>
      <c r="EA35" s="104">
        <f t="shared" si="264"/>
        <v>11.600000000000001</v>
      </c>
      <c r="EB35" s="105">
        <f t="shared" si="27"/>
        <v>3</v>
      </c>
      <c r="EC35" s="109">
        <f t="shared" si="28"/>
        <v>41</v>
      </c>
      <c r="ED35" s="102">
        <v>14.5</v>
      </c>
      <c r="EE35" s="102">
        <v>8</v>
      </c>
      <c r="EF35" s="104">
        <f t="shared" si="29"/>
        <v>10.600000000000001</v>
      </c>
      <c r="EG35" s="102"/>
      <c r="EH35" s="104">
        <f t="shared" si="265"/>
        <v>10.600000000000001</v>
      </c>
      <c r="EI35" s="102">
        <v>10</v>
      </c>
      <c r="EJ35" s="102">
        <v>8.5</v>
      </c>
      <c r="EK35" s="104">
        <f t="shared" si="30"/>
        <v>9.1</v>
      </c>
      <c r="EL35" s="102"/>
      <c r="EM35" s="104">
        <f t="shared" si="266"/>
        <v>9.1</v>
      </c>
      <c r="EN35" s="102">
        <v>8</v>
      </c>
      <c r="EO35" s="102">
        <v>8.5</v>
      </c>
      <c r="EP35" s="104">
        <f t="shared" si="31"/>
        <v>8.3000000000000007</v>
      </c>
      <c r="EQ35" s="118"/>
      <c r="ER35" s="104">
        <f t="shared" si="267"/>
        <v>8.3000000000000007</v>
      </c>
      <c r="ES35" s="102"/>
      <c r="ET35" s="102"/>
      <c r="EU35" s="104" t="str">
        <f t="shared" si="32"/>
        <v/>
      </c>
      <c r="EV35" s="118"/>
      <c r="EW35" s="104" t="str">
        <f t="shared" si="268"/>
        <v/>
      </c>
      <c r="EX35" s="102"/>
      <c r="EY35" s="102"/>
      <c r="EZ35" s="104" t="str">
        <f t="shared" si="33"/>
        <v/>
      </c>
      <c r="FA35" s="102"/>
      <c r="FB35" s="104" t="str">
        <f t="shared" si="269"/>
        <v/>
      </c>
      <c r="FC35" s="104">
        <f t="shared" si="270"/>
        <v>11.961538461538462</v>
      </c>
      <c r="FD35" s="104">
        <f t="shared" si="271"/>
        <v>8.2307692307692299</v>
      </c>
      <c r="FE35" s="104">
        <f t="shared" si="272"/>
        <v>9.7230769230769241</v>
      </c>
      <c r="FF35" s="104" t="str">
        <f t="shared" si="273"/>
        <v/>
      </c>
      <c r="FG35" s="104">
        <f t="shared" si="274"/>
        <v>9.7230769230769241</v>
      </c>
      <c r="FH35" s="105">
        <f t="shared" si="34"/>
        <v>0</v>
      </c>
      <c r="FI35" s="109">
        <f t="shared" si="35"/>
        <v>36</v>
      </c>
      <c r="FJ35" s="102">
        <v>13.75</v>
      </c>
      <c r="FK35" s="102">
        <v>4</v>
      </c>
      <c r="FL35" s="104">
        <f t="shared" si="36"/>
        <v>7.9</v>
      </c>
      <c r="FM35" s="102"/>
      <c r="FN35" s="104">
        <f t="shared" si="275"/>
        <v>7.9</v>
      </c>
      <c r="FO35" s="102">
        <v>10</v>
      </c>
      <c r="FP35" s="102">
        <v>3.5</v>
      </c>
      <c r="FQ35" s="104">
        <f t="shared" si="37"/>
        <v>6.1</v>
      </c>
      <c r="FR35" s="102"/>
      <c r="FS35" s="104">
        <f t="shared" si="276"/>
        <v>6.1</v>
      </c>
      <c r="FT35" s="102"/>
      <c r="FU35" s="102"/>
      <c r="FV35" s="104" t="str">
        <f t="shared" si="38"/>
        <v/>
      </c>
      <c r="FW35" s="118"/>
      <c r="FX35" s="104" t="str">
        <f t="shared" si="277"/>
        <v/>
      </c>
      <c r="FY35" s="102"/>
      <c r="FZ35" s="102"/>
      <c r="GA35" s="104" t="str">
        <f t="shared" si="39"/>
        <v/>
      </c>
      <c r="GB35" s="118"/>
      <c r="GC35" s="104" t="str">
        <f t="shared" si="278"/>
        <v/>
      </c>
      <c r="GD35" s="102"/>
      <c r="GE35" s="102"/>
      <c r="GF35" s="104" t="str">
        <f t="shared" si="40"/>
        <v/>
      </c>
      <c r="GG35" s="102"/>
      <c r="GH35" s="104" t="str">
        <f t="shared" si="279"/>
        <v/>
      </c>
      <c r="GI35" s="104">
        <f t="shared" si="280"/>
        <v>12.01923076923077</v>
      </c>
      <c r="GJ35" s="104">
        <f t="shared" si="281"/>
        <v>3.7692307692307692</v>
      </c>
      <c r="GK35" s="104">
        <f t="shared" si="282"/>
        <v>7.069230769230769</v>
      </c>
      <c r="GL35" s="104" t="str">
        <f t="shared" si="283"/>
        <v/>
      </c>
      <c r="GM35" s="104">
        <f t="shared" si="284"/>
        <v>7.069230769230769</v>
      </c>
      <c r="GN35" s="105">
        <f t="shared" si="41"/>
        <v>0</v>
      </c>
      <c r="GO35" s="109">
        <f t="shared" si="42"/>
        <v>41</v>
      </c>
      <c r="GP35" s="102">
        <v>16</v>
      </c>
      <c r="GQ35" s="102">
        <v>10.5</v>
      </c>
      <c r="GR35" s="104">
        <f t="shared" si="43"/>
        <v>12.7</v>
      </c>
      <c r="GS35" s="102"/>
      <c r="GT35" s="104">
        <f t="shared" si="285"/>
        <v>12.7</v>
      </c>
      <c r="GU35" s="102">
        <v>10.75</v>
      </c>
      <c r="GV35" s="102">
        <v>5.5</v>
      </c>
      <c r="GW35" s="104">
        <f t="shared" si="44"/>
        <v>7.6</v>
      </c>
      <c r="GX35" s="102"/>
      <c r="GY35" s="104">
        <f t="shared" si="286"/>
        <v>7.6</v>
      </c>
      <c r="GZ35" s="102"/>
      <c r="HA35" s="102"/>
      <c r="HB35" s="104" t="str">
        <f t="shared" si="45"/>
        <v/>
      </c>
      <c r="HC35" s="118"/>
      <c r="HD35" s="104" t="str">
        <f t="shared" si="287"/>
        <v/>
      </c>
      <c r="HE35" s="102"/>
      <c r="HF35" s="102"/>
      <c r="HG35" s="104" t="str">
        <f t="shared" si="46"/>
        <v/>
      </c>
      <c r="HH35" s="118"/>
      <c r="HI35" s="104" t="str">
        <f t="shared" si="288"/>
        <v/>
      </c>
      <c r="HJ35" s="102"/>
      <c r="HK35" s="102"/>
      <c r="HL35" s="104" t="str">
        <f t="shared" si="47"/>
        <v/>
      </c>
      <c r="HM35" s="102"/>
      <c r="HN35" s="104" t="str">
        <f t="shared" si="289"/>
        <v/>
      </c>
      <c r="HO35" s="104">
        <f t="shared" si="290"/>
        <v>13.576923076923077</v>
      </c>
      <c r="HP35" s="104">
        <f t="shared" si="291"/>
        <v>8.1923076923076916</v>
      </c>
      <c r="HQ35" s="104">
        <f t="shared" si="292"/>
        <v>10.346153846153847</v>
      </c>
      <c r="HR35" s="104" t="str">
        <f t="shared" si="293"/>
        <v/>
      </c>
      <c r="HS35" s="104">
        <f t="shared" si="294"/>
        <v>10.346153846153847</v>
      </c>
      <c r="HT35" s="105">
        <f t="shared" si="48"/>
        <v>2</v>
      </c>
      <c r="HU35" s="109">
        <f t="shared" si="49"/>
        <v>36</v>
      </c>
      <c r="HV35" s="102">
        <v>10</v>
      </c>
      <c r="HW35" s="102">
        <v>14</v>
      </c>
      <c r="HX35" s="104">
        <f t="shared" si="50"/>
        <v>12.4</v>
      </c>
      <c r="HY35" s="102"/>
      <c r="HZ35" s="104">
        <f t="shared" si="295"/>
        <v>12.4</v>
      </c>
      <c r="IA35" s="102">
        <v>12</v>
      </c>
      <c r="IB35" s="102">
        <v>13</v>
      </c>
      <c r="IC35" s="104">
        <f t="shared" si="51"/>
        <v>12.600000000000001</v>
      </c>
      <c r="ID35" s="102"/>
      <c r="IE35" s="104">
        <f t="shared" si="296"/>
        <v>12.600000000000001</v>
      </c>
      <c r="IF35" s="102"/>
      <c r="IG35" s="102"/>
      <c r="IH35" s="104" t="str">
        <f t="shared" si="52"/>
        <v/>
      </c>
      <c r="II35" s="118"/>
      <c r="IJ35" s="104" t="str">
        <f t="shared" si="297"/>
        <v/>
      </c>
      <c r="IK35" s="102"/>
      <c r="IL35" s="102"/>
      <c r="IM35" s="104" t="str">
        <f t="shared" si="53"/>
        <v/>
      </c>
      <c r="IN35" s="118"/>
      <c r="IO35" s="104" t="str">
        <f t="shared" si="298"/>
        <v/>
      </c>
      <c r="IP35" s="102"/>
      <c r="IQ35" s="102"/>
      <c r="IR35" s="104" t="str">
        <f t="shared" si="54"/>
        <v/>
      </c>
      <c r="IS35" s="102"/>
      <c r="IT35" s="104" t="str">
        <f t="shared" si="299"/>
        <v/>
      </c>
      <c r="IU35" s="104">
        <f t="shared" si="300"/>
        <v>10.923076923076923</v>
      </c>
      <c r="IV35" s="104">
        <f t="shared" si="301"/>
        <v>13.538461538461538</v>
      </c>
      <c r="IW35" s="104">
        <f t="shared" si="302"/>
        <v>12.492307692307694</v>
      </c>
      <c r="IX35" s="104" t="str">
        <f t="shared" si="303"/>
        <v/>
      </c>
      <c r="IY35" s="104">
        <f t="shared" si="304"/>
        <v>12.492307692307694</v>
      </c>
      <c r="IZ35" s="105">
        <f t="shared" si="55"/>
        <v>3</v>
      </c>
      <c r="JA35" s="109">
        <f t="shared" si="56"/>
        <v>32</v>
      </c>
      <c r="JB35" s="102">
        <v>8.5</v>
      </c>
      <c r="JC35" s="102">
        <v>3.75</v>
      </c>
      <c r="JD35" s="104">
        <f t="shared" si="57"/>
        <v>5.65</v>
      </c>
      <c r="JE35" s="102"/>
      <c r="JF35" s="104">
        <f t="shared" si="305"/>
        <v>5.65</v>
      </c>
      <c r="JG35" s="102"/>
      <c r="JH35" s="102"/>
      <c r="JI35" s="104" t="str">
        <f t="shared" si="58"/>
        <v/>
      </c>
      <c r="JJ35" s="102"/>
      <c r="JK35" s="104" t="str">
        <f t="shared" si="306"/>
        <v/>
      </c>
      <c r="JL35" s="102"/>
      <c r="JM35" s="102"/>
      <c r="JN35" s="104" t="str">
        <f t="shared" si="59"/>
        <v/>
      </c>
      <c r="JO35" s="118"/>
      <c r="JP35" s="104" t="str">
        <f t="shared" si="307"/>
        <v/>
      </c>
      <c r="JQ35" s="102"/>
      <c r="JR35" s="102"/>
      <c r="JS35" s="104" t="str">
        <f t="shared" si="60"/>
        <v/>
      </c>
      <c r="JT35" s="118"/>
      <c r="JU35" s="104" t="str">
        <f t="shared" si="308"/>
        <v/>
      </c>
      <c r="JV35" s="102"/>
      <c r="JW35" s="102"/>
      <c r="JX35" s="104" t="str">
        <f t="shared" si="61"/>
        <v/>
      </c>
      <c r="JY35" s="102"/>
      <c r="JZ35" s="104" t="str">
        <f t="shared" si="309"/>
        <v/>
      </c>
      <c r="KA35" s="104">
        <f t="shared" si="310"/>
        <v>8.5</v>
      </c>
      <c r="KB35" s="104">
        <f t="shared" si="311"/>
        <v>3.75</v>
      </c>
      <c r="KC35" s="104">
        <f t="shared" si="312"/>
        <v>5.65</v>
      </c>
      <c r="KD35" s="104" t="str">
        <f t="shared" si="313"/>
        <v/>
      </c>
      <c r="KE35" s="104">
        <f t="shared" si="314"/>
        <v>5.65</v>
      </c>
      <c r="KF35" s="105">
        <f t="shared" si="62"/>
        <v>0</v>
      </c>
      <c r="KG35" s="109">
        <f t="shared" si="63"/>
        <v>47</v>
      </c>
      <c r="KH35" s="102"/>
      <c r="KI35" s="102"/>
      <c r="KJ35" s="104" t="str">
        <f t="shared" si="64"/>
        <v/>
      </c>
      <c r="KK35" s="102"/>
      <c r="KL35" s="104" t="str">
        <f t="shared" si="315"/>
        <v/>
      </c>
      <c r="KM35" s="102"/>
      <c r="KN35" s="102"/>
      <c r="KO35" s="104" t="str">
        <f t="shared" si="65"/>
        <v/>
      </c>
      <c r="KP35" s="102"/>
      <c r="KQ35" s="104" t="str">
        <f t="shared" si="316"/>
        <v/>
      </c>
      <c r="KR35" s="102"/>
      <c r="KS35" s="102"/>
      <c r="KT35" s="104" t="str">
        <f t="shared" si="66"/>
        <v/>
      </c>
      <c r="KU35" s="118"/>
      <c r="KV35" s="104" t="str">
        <f t="shared" si="317"/>
        <v/>
      </c>
      <c r="KW35" s="102"/>
      <c r="KX35" s="102"/>
      <c r="KY35" s="104" t="str">
        <f t="shared" si="67"/>
        <v/>
      </c>
      <c r="KZ35" s="118"/>
      <c r="LA35" s="104" t="str">
        <f t="shared" si="318"/>
        <v/>
      </c>
      <c r="LB35" s="102"/>
      <c r="LC35" s="102"/>
      <c r="LD35" s="104" t="str">
        <f t="shared" si="68"/>
        <v/>
      </c>
      <c r="LE35" s="102"/>
      <c r="LF35" s="104" t="str">
        <f t="shared" si="319"/>
        <v/>
      </c>
      <c r="LG35" s="104" t="str">
        <f t="shared" si="320"/>
        <v/>
      </c>
      <c r="LH35" s="104" t="str">
        <f t="shared" si="321"/>
        <v/>
      </c>
      <c r="LI35" s="104" t="str">
        <f t="shared" si="322"/>
        <v/>
      </c>
      <c r="LJ35" s="104" t="str">
        <f t="shared" si="323"/>
        <v/>
      </c>
      <c r="LK35" s="104" t="str">
        <f t="shared" si="324"/>
        <v/>
      </c>
      <c r="LL35" s="105" t="str">
        <f t="shared" si="69"/>
        <v/>
      </c>
      <c r="LM35" s="109" t="str">
        <f t="shared" si="70"/>
        <v/>
      </c>
      <c r="LN35" s="102"/>
      <c r="LO35" s="102"/>
      <c r="LP35" s="104" t="str">
        <f t="shared" si="71"/>
        <v/>
      </c>
      <c r="LQ35" s="102"/>
      <c r="LR35" s="104" t="str">
        <f t="shared" si="325"/>
        <v/>
      </c>
      <c r="LS35" s="102"/>
      <c r="LT35" s="102"/>
      <c r="LU35" s="104" t="str">
        <f t="shared" si="72"/>
        <v/>
      </c>
      <c r="LV35" s="102"/>
      <c r="LW35" s="104" t="str">
        <f t="shared" si="326"/>
        <v/>
      </c>
      <c r="LX35" s="102"/>
      <c r="LY35" s="102"/>
      <c r="LZ35" s="104" t="str">
        <f t="shared" si="73"/>
        <v/>
      </c>
      <c r="MA35" s="118"/>
      <c r="MB35" s="104" t="str">
        <f t="shared" si="327"/>
        <v/>
      </c>
      <c r="MC35" s="102"/>
      <c r="MD35" s="102"/>
      <c r="ME35" s="104" t="str">
        <f t="shared" si="74"/>
        <v/>
      </c>
      <c r="MF35" s="118"/>
      <c r="MG35" s="104" t="str">
        <f t="shared" si="328"/>
        <v/>
      </c>
      <c r="MH35" s="102"/>
      <c r="MI35" s="102"/>
      <c r="MJ35" s="104" t="str">
        <f t="shared" si="75"/>
        <v/>
      </c>
      <c r="MK35" s="102"/>
      <c r="ML35" s="104" t="str">
        <f t="shared" si="329"/>
        <v/>
      </c>
      <c r="MM35" s="104" t="str">
        <f t="shared" si="330"/>
        <v/>
      </c>
      <c r="MN35" s="104" t="str">
        <f t="shared" si="331"/>
        <v/>
      </c>
      <c r="MO35" s="104" t="str">
        <f t="shared" si="332"/>
        <v/>
      </c>
      <c r="MP35" s="104" t="str">
        <f t="shared" si="333"/>
        <v/>
      </c>
      <c r="MQ35" s="104" t="str">
        <f t="shared" si="334"/>
        <v/>
      </c>
      <c r="MR35" s="105" t="str">
        <f t="shared" si="76"/>
        <v/>
      </c>
      <c r="MS35" s="109" t="str">
        <f t="shared" si="77"/>
        <v/>
      </c>
      <c r="MT35" s="102"/>
      <c r="MU35" s="102"/>
      <c r="MV35" s="104" t="str">
        <f t="shared" si="78"/>
        <v/>
      </c>
      <c r="MW35" s="102"/>
      <c r="MX35" s="104" t="str">
        <f t="shared" si="335"/>
        <v/>
      </c>
      <c r="MY35" s="102"/>
      <c r="MZ35" s="102"/>
      <c r="NA35" s="104" t="str">
        <f t="shared" si="79"/>
        <v/>
      </c>
      <c r="NB35" s="102"/>
      <c r="NC35" s="104" t="str">
        <f t="shared" si="336"/>
        <v/>
      </c>
      <c r="ND35" s="102"/>
      <c r="NE35" s="102"/>
      <c r="NF35" s="104" t="str">
        <f t="shared" si="80"/>
        <v/>
      </c>
      <c r="NG35" s="118"/>
      <c r="NH35" s="104" t="str">
        <f t="shared" si="337"/>
        <v/>
      </c>
      <c r="NI35" s="102"/>
      <c r="NJ35" s="102"/>
      <c r="NK35" s="104" t="str">
        <f t="shared" si="81"/>
        <v/>
      </c>
      <c r="NL35" s="118"/>
      <c r="NM35" s="104" t="str">
        <f t="shared" si="338"/>
        <v/>
      </c>
      <c r="NN35" s="102"/>
      <c r="NO35" s="102"/>
      <c r="NP35" s="104" t="str">
        <f t="shared" si="82"/>
        <v/>
      </c>
      <c r="NQ35" s="102"/>
      <c r="NR35" s="104" t="str">
        <f t="shared" si="339"/>
        <v/>
      </c>
      <c r="NS35" s="104" t="str">
        <f t="shared" si="340"/>
        <v/>
      </c>
      <c r="NT35" s="104" t="str">
        <f t="shared" si="341"/>
        <v/>
      </c>
      <c r="NU35" s="104" t="str">
        <f t="shared" si="342"/>
        <v/>
      </c>
      <c r="NV35" s="104" t="str">
        <f t="shared" si="343"/>
        <v/>
      </c>
      <c r="NW35" s="104" t="str">
        <f t="shared" si="344"/>
        <v/>
      </c>
      <c r="NX35" s="105" t="str">
        <f t="shared" si="83"/>
        <v/>
      </c>
      <c r="NY35" s="109" t="str">
        <f t="shared" si="84"/>
        <v/>
      </c>
      <c r="OA35" s="198">
        <f t="shared" si="85"/>
        <v>6.4461538461538481</v>
      </c>
      <c r="OB35" s="198">
        <f t="shared" si="86"/>
        <v>6.6769230769230772</v>
      </c>
      <c r="OC35" s="198">
        <f t="shared" si="87"/>
        <v>10.584615384615384</v>
      </c>
      <c r="OD35" s="198">
        <f t="shared" si="88"/>
        <v>11.600000000000001</v>
      </c>
      <c r="OE35" s="198">
        <f t="shared" si="89"/>
        <v>9.7230769230769241</v>
      </c>
      <c r="OF35" s="198">
        <f t="shared" si="90"/>
        <v>7.069230769230769</v>
      </c>
      <c r="OG35" s="198">
        <f t="shared" si="91"/>
        <v>10.346153846153847</v>
      </c>
      <c r="OH35" s="198">
        <f t="shared" si="92"/>
        <v>12.492307692307694</v>
      </c>
      <c r="OI35" s="198">
        <f t="shared" si="93"/>
        <v>5.65</v>
      </c>
      <c r="OJ35" s="198" t="str">
        <f t="shared" si="94"/>
        <v/>
      </c>
      <c r="OK35" s="198" t="str">
        <f t="shared" si="95"/>
        <v/>
      </c>
      <c r="OL35" s="198" t="str">
        <f t="shared" si="96"/>
        <v/>
      </c>
      <c r="OM35" s="200"/>
      <c r="ON35" s="198">
        <f t="shared" si="97"/>
        <v>9.2493589743589766</v>
      </c>
      <c r="OO35" s="198">
        <f t="shared" si="98"/>
        <v>6.6320512820512816</v>
      </c>
      <c r="OP35" s="198">
        <f t="shared" si="345"/>
        <v>8.7533333333333339</v>
      </c>
      <c r="OQ35" s="198">
        <f t="shared" si="346"/>
        <v>8.7533333333333339</v>
      </c>
      <c r="OR35" s="105">
        <f t="shared" si="347"/>
        <v>12</v>
      </c>
      <c r="OS35" s="105">
        <f t="shared" si="348"/>
        <v>12</v>
      </c>
      <c r="OT35" s="134"/>
      <c r="OU35" s="109">
        <f t="shared" si="99"/>
        <v>41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224"/>
        <v>31</v>
      </c>
      <c r="B36" s="195" t="s">
        <v>424</v>
      </c>
      <c r="C36" s="195" t="s">
        <v>425</v>
      </c>
      <c r="D36" s="195" t="s">
        <v>426</v>
      </c>
      <c r="E36" s="196" t="s">
        <v>287</v>
      </c>
      <c r="F36" s="102">
        <v>12.5</v>
      </c>
      <c r="G36" s="102">
        <v>10</v>
      </c>
      <c r="H36" s="104">
        <f t="shared" si="1"/>
        <v>11</v>
      </c>
      <c r="I36" s="102"/>
      <c r="J36" s="104">
        <f t="shared" si="225"/>
        <v>11</v>
      </c>
      <c r="K36" s="102">
        <v>10</v>
      </c>
      <c r="L36" s="102">
        <v>3.5</v>
      </c>
      <c r="M36" s="104">
        <f t="shared" si="2"/>
        <v>6.1</v>
      </c>
      <c r="N36" s="102"/>
      <c r="O36" s="104">
        <f t="shared" si="226"/>
        <v>6.1</v>
      </c>
      <c r="P36" s="102">
        <v>16.5</v>
      </c>
      <c r="Q36" s="102">
        <v>11</v>
      </c>
      <c r="R36" s="104">
        <f t="shared" si="3"/>
        <v>13.2</v>
      </c>
      <c r="S36" s="118"/>
      <c r="T36" s="104">
        <f t="shared" si="227"/>
        <v>13.2</v>
      </c>
      <c r="U36" s="102"/>
      <c r="V36" s="102"/>
      <c r="W36" s="104" t="str">
        <f t="shared" si="4"/>
        <v/>
      </c>
      <c r="X36" s="118"/>
      <c r="Y36" s="104" t="str">
        <f t="shared" si="228"/>
        <v/>
      </c>
      <c r="Z36" s="102"/>
      <c r="AA36" s="102"/>
      <c r="AB36" s="104" t="str">
        <f t="shared" si="5"/>
        <v/>
      </c>
      <c r="AC36" s="102"/>
      <c r="AD36" s="104" t="str">
        <f t="shared" si="229"/>
        <v/>
      </c>
      <c r="AE36" s="104">
        <f t="shared" si="230"/>
        <v>12.961538461538463</v>
      </c>
      <c r="AF36" s="104">
        <f t="shared" si="231"/>
        <v>8.3076923076923084</v>
      </c>
      <c r="AG36" s="104">
        <f t="shared" si="232"/>
        <v>10.169230769230769</v>
      </c>
      <c r="AH36" s="104" t="str">
        <f t="shared" si="233"/>
        <v/>
      </c>
      <c r="AI36" s="104">
        <f t="shared" si="234"/>
        <v>10.169230769230769</v>
      </c>
      <c r="AJ36" s="105">
        <f t="shared" si="6"/>
        <v>5</v>
      </c>
      <c r="AK36" s="109">
        <f t="shared" si="7"/>
        <v>16</v>
      </c>
      <c r="AL36" s="102">
        <v>14.75</v>
      </c>
      <c r="AM36" s="102">
        <v>12.5</v>
      </c>
      <c r="AN36" s="104">
        <f t="shared" si="8"/>
        <v>13.4</v>
      </c>
      <c r="AO36" s="102"/>
      <c r="AP36" s="104">
        <f t="shared" si="235"/>
        <v>13.4</v>
      </c>
      <c r="AQ36" s="102">
        <v>3</v>
      </c>
      <c r="AR36" s="102">
        <v>11.5</v>
      </c>
      <c r="AS36" s="104">
        <f t="shared" si="9"/>
        <v>8.1</v>
      </c>
      <c r="AT36" s="102"/>
      <c r="AU36" s="104">
        <f t="shared" si="236"/>
        <v>8.1</v>
      </c>
      <c r="AV36" s="102">
        <v>7.5</v>
      </c>
      <c r="AW36" s="102">
        <v>15</v>
      </c>
      <c r="AX36" s="104">
        <f t="shared" si="10"/>
        <v>12</v>
      </c>
      <c r="AY36" s="118"/>
      <c r="AZ36" s="104">
        <f t="shared" si="237"/>
        <v>12</v>
      </c>
      <c r="BA36" s="102"/>
      <c r="BB36" s="102"/>
      <c r="BC36" s="104" t="str">
        <f t="shared" si="11"/>
        <v/>
      </c>
      <c r="BD36" s="118"/>
      <c r="BE36" s="104" t="str">
        <f t="shared" si="238"/>
        <v/>
      </c>
      <c r="BF36" s="102"/>
      <c r="BG36" s="102"/>
      <c r="BH36" s="104" t="str">
        <f t="shared" si="12"/>
        <v/>
      </c>
      <c r="BI36" s="102"/>
      <c r="BJ36" s="104" t="str">
        <f t="shared" si="239"/>
        <v/>
      </c>
      <c r="BK36" s="104">
        <f t="shared" si="240"/>
        <v>8.5576923076923084</v>
      </c>
      <c r="BL36" s="104">
        <f t="shared" si="241"/>
        <v>12.692307692307693</v>
      </c>
      <c r="BM36" s="104">
        <f t="shared" si="242"/>
        <v>11.03846153846154</v>
      </c>
      <c r="BN36" s="104" t="str">
        <f t="shared" si="243"/>
        <v/>
      </c>
      <c r="BO36" s="104">
        <f t="shared" si="244"/>
        <v>11.03846153846154</v>
      </c>
      <c r="BP36" s="105">
        <f t="shared" si="13"/>
        <v>5</v>
      </c>
      <c r="BQ36" s="109">
        <f t="shared" si="14"/>
        <v>9</v>
      </c>
      <c r="BR36" s="102">
        <v>10</v>
      </c>
      <c r="BS36" s="102">
        <v>9</v>
      </c>
      <c r="BT36" s="104">
        <f t="shared" si="15"/>
        <v>9.3999999999999986</v>
      </c>
      <c r="BU36" s="102"/>
      <c r="BV36" s="104">
        <f t="shared" si="245"/>
        <v>9.3999999999999986</v>
      </c>
      <c r="BW36" s="102">
        <v>10</v>
      </c>
      <c r="BX36" s="102">
        <v>12</v>
      </c>
      <c r="BY36" s="104">
        <f t="shared" si="16"/>
        <v>11.2</v>
      </c>
      <c r="BZ36" s="102"/>
      <c r="CA36" s="104">
        <f t="shared" si="246"/>
        <v>11.2</v>
      </c>
      <c r="CB36" s="102">
        <v>9</v>
      </c>
      <c r="CC36" s="102">
        <v>12.5</v>
      </c>
      <c r="CD36" s="104">
        <f t="shared" si="17"/>
        <v>11.1</v>
      </c>
      <c r="CE36" s="118"/>
      <c r="CF36" s="104">
        <f t="shared" si="247"/>
        <v>11.1</v>
      </c>
      <c r="CG36" s="102"/>
      <c r="CH36" s="102"/>
      <c r="CI36" s="104" t="str">
        <f t="shared" si="18"/>
        <v/>
      </c>
      <c r="CJ36" s="118"/>
      <c r="CK36" s="104" t="str">
        <f t="shared" si="248"/>
        <v/>
      </c>
      <c r="CL36" s="102"/>
      <c r="CM36" s="102"/>
      <c r="CN36" s="104" t="str">
        <f t="shared" si="19"/>
        <v/>
      </c>
      <c r="CO36" s="102"/>
      <c r="CP36" s="104" t="str">
        <f t="shared" si="249"/>
        <v/>
      </c>
      <c r="CQ36" s="104">
        <f t="shared" si="250"/>
        <v>9.7692307692307701</v>
      </c>
      <c r="CR36" s="104">
        <f t="shared" si="251"/>
        <v>10.961538461538462</v>
      </c>
      <c r="CS36" s="104">
        <f t="shared" si="252"/>
        <v>10.484615384615385</v>
      </c>
      <c r="CT36" s="104" t="str">
        <f t="shared" si="253"/>
        <v/>
      </c>
      <c r="CU36" s="104">
        <f t="shared" si="254"/>
        <v>10.484615384615385</v>
      </c>
      <c r="CV36" s="105">
        <f t="shared" si="20"/>
        <v>4</v>
      </c>
      <c r="CW36" s="109">
        <f t="shared" si="21"/>
        <v>39</v>
      </c>
      <c r="CX36" s="102">
        <v>16.5</v>
      </c>
      <c r="CY36" s="102">
        <v>13</v>
      </c>
      <c r="CZ36" s="104">
        <f t="shared" si="22"/>
        <v>14.4</v>
      </c>
      <c r="DA36" s="102"/>
      <c r="DB36" s="104">
        <f t="shared" si="255"/>
        <v>14.4</v>
      </c>
      <c r="DC36" s="102">
        <v>10</v>
      </c>
      <c r="DD36" s="102">
        <v>10.5</v>
      </c>
      <c r="DE36" s="104">
        <f t="shared" si="23"/>
        <v>10.3</v>
      </c>
      <c r="DF36" s="102"/>
      <c r="DG36" s="104">
        <f t="shared" si="256"/>
        <v>10.3</v>
      </c>
      <c r="DH36" s="102"/>
      <c r="DI36" s="102"/>
      <c r="DJ36" s="104" t="str">
        <f t="shared" si="24"/>
        <v/>
      </c>
      <c r="DK36" s="118"/>
      <c r="DL36" s="104" t="str">
        <f t="shared" si="257"/>
        <v/>
      </c>
      <c r="DM36" s="102"/>
      <c r="DN36" s="102"/>
      <c r="DO36" s="104" t="str">
        <f t="shared" si="25"/>
        <v/>
      </c>
      <c r="DP36" s="118"/>
      <c r="DQ36" s="104" t="str">
        <f t="shared" si="258"/>
        <v/>
      </c>
      <c r="DR36" s="102"/>
      <c r="DS36" s="102"/>
      <c r="DT36" s="104" t="str">
        <f t="shared" si="26"/>
        <v/>
      </c>
      <c r="DU36" s="102"/>
      <c r="DV36" s="104" t="str">
        <f t="shared" si="259"/>
        <v/>
      </c>
      <c r="DW36" s="104">
        <f t="shared" si="260"/>
        <v>13.5</v>
      </c>
      <c r="DX36" s="104">
        <f t="shared" si="261"/>
        <v>11.846153846153847</v>
      </c>
      <c r="DY36" s="104">
        <f t="shared" si="262"/>
        <v>12.507692307692309</v>
      </c>
      <c r="DZ36" s="104" t="str">
        <f t="shared" si="263"/>
        <v/>
      </c>
      <c r="EA36" s="104">
        <f t="shared" si="264"/>
        <v>12.507692307692309</v>
      </c>
      <c r="EB36" s="105">
        <f t="shared" si="27"/>
        <v>3</v>
      </c>
      <c r="EC36" s="109">
        <f t="shared" si="28"/>
        <v>33</v>
      </c>
      <c r="ED36" s="102">
        <v>13.5</v>
      </c>
      <c r="EE36" s="102">
        <v>8</v>
      </c>
      <c r="EF36" s="104">
        <f t="shared" si="29"/>
        <v>10.199999999999999</v>
      </c>
      <c r="EG36" s="102"/>
      <c r="EH36" s="104">
        <f t="shared" si="265"/>
        <v>10.199999999999999</v>
      </c>
      <c r="EI36" s="102">
        <v>10.5</v>
      </c>
      <c r="EJ36" s="102">
        <v>9</v>
      </c>
      <c r="EK36" s="104">
        <f t="shared" si="30"/>
        <v>9.6</v>
      </c>
      <c r="EL36" s="102"/>
      <c r="EM36" s="104">
        <f t="shared" si="266"/>
        <v>9.6</v>
      </c>
      <c r="EN36" s="102">
        <v>8.5</v>
      </c>
      <c r="EO36" s="102">
        <v>8</v>
      </c>
      <c r="EP36" s="104">
        <f t="shared" si="31"/>
        <v>8.1999999999999993</v>
      </c>
      <c r="EQ36" s="118"/>
      <c r="ER36" s="104">
        <f t="shared" si="267"/>
        <v>8.1999999999999993</v>
      </c>
      <c r="ES36" s="102"/>
      <c r="ET36" s="102"/>
      <c r="EU36" s="104" t="str">
        <f t="shared" si="32"/>
        <v/>
      </c>
      <c r="EV36" s="118"/>
      <c r="EW36" s="104" t="str">
        <f t="shared" si="268"/>
        <v/>
      </c>
      <c r="EX36" s="102"/>
      <c r="EY36" s="102"/>
      <c r="EZ36" s="104" t="str">
        <f t="shared" si="33"/>
        <v/>
      </c>
      <c r="FA36" s="102"/>
      <c r="FB36" s="104" t="str">
        <f t="shared" si="269"/>
        <v/>
      </c>
      <c r="FC36" s="104">
        <f t="shared" si="270"/>
        <v>11.653846153846155</v>
      </c>
      <c r="FD36" s="104">
        <f t="shared" si="271"/>
        <v>8.2307692307692317</v>
      </c>
      <c r="FE36" s="104">
        <f t="shared" si="272"/>
        <v>9.6</v>
      </c>
      <c r="FF36" s="104" t="str">
        <f t="shared" si="273"/>
        <v/>
      </c>
      <c r="FG36" s="104">
        <f t="shared" si="274"/>
        <v>9.6</v>
      </c>
      <c r="FH36" s="105">
        <f t="shared" si="34"/>
        <v>0</v>
      </c>
      <c r="FI36" s="109">
        <f t="shared" si="35"/>
        <v>38</v>
      </c>
      <c r="FJ36" s="102">
        <v>12</v>
      </c>
      <c r="FK36" s="102">
        <v>11.75</v>
      </c>
      <c r="FL36" s="104">
        <f t="shared" si="36"/>
        <v>11.850000000000001</v>
      </c>
      <c r="FM36" s="102"/>
      <c r="FN36" s="104">
        <f t="shared" si="275"/>
        <v>11.850000000000001</v>
      </c>
      <c r="FO36" s="102">
        <v>9</v>
      </c>
      <c r="FP36" s="102">
        <v>17.5</v>
      </c>
      <c r="FQ36" s="104">
        <f t="shared" si="37"/>
        <v>14.1</v>
      </c>
      <c r="FR36" s="102"/>
      <c r="FS36" s="104">
        <f t="shared" si="276"/>
        <v>14.1</v>
      </c>
      <c r="FT36" s="102"/>
      <c r="FU36" s="102"/>
      <c r="FV36" s="104" t="str">
        <f t="shared" si="38"/>
        <v/>
      </c>
      <c r="FW36" s="118"/>
      <c r="FX36" s="104" t="str">
        <f t="shared" si="277"/>
        <v/>
      </c>
      <c r="FY36" s="102"/>
      <c r="FZ36" s="102"/>
      <c r="GA36" s="104" t="str">
        <f t="shared" si="39"/>
        <v/>
      </c>
      <c r="GB36" s="118"/>
      <c r="GC36" s="104" t="str">
        <f t="shared" si="278"/>
        <v/>
      </c>
      <c r="GD36" s="102"/>
      <c r="GE36" s="102"/>
      <c r="GF36" s="104" t="str">
        <f t="shared" si="40"/>
        <v/>
      </c>
      <c r="GG36" s="102"/>
      <c r="GH36" s="104" t="str">
        <f t="shared" si="279"/>
        <v/>
      </c>
      <c r="GI36" s="104">
        <f t="shared" si="280"/>
        <v>10.615384615384617</v>
      </c>
      <c r="GJ36" s="104">
        <f t="shared" si="281"/>
        <v>14.403846153846153</v>
      </c>
      <c r="GK36" s="104">
        <f t="shared" si="282"/>
        <v>12.888461538461538</v>
      </c>
      <c r="GL36" s="104" t="str">
        <f t="shared" si="283"/>
        <v/>
      </c>
      <c r="GM36" s="104">
        <f t="shared" si="284"/>
        <v>12.888461538461538</v>
      </c>
      <c r="GN36" s="105">
        <f t="shared" si="41"/>
        <v>3</v>
      </c>
      <c r="GO36" s="109">
        <f t="shared" si="42"/>
        <v>2</v>
      </c>
      <c r="GP36" s="102">
        <v>18</v>
      </c>
      <c r="GQ36" s="102">
        <v>14.5</v>
      </c>
      <c r="GR36" s="104">
        <f t="shared" si="43"/>
        <v>15.899999999999999</v>
      </c>
      <c r="GS36" s="102"/>
      <c r="GT36" s="104">
        <f t="shared" si="285"/>
        <v>15.899999999999999</v>
      </c>
      <c r="GU36" s="102">
        <v>12</v>
      </c>
      <c r="GV36" s="102">
        <v>11</v>
      </c>
      <c r="GW36" s="104">
        <f t="shared" si="44"/>
        <v>11.4</v>
      </c>
      <c r="GX36" s="102"/>
      <c r="GY36" s="104">
        <f t="shared" si="286"/>
        <v>11.4</v>
      </c>
      <c r="GZ36" s="102"/>
      <c r="HA36" s="102"/>
      <c r="HB36" s="104" t="str">
        <f t="shared" si="45"/>
        <v/>
      </c>
      <c r="HC36" s="118"/>
      <c r="HD36" s="104" t="str">
        <f t="shared" si="287"/>
        <v/>
      </c>
      <c r="HE36" s="102"/>
      <c r="HF36" s="102"/>
      <c r="HG36" s="104" t="str">
        <f t="shared" si="46"/>
        <v/>
      </c>
      <c r="HH36" s="118"/>
      <c r="HI36" s="104" t="str">
        <f t="shared" si="288"/>
        <v/>
      </c>
      <c r="HJ36" s="102"/>
      <c r="HK36" s="102"/>
      <c r="HL36" s="104" t="str">
        <f t="shared" si="47"/>
        <v/>
      </c>
      <c r="HM36" s="102"/>
      <c r="HN36" s="104" t="str">
        <f t="shared" si="289"/>
        <v/>
      </c>
      <c r="HO36" s="104">
        <f t="shared" si="290"/>
        <v>15.23076923076923</v>
      </c>
      <c r="HP36" s="104">
        <f t="shared" si="291"/>
        <v>12.884615384615385</v>
      </c>
      <c r="HQ36" s="104">
        <f t="shared" si="292"/>
        <v>13.823076923076922</v>
      </c>
      <c r="HR36" s="104" t="str">
        <f t="shared" si="293"/>
        <v/>
      </c>
      <c r="HS36" s="104">
        <f t="shared" si="294"/>
        <v>13.823076923076922</v>
      </c>
      <c r="HT36" s="105">
        <f t="shared" si="48"/>
        <v>2</v>
      </c>
      <c r="HU36" s="109">
        <f t="shared" si="49"/>
        <v>8</v>
      </c>
      <c r="HV36" s="102">
        <v>8</v>
      </c>
      <c r="HW36" s="102">
        <v>17.5</v>
      </c>
      <c r="HX36" s="104">
        <f t="shared" si="50"/>
        <v>13.7</v>
      </c>
      <c r="HY36" s="102"/>
      <c r="HZ36" s="104">
        <f t="shared" si="295"/>
        <v>13.7</v>
      </c>
      <c r="IA36" s="102">
        <v>12</v>
      </c>
      <c r="IB36" s="102">
        <v>18</v>
      </c>
      <c r="IC36" s="104">
        <f t="shared" si="51"/>
        <v>15.6</v>
      </c>
      <c r="ID36" s="102"/>
      <c r="IE36" s="104">
        <f t="shared" si="296"/>
        <v>15.6</v>
      </c>
      <c r="IF36" s="102"/>
      <c r="IG36" s="102"/>
      <c r="IH36" s="104" t="str">
        <f t="shared" si="52"/>
        <v/>
      </c>
      <c r="II36" s="118"/>
      <c r="IJ36" s="104" t="str">
        <f t="shared" si="297"/>
        <v/>
      </c>
      <c r="IK36" s="102"/>
      <c r="IL36" s="102"/>
      <c r="IM36" s="104" t="str">
        <f t="shared" si="53"/>
        <v/>
      </c>
      <c r="IN36" s="118"/>
      <c r="IO36" s="104" t="str">
        <f t="shared" si="298"/>
        <v/>
      </c>
      <c r="IP36" s="102"/>
      <c r="IQ36" s="102"/>
      <c r="IR36" s="104" t="str">
        <f t="shared" si="54"/>
        <v/>
      </c>
      <c r="IS36" s="102"/>
      <c r="IT36" s="104" t="str">
        <f t="shared" si="299"/>
        <v/>
      </c>
      <c r="IU36" s="104">
        <f t="shared" si="300"/>
        <v>9.8461538461538467</v>
      </c>
      <c r="IV36" s="104">
        <f t="shared" si="301"/>
        <v>17.730769230769234</v>
      </c>
      <c r="IW36" s="104">
        <f t="shared" si="302"/>
        <v>14.576923076923077</v>
      </c>
      <c r="IX36" s="104" t="str">
        <f t="shared" si="303"/>
        <v/>
      </c>
      <c r="IY36" s="104">
        <f t="shared" si="304"/>
        <v>14.576923076923077</v>
      </c>
      <c r="IZ36" s="105">
        <f t="shared" si="55"/>
        <v>3</v>
      </c>
      <c r="JA36" s="109">
        <f t="shared" si="56"/>
        <v>10</v>
      </c>
      <c r="JB36" s="102">
        <v>11.5</v>
      </c>
      <c r="JC36" s="102">
        <v>10.5</v>
      </c>
      <c r="JD36" s="104">
        <f t="shared" si="57"/>
        <v>10.9</v>
      </c>
      <c r="JE36" s="102"/>
      <c r="JF36" s="104">
        <f t="shared" si="305"/>
        <v>10.9</v>
      </c>
      <c r="JG36" s="102"/>
      <c r="JH36" s="102"/>
      <c r="JI36" s="104" t="str">
        <f t="shared" si="58"/>
        <v/>
      </c>
      <c r="JJ36" s="102"/>
      <c r="JK36" s="104" t="str">
        <f t="shared" si="306"/>
        <v/>
      </c>
      <c r="JL36" s="102"/>
      <c r="JM36" s="102"/>
      <c r="JN36" s="104" t="str">
        <f t="shared" si="59"/>
        <v/>
      </c>
      <c r="JO36" s="118"/>
      <c r="JP36" s="104" t="str">
        <f t="shared" si="307"/>
        <v/>
      </c>
      <c r="JQ36" s="102"/>
      <c r="JR36" s="102"/>
      <c r="JS36" s="104" t="str">
        <f t="shared" si="60"/>
        <v/>
      </c>
      <c r="JT36" s="118"/>
      <c r="JU36" s="104" t="str">
        <f t="shared" si="308"/>
        <v/>
      </c>
      <c r="JV36" s="102"/>
      <c r="JW36" s="102"/>
      <c r="JX36" s="104" t="str">
        <f t="shared" si="61"/>
        <v/>
      </c>
      <c r="JY36" s="102"/>
      <c r="JZ36" s="104" t="str">
        <f t="shared" si="309"/>
        <v/>
      </c>
      <c r="KA36" s="104">
        <f t="shared" si="310"/>
        <v>11.5</v>
      </c>
      <c r="KB36" s="104">
        <f t="shared" si="311"/>
        <v>10.5</v>
      </c>
      <c r="KC36" s="104">
        <f t="shared" si="312"/>
        <v>10.9</v>
      </c>
      <c r="KD36" s="104" t="str">
        <f t="shared" si="313"/>
        <v/>
      </c>
      <c r="KE36" s="104">
        <f t="shared" si="314"/>
        <v>10.9</v>
      </c>
      <c r="KF36" s="105">
        <f t="shared" si="62"/>
        <v>2</v>
      </c>
      <c r="KG36" s="109">
        <f t="shared" si="63"/>
        <v>24</v>
      </c>
      <c r="KH36" s="102"/>
      <c r="KI36" s="102"/>
      <c r="KJ36" s="104" t="str">
        <f t="shared" si="64"/>
        <v/>
      </c>
      <c r="KK36" s="102"/>
      <c r="KL36" s="104" t="str">
        <f t="shared" si="315"/>
        <v/>
      </c>
      <c r="KM36" s="102"/>
      <c r="KN36" s="102"/>
      <c r="KO36" s="104" t="str">
        <f t="shared" si="65"/>
        <v/>
      </c>
      <c r="KP36" s="102"/>
      <c r="KQ36" s="104" t="str">
        <f t="shared" si="316"/>
        <v/>
      </c>
      <c r="KR36" s="102"/>
      <c r="KS36" s="102"/>
      <c r="KT36" s="104" t="str">
        <f t="shared" si="66"/>
        <v/>
      </c>
      <c r="KU36" s="118"/>
      <c r="KV36" s="104" t="str">
        <f t="shared" si="317"/>
        <v/>
      </c>
      <c r="KW36" s="102"/>
      <c r="KX36" s="102"/>
      <c r="KY36" s="104" t="str">
        <f t="shared" si="67"/>
        <v/>
      </c>
      <c r="KZ36" s="118"/>
      <c r="LA36" s="104" t="str">
        <f t="shared" si="318"/>
        <v/>
      </c>
      <c r="LB36" s="102"/>
      <c r="LC36" s="102"/>
      <c r="LD36" s="104" t="str">
        <f t="shared" si="68"/>
        <v/>
      </c>
      <c r="LE36" s="102"/>
      <c r="LF36" s="104" t="str">
        <f t="shared" si="319"/>
        <v/>
      </c>
      <c r="LG36" s="104" t="str">
        <f t="shared" si="320"/>
        <v/>
      </c>
      <c r="LH36" s="104" t="str">
        <f t="shared" si="321"/>
        <v/>
      </c>
      <c r="LI36" s="104" t="str">
        <f t="shared" si="322"/>
        <v/>
      </c>
      <c r="LJ36" s="104" t="str">
        <f t="shared" si="323"/>
        <v/>
      </c>
      <c r="LK36" s="104" t="str">
        <f t="shared" si="324"/>
        <v/>
      </c>
      <c r="LL36" s="105" t="str">
        <f t="shared" si="69"/>
        <v/>
      </c>
      <c r="LM36" s="109" t="str">
        <f t="shared" si="70"/>
        <v/>
      </c>
      <c r="LN36" s="102"/>
      <c r="LO36" s="102"/>
      <c r="LP36" s="104" t="str">
        <f t="shared" si="71"/>
        <v/>
      </c>
      <c r="LQ36" s="102"/>
      <c r="LR36" s="104" t="str">
        <f t="shared" si="325"/>
        <v/>
      </c>
      <c r="LS36" s="102"/>
      <c r="LT36" s="102"/>
      <c r="LU36" s="104" t="str">
        <f t="shared" si="72"/>
        <v/>
      </c>
      <c r="LV36" s="102"/>
      <c r="LW36" s="104" t="str">
        <f t="shared" si="326"/>
        <v/>
      </c>
      <c r="LX36" s="102"/>
      <c r="LY36" s="102"/>
      <c r="LZ36" s="104" t="str">
        <f t="shared" si="73"/>
        <v/>
      </c>
      <c r="MA36" s="118"/>
      <c r="MB36" s="104" t="str">
        <f t="shared" si="327"/>
        <v/>
      </c>
      <c r="MC36" s="102"/>
      <c r="MD36" s="102"/>
      <c r="ME36" s="104" t="str">
        <f t="shared" si="74"/>
        <v/>
      </c>
      <c r="MF36" s="118"/>
      <c r="MG36" s="104" t="str">
        <f t="shared" si="328"/>
        <v/>
      </c>
      <c r="MH36" s="102"/>
      <c r="MI36" s="102"/>
      <c r="MJ36" s="104" t="str">
        <f t="shared" si="75"/>
        <v/>
      </c>
      <c r="MK36" s="102"/>
      <c r="ML36" s="104" t="str">
        <f t="shared" si="329"/>
        <v/>
      </c>
      <c r="MM36" s="104" t="str">
        <f t="shared" si="330"/>
        <v/>
      </c>
      <c r="MN36" s="104" t="str">
        <f t="shared" si="331"/>
        <v/>
      </c>
      <c r="MO36" s="104" t="str">
        <f t="shared" si="332"/>
        <v/>
      </c>
      <c r="MP36" s="104" t="str">
        <f t="shared" si="333"/>
        <v/>
      </c>
      <c r="MQ36" s="104" t="str">
        <f t="shared" si="334"/>
        <v/>
      </c>
      <c r="MR36" s="105" t="str">
        <f t="shared" si="76"/>
        <v/>
      </c>
      <c r="MS36" s="109" t="str">
        <f t="shared" si="77"/>
        <v/>
      </c>
      <c r="MT36" s="102"/>
      <c r="MU36" s="102"/>
      <c r="MV36" s="104" t="str">
        <f t="shared" si="78"/>
        <v/>
      </c>
      <c r="MW36" s="102"/>
      <c r="MX36" s="104" t="str">
        <f t="shared" si="335"/>
        <v/>
      </c>
      <c r="MY36" s="102"/>
      <c r="MZ36" s="102"/>
      <c r="NA36" s="104" t="str">
        <f t="shared" si="79"/>
        <v/>
      </c>
      <c r="NB36" s="102"/>
      <c r="NC36" s="104" t="str">
        <f t="shared" si="336"/>
        <v/>
      </c>
      <c r="ND36" s="102"/>
      <c r="NE36" s="102"/>
      <c r="NF36" s="104" t="str">
        <f t="shared" si="80"/>
        <v/>
      </c>
      <c r="NG36" s="118"/>
      <c r="NH36" s="104" t="str">
        <f t="shared" si="337"/>
        <v/>
      </c>
      <c r="NI36" s="102"/>
      <c r="NJ36" s="102"/>
      <c r="NK36" s="104" t="str">
        <f t="shared" si="81"/>
        <v/>
      </c>
      <c r="NL36" s="118"/>
      <c r="NM36" s="104" t="str">
        <f t="shared" si="338"/>
        <v/>
      </c>
      <c r="NN36" s="102"/>
      <c r="NO36" s="102"/>
      <c r="NP36" s="104" t="str">
        <f t="shared" si="82"/>
        <v/>
      </c>
      <c r="NQ36" s="102"/>
      <c r="NR36" s="104" t="str">
        <f t="shared" si="339"/>
        <v/>
      </c>
      <c r="NS36" s="104" t="str">
        <f t="shared" si="340"/>
        <v/>
      </c>
      <c r="NT36" s="104" t="str">
        <f t="shared" si="341"/>
        <v/>
      </c>
      <c r="NU36" s="104" t="str">
        <f t="shared" si="342"/>
        <v/>
      </c>
      <c r="NV36" s="104" t="str">
        <f t="shared" si="343"/>
        <v/>
      </c>
      <c r="NW36" s="104" t="str">
        <f t="shared" si="344"/>
        <v/>
      </c>
      <c r="NX36" s="105" t="str">
        <f t="shared" si="83"/>
        <v/>
      </c>
      <c r="NY36" s="109" t="str">
        <f t="shared" si="84"/>
        <v/>
      </c>
      <c r="OA36" s="198">
        <f t="shared" si="85"/>
        <v>10.169230769230769</v>
      </c>
      <c r="OB36" s="198">
        <f t="shared" si="86"/>
        <v>11.03846153846154</v>
      </c>
      <c r="OC36" s="198">
        <f t="shared" si="87"/>
        <v>10.484615384615385</v>
      </c>
      <c r="OD36" s="198">
        <f t="shared" si="88"/>
        <v>12.507692307692309</v>
      </c>
      <c r="OE36" s="198">
        <f t="shared" si="89"/>
        <v>9.6</v>
      </c>
      <c r="OF36" s="198">
        <f t="shared" si="90"/>
        <v>12.888461538461538</v>
      </c>
      <c r="OG36" s="198">
        <f t="shared" si="91"/>
        <v>13.823076923076922</v>
      </c>
      <c r="OH36" s="198">
        <f t="shared" si="92"/>
        <v>14.576923076923077</v>
      </c>
      <c r="OI36" s="198">
        <f t="shared" si="93"/>
        <v>10.9</v>
      </c>
      <c r="OJ36" s="198" t="str">
        <f t="shared" si="94"/>
        <v/>
      </c>
      <c r="OK36" s="198" t="str">
        <f t="shared" si="95"/>
        <v/>
      </c>
      <c r="OL36" s="198" t="str">
        <f t="shared" si="96"/>
        <v/>
      </c>
      <c r="OM36" s="200"/>
      <c r="ON36" s="198">
        <f t="shared" ref="ON36:ON53" si="349">IF(AE36="","",(SUM(AE96)*SUM($AJ$4)+SUM(BK36)*SUM($BP$4)+SUM(CQ36)*SUM($CV$4)+SUM(DW36)*SUM($EB$4)+SUM(FC36)*SUM($FH$4)+SUM(GI36)*SUM($GN$4)+SUM(HO36)*SUM($HT$4)+SUM(IU36)*SUM($IZ$4)+SUM(KA36)*SUM($KF$4)+SUM(LG36)*SUM($LL$4)+SUM(MM36)*SUM($MR$4)+SUM(NS36)*SUM($NX$4))/30)</f>
        <v>9.0724358974358967</v>
      </c>
      <c r="OO36" s="198">
        <f t="shared" ref="OO36:OO54" si="350">IF(AF36="","",(SUM(AF96)*SUM($AJ$4)+SUM(BL36)*SUM($BP$4)+SUM(CR36)*SUM($CV$4)+SUM(DX36)*SUM($EB$4)+SUM(FD36)*SUM($FH$4)+SUM(GJ36)*SUM($GN$4)+SUM(HP36)*SUM($HT$4)+SUM(IV36)*SUM($IZ$4)+SUM(KB36)*SUM($KF$4)+SUM(LH36)*SUM($LL$4)+SUM(MN36)*SUM($MR$4)+SUM(NT36)*SUM($NX$4))/30)</f>
        <v>10.357051282051282</v>
      </c>
      <c r="OP36" s="198">
        <f t="shared" si="345"/>
        <v>11.538076923076922</v>
      </c>
      <c r="OQ36" s="198">
        <f t="shared" si="346"/>
        <v>11.538076923076922</v>
      </c>
      <c r="OR36" s="105">
        <f t="shared" si="347"/>
        <v>27</v>
      </c>
      <c r="OS36" s="105">
        <f t="shared" si="348"/>
        <v>30</v>
      </c>
      <c r="OT36" s="134"/>
      <c r="OU36" s="109">
        <f t="shared" si="99"/>
        <v>16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32</v>
      </c>
      <c r="B37" s="195" t="s">
        <v>427</v>
      </c>
      <c r="C37" s="195" t="s">
        <v>428</v>
      </c>
      <c r="D37" s="195" t="s">
        <v>429</v>
      </c>
      <c r="E37" s="196" t="s">
        <v>278</v>
      </c>
      <c r="F37" s="102">
        <v>13.5</v>
      </c>
      <c r="G37" s="102">
        <v>5</v>
      </c>
      <c r="H37" s="104">
        <f t="shared" si="1"/>
        <v>8.4</v>
      </c>
      <c r="I37" s="102"/>
      <c r="J37" s="104">
        <f t="shared" si="225"/>
        <v>8.4</v>
      </c>
      <c r="K37" s="102">
        <v>6</v>
      </c>
      <c r="L37" s="102">
        <v>4</v>
      </c>
      <c r="M37" s="104">
        <f t="shared" si="2"/>
        <v>4.8000000000000007</v>
      </c>
      <c r="N37" s="102"/>
      <c r="O37" s="104">
        <f t="shared" si="226"/>
        <v>4.8000000000000007</v>
      </c>
      <c r="P37" s="102">
        <v>10.000000000000002</v>
      </c>
      <c r="Q37" s="102">
        <v>6.5</v>
      </c>
      <c r="R37" s="104">
        <f t="shared" si="3"/>
        <v>7.9</v>
      </c>
      <c r="S37" s="118"/>
      <c r="T37" s="104">
        <f t="shared" si="227"/>
        <v>7.9</v>
      </c>
      <c r="U37" s="102"/>
      <c r="V37" s="102"/>
      <c r="W37" s="104" t="str">
        <f t="shared" si="4"/>
        <v/>
      </c>
      <c r="X37" s="118"/>
      <c r="Y37" s="104" t="str">
        <f t="shared" si="228"/>
        <v/>
      </c>
      <c r="Z37" s="102"/>
      <c r="AA37" s="102"/>
      <c r="AB37" s="104" t="str">
        <f t="shared" si="5"/>
        <v/>
      </c>
      <c r="AC37" s="102"/>
      <c r="AD37" s="104" t="str">
        <f t="shared" si="229"/>
        <v/>
      </c>
      <c r="AE37" s="104">
        <f t="shared" si="230"/>
        <v>10.115384615384617</v>
      </c>
      <c r="AF37" s="104">
        <f t="shared" si="231"/>
        <v>5.1538461538461542</v>
      </c>
      <c r="AG37" s="104">
        <f t="shared" si="232"/>
        <v>7.1384615384615397</v>
      </c>
      <c r="AH37" s="104" t="str">
        <f t="shared" si="233"/>
        <v/>
      </c>
      <c r="AI37" s="104">
        <f t="shared" si="234"/>
        <v>7.1384615384615397</v>
      </c>
      <c r="AJ37" s="105">
        <f t="shared" si="6"/>
        <v>0</v>
      </c>
      <c r="AK37" s="109">
        <f t="shared" si="7"/>
        <v>32</v>
      </c>
      <c r="AL37" s="102">
        <v>8.5</v>
      </c>
      <c r="AM37" s="102">
        <v>8.5</v>
      </c>
      <c r="AN37" s="104">
        <f t="shared" si="8"/>
        <v>8.5</v>
      </c>
      <c r="AO37" s="102"/>
      <c r="AP37" s="104">
        <f t="shared" si="235"/>
        <v>8.5</v>
      </c>
      <c r="AQ37" s="102">
        <v>8</v>
      </c>
      <c r="AR37" s="102">
        <v>8</v>
      </c>
      <c r="AS37" s="104">
        <f t="shared" si="9"/>
        <v>8</v>
      </c>
      <c r="AT37" s="102"/>
      <c r="AU37" s="104">
        <f t="shared" si="236"/>
        <v>8</v>
      </c>
      <c r="AV37" s="102">
        <v>7.5</v>
      </c>
      <c r="AW37" s="102">
        <v>8</v>
      </c>
      <c r="AX37" s="104">
        <f t="shared" si="10"/>
        <v>7.8</v>
      </c>
      <c r="AY37" s="118"/>
      <c r="AZ37" s="104">
        <f t="shared" si="237"/>
        <v>7.8</v>
      </c>
      <c r="BA37" s="102"/>
      <c r="BB37" s="102"/>
      <c r="BC37" s="104" t="str">
        <f t="shared" si="11"/>
        <v/>
      </c>
      <c r="BD37" s="118"/>
      <c r="BE37" s="104" t="str">
        <f t="shared" si="238"/>
        <v/>
      </c>
      <c r="BF37" s="102"/>
      <c r="BG37" s="102"/>
      <c r="BH37" s="104" t="str">
        <f t="shared" si="12"/>
        <v/>
      </c>
      <c r="BI37" s="102"/>
      <c r="BJ37" s="104" t="str">
        <f t="shared" si="239"/>
        <v/>
      </c>
      <c r="BK37" s="104">
        <f t="shared" si="240"/>
        <v>8.0769230769230766</v>
      </c>
      <c r="BL37" s="104">
        <f t="shared" si="241"/>
        <v>8.1923076923076934</v>
      </c>
      <c r="BM37" s="104">
        <f t="shared" si="242"/>
        <v>8.1461538461538474</v>
      </c>
      <c r="BN37" s="104" t="str">
        <f t="shared" si="243"/>
        <v/>
      </c>
      <c r="BO37" s="104">
        <f t="shared" si="244"/>
        <v>8.1461538461538474</v>
      </c>
      <c r="BP37" s="105">
        <f t="shared" si="13"/>
        <v>0</v>
      </c>
      <c r="BQ37" s="109">
        <f t="shared" si="14"/>
        <v>29</v>
      </c>
      <c r="BR37" s="102">
        <v>10.5</v>
      </c>
      <c r="BS37" s="102">
        <v>10</v>
      </c>
      <c r="BT37" s="104">
        <f t="shared" si="15"/>
        <v>10.199999999999999</v>
      </c>
      <c r="BU37" s="102"/>
      <c r="BV37" s="104">
        <f t="shared" si="245"/>
        <v>10.199999999999999</v>
      </c>
      <c r="BW37" s="102">
        <v>12</v>
      </c>
      <c r="BX37" s="102">
        <v>10</v>
      </c>
      <c r="BY37" s="104">
        <f t="shared" si="16"/>
        <v>10.8</v>
      </c>
      <c r="BZ37" s="102"/>
      <c r="CA37" s="104">
        <f t="shared" si="246"/>
        <v>10.8</v>
      </c>
      <c r="CB37" s="102">
        <v>10</v>
      </c>
      <c r="CC37" s="102">
        <v>13</v>
      </c>
      <c r="CD37" s="104">
        <f t="shared" si="17"/>
        <v>11.8</v>
      </c>
      <c r="CE37" s="118"/>
      <c r="CF37" s="104">
        <f t="shared" si="247"/>
        <v>11.8</v>
      </c>
      <c r="CG37" s="102"/>
      <c r="CH37" s="102"/>
      <c r="CI37" s="104" t="str">
        <f t="shared" si="18"/>
        <v/>
      </c>
      <c r="CJ37" s="118"/>
      <c r="CK37" s="104" t="str">
        <f t="shared" si="248"/>
        <v/>
      </c>
      <c r="CL37" s="102"/>
      <c r="CM37" s="102"/>
      <c r="CN37" s="104" t="str">
        <f t="shared" si="19"/>
        <v/>
      </c>
      <c r="CO37" s="102"/>
      <c r="CP37" s="104" t="str">
        <f t="shared" si="249"/>
        <v/>
      </c>
      <c r="CQ37" s="104">
        <f t="shared" si="250"/>
        <v>10.961538461538462</v>
      </c>
      <c r="CR37" s="104">
        <f t="shared" si="251"/>
        <v>10.692307692307693</v>
      </c>
      <c r="CS37" s="104">
        <f t="shared" si="252"/>
        <v>10.8</v>
      </c>
      <c r="CT37" s="104" t="str">
        <f t="shared" si="253"/>
        <v/>
      </c>
      <c r="CU37" s="104">
        <f t="shared" si="254"/>
        <v>10.8</v>
      </c>
      <c r="CV37" s="105">
        <f t="shared" si="20"/>
        <v>4</v>
      </c>
      <c r="CW37" s="109">
        <f t="shared" si="21"/>
        <v>31</v>
      </c>
      <c r="CX37" s="102">
        <v>16.5</v>
      </c>
      <c r="CY37" s="102">
        <v>16.25</v>
      </c>
      <c r="CZ37" s="104">
        <f t="shared" si="22"/>
        <v>16.350000000000001</v>
      </c>
      <c r="DA37" s="102"/>
      <c r="DB37" s="104">
        <f t="shared" si="255"/>
        <v>16.350000000000001</v>
      </c>
      <c r="DC37" s="102">
        <v>13</v>
      </c>
      <c r="DD37" s="102">
        <v>12</v>
      </c>
      <c r="DE37" s="104">
        <f t="shared" si="23"/>
        <v>12.399999999999999</v>
      </c>
      <c r="DF37" s="102"/>
      <c r="DG37" s="104">
        <f t="shared" si="256"/>
        <v>12.399999999999999</v>
      </c>
      <c r="DH37" s="102"/>
      <c r="DI37" s="102"/>
      <c r="DJ37" s="104" t="str">
        <f t="shared" si="24"/>
        <v/>
      </c>
      <c r="DK37" s="118"/>
      <c r="DL37" s="104" t="str">
        <f t="shared" si="257"/>
        <v/>
      </c>
      <c r="DM37" s="102"/>
      <c r="DN37" s="102"/>
      <c r="DO37" s="104" t="str">
        <f t="shared" si="25"/>
        <v/>
      </c>
      <c r="DP37" s="118"/>
      <c r="DQ37" s="104" t="str">
        <f t="shared" si="258"/>
        <v/>
      </c>
      <c r="DR37" s="102"/>
      <c r="DS37" s="102"/>
      <c r="DT37" s="104" t="str">
        <f t="shared" si="26"/>
        <v/>
      </c>
      <c r="DU37" s="102"/>
      <c r="DV37" s="104" t="str">
        <f t="shared" si="259"/>
        <v/>
      </c>
      <c r="DW37" s="104">
        <f t="shared" si="260"/>
        <v>14.884615384615385</v>
      </c>
      <c r="DX37" s="104">
        <f t="shared" si="261"/>
        <v>14.288461538461538</v>
      </c>
      <c r="DY37" s="104">
        <f t="shared" si="262"/>
        <v>14.526923076923076</v>
      </c>
      <c r="DZ37" s="104" t="str">
        <f t="shared" si="263"/>
        <v/>
      </c>
      <c r="EA37" s="104">
        <f t="shared" si="264"/>
        <v>14.526923076923076</v>
      </c>
      <c r="EB37" s="105">
        <f t="shared" si="27"/>
        <v>3</v>
      </c>
      <c r="EC37" s="109">
        <f t="shared" si="28"/>
        <v>18</v>
      </c>
      <c r="ED37" s="102">
        <v>13</v>
      </c>
      <c r="EE37" s="102">
        <v>10</v>
      </c>
      <c r="EF37" s="104">
        <f t="shared" si="29"/>
        <v>11.2</v>
      </c>
      <c r="EG37" s="102"/>
      <c r="EH37" s="104">
        <f t="shared" si="265"/>
        <v>11.2</v>
      </c>
      <c r="EI37" s="102">
        <v>11</v>
      </c>
      <c r="EJ37" s="102">
        <v>12.75</v>
      </c>
      <c r="EK37" s="104">
        <f t="shared" si="30"/>
        <v>12.05</v>
      </c>
      <c r="EL37" s="102"/>
      <c r="EM37" s="104">
        <f t="shared" si="266"/>
        <v>12.05</v>
      </c>
      <c r="EN37" s="102">
        <v>11</v>
      </c>
      <c r="EO37" s="102">
        <v>12.5</v>
      </c>
      <c r="EP37" s="104">
        <f t="shared" si="31"/>
        <v>11.9</v>
      </c>
      <c r="EQ37" s="118"/>
      <c r="ER37" s="104">
        <f t="shared" si="267"/>
        <v>11.9</v>
      </c>
      <c r="ES37" s="102"/>
      <c r="ET37" s="102"/>
      <c r="EU37" s="104" t="str">
        <f t="shared" si="32"/>
        <v/>
      </c>
      <c r="EV37" s="118"/>
      <c r="EW37" s="104" t="str">
        <f t="shared" si="268"/>
        <v/>
      </c>
      <c r="EX37" s="102"/>
      <c r="EY37" s="102"/>
      <c r="EZ37" s="104" t="str">
        <f t="shared" si="33"/>
        <v/>
      </c>
      <c r="FA37" s="102"/>
      <c r="FB37" s="104" t="str">
        <f t="shared" si="269"/>
        <v/>
      </c>
      <c r="FC37" s="104">
        <f t="shared" si="270"/>
        <v>12.076923076923077</v>
      </c>
      <c r="FD37" s="104">
        <f t="shared" si="271"/>
        <v>11.211538461538462</v>
      </c>
      <c r="FE37" s="104">
        <f t="shared" si="272"/>
        <v>11.557692307692307</v>
      </c>
      <c r="FF37" s="104" t="str">
        <f t="shared" si="273"/>
        <v/>
      </c>
      <c r="FG37" s="104">
        <f t="shared" si="274"/>
        <v>11.557692307692307</v>
      </c>
      <c r="FH37" s="105">
        <f t="shared" si="34"/>
        <v>3</v>
      </c>
      <c r="FI37" s="109">
        <f t="shared" si="35"/>
        <v>20</v>
      </c>
      <c r="FJ37" s="102">
        <v>10.75</v>
      </c>
      <c r="FK37" s="102">
        <v>11.75</v>
      </c>
      <c r="FL37" s="104">
        <f t="shared" si="36"/>
        <v>11.35</v>
      </c>
      <c r="FM37" s="102"/>
      <c r="FN37" s="104">
        <f t="shared" si="275"/>
        <v>11.35</v>
      </c>
      <c r="FO37" s="102">
        <v>8.5</v>
      </c>
      <c r="FP37" s="102">
        <v>9.5</v>
      </c>
      <c r="FQ37" s="104">
        <f t="shared" si="37"/>
        <v>9.1000000000000014</v>
      </c>
      <c r="FR37" s="102"/>
      <c r="FS37" s="104">
        <f t="shared" si="276"/>
        <v>9.1000000000000014</v>
      </c>
      <c r="FT37" s="102"/>
      <c r="FU37" s="102"/>
      <c r="FV37" s="104" t="str">
        <f t="shared" si="38"/>
        <v/>
      </c>
      <c r="FW37" s="118"/>
      <c r="FX37" s="104" t="str">
        <f t="shared" si="277"/>
        <v/>
      </c>
      <c r="FY37" s="102"/>
      <c r="FZ37" s="102"/>
      <c r="GA37" s="104" t="str">
        <f t="shared" si="39"/>
        <v/>
      </c>
      <c r="GB37" s="118"/>
      <c r="GC37" s="104" t="str">
        <f t="shared" si="278"/>
        <v/>
      </c>
      <c r="GD37" s="102"/>
      <c r="GE37" s="102"/>
      <c r="GF37" s="104" t="str">
        <f t="shared" si="40"/>
        <v/>
      </c>
      <c r="GG37" s="102"/>
      <c r="GH37" s="104" t="str">
        <f t="shared" si="279"/>
        <v/>
      </c>
      <c r="GI37" s="104">
        <f t="shared" si="280"/>
        <v>9.7115384615384617</v>
      </c>
      <c r="GJ37" s="104">
        <f t="shared" si="281"/>
        <v>10.711538461538462</v>
      </c>
      <c r="GK37" s="104">
        <f t="shared" si="282"/>
        <v>10.311538461538461</v>
      </c>
      <c r="GL37" s="104" t="str">
        <f t="shared" si="283"/>
        <v/>
      </c>
      <c r="GM37" s="104">
        <f t="shared" si="284"/>
        <v>10.311538461538461</v>
      </c>
      <c r="GN37" s="105">
        <f t="shared" si="41"/>
        <v>3</v>
      </c>
      <c r="GO37" s="109">
        <f t="shared" si="42"/>
        <v>14</v>
      </c>
      <c r="GP37" s="102">
        <v>17.75</v>
      </c>
      <c r="GQ37" s="102">
        <v>15.5</v>
      </c>
      <c r="GR37" s="104">
        <f t="shared" si="43"/>
        <v>16.399999999999999</v>
      </c>
      <c r="GS37" s="102"/>
      <c r="GT37" s="104">
        <f t="shared" si="285"/>
        <v>16.399999999999999</v>
      </c>
      <c r="GU37" s="102">
        <v>13.5</v>
      </c>
      <c r="GV37" s="102">
        <v>14.5</v>
      </c>
      <c r="GW37" s="104">
        <f t="shared" si="44"/>
        <v>14.1</v>
      </c>
      <c r="GX37" s="102"/>
      <c r="GY37" s="104">
        <f t="shared" si="286"/>
        <v>14.1</v>
      </c>
      <c r="GZ37" s="102"/>
      <c r="HA37" s="102"/>
      <c r="HB37" s="104" t="str">
        <f t="shared" si="45"/>
        <v/>
      </c>
      <c r="HC37" s="118"/>
      <c r="HD37" s="104" t="str">
        <f t="shared" si="287"/>
        <v/>
      </c>
      <c r="HE37" s="102"/>
      <c r="HF37" s="102"/>
      <c r="HG37" s="104" t="str">
        <f t="shared" si="46"/>
        <v/>
      </c>
      <c r="HH37" s="118"/>
      <c r="HI37" s="104" t="str">
        <f t="shared" si="288"/>
        <v/>
      </c>
      <c r="HJ37" s="102"/>
      <c r="HK37" s="102"/>
      <c r="HL37" s="104" t="str">
        <f t="shared" si="47"/>
        <v/>
      </c>
      <c r="HM37" s="102"/>
      <c r="HN37" s="104" t="str">
        <f t="shared" si="289"/>
        <v/>
      </c>
      <c r="HO37" s="104">
        <f t="shared" si="290"/>
        <v>15.788461538461537</v>
      </c>
      <c r="HP37" s="104">
        <f t="shared" si="291"/>
        <v>15.038461538461537</v>
      </c>
      <c r="HQ37" s="104">
        <f t="shared" si="292"/>
        <v>15.338461538461537</v>
      </c>
      <c r="HR37" s="104" t="str">
        <f t="shared" si="293"/>
        <v/>
      </c>
      <c r="HS37" s="104">
        <f t="shared" si="294"/>
        <v>15.338461538461537</v>
      </c>
      <c r="HT37" s="105">
        <f t="shared" si="48"/>
        <v>2</v>
      </c>
      <c r="HU37" s="109">
        <f t="shared" si="49"/>
        <v>3</v>
      </c>
      <c r="HV37" s="102">
        <v>8</v>
      </c>
      <c r="HW37" s="102">
        <v>16</v>
      </c>
      <c r="HX37" s="104">
        <f t="shared" si="50"/>
        <v>12.8</v>
      </c>
      <c r="HY37" s="102"/>
      <c r="HZ37" s="104">
        <f t="shared" si="295"/>
        <v>12.8</v>
      </c>
      <c r="IA37" s="102">
        <v>14</v>
      </c>
      <c r="IB37" s="102">
        <v>15</v>
      </c>
      <c r="IC37" s="104">
        <f t="shared" si="51"/>
        <v>14.600000000000001</v>
      </c>
      <c r="ID37" s="102"/>
      <c r="IE37" s="104">
        <f t="shared" si="296"/>
        <v>14.600000000000001</v>
      </c>
      <c r="IF37" s="102"/>
      <c r="IG37" s="102"/>
      <c r="IH37" s="104" t="str">
        <f t="shared" si="52"/>
        <v/>
      </c>
      <c r="II37" s="118"/>
      <c r="IJ37" s="104" t="str">
        <f t="shared" si="297"/>
        <v/>
      </c>
      <c r="IK37" s="102"/>
      <c r="IL37" s="102"/>
      <c r="IM37" s="104" t="str">
        <f t="shared" si="53"/>
        <v/>
      </c>
      <c r="IN37" s="118"/>
      <c r="IO37" s="104" t="str">
        <f t="shared" si="298"/>
        <v/>
      </c>
      <c r="IP37" s="102"/>
      <c r="IQ37" s="102"/>
      <c r="IR37" s="104" t="str">
        <f t="shared" si="54"/>
        <v/>
      </c>
      <c r="IS37" s="102"/>
      <c r="IT37" s="104" t="str">
        <f t="shared" si="299"/>
        <v/>
      </c>
      <c r="IU37" s="104">
        <f t="shared" si="300"/>
        <v>10.76923076923077</v>
      </c>
      <c r="IV37" s="104">
        <f t="shared" si="301"/>
        <v>15.538461538461538</v>
      </c>
      <c r="IW37" s="104">
        <f t="shared" si="302"/>
        <v>13.630769230769232</v>
      </c>
      <c r="IX37" s="104" t="str">
        <f t="shared" si="303"/>
        <v/>
      </c>
      <c r="IY37" s="104">
        <f t="shared" si="304"/>
        <v>13.630769230769232</v>
      </c>
      <c r="IZ37" s="105">
        <f t="shared" si="55"/>
        <v>3</v>
      </c>
      <c r="JA37" s="109">
        <f t="shared" si="56"/>
        <v>21</v>
      </c>
      <c r="JB37" s="102">
        <v>12.75</v>
      </c>
      <c r="JC37" s="102">
        <v>14.5</v>
      </c>
      <c r="JD37" s="104">
        <f t="shared" si="57"/>
        <v>13.8</v>
      </c>
      <c r="JE37" s="102"/>
      <c r="JF37" s="104">
        <f t="shared" si="305"/>
        <v>13.8</v>
      </c>
      <c r="JG37" s="102"/>
      <c r="JH37" s="102"/>
      <c r="JI37" s="104" t="str">
        <f t="shared" si="58"/>
        <v/>
      </c>
      <c r="JJ37" s="102"/>
      <c r="JK37" s="104" t="str">
        <f t="shared" si="306"/>
        <v/>
      </c>
      <c r="JL37" s="102"/>
      <c r="JM37" s="102"/>
      <c r="JN37" s="104" t="str">
        <f t="shared" si="59"/>
        <v/>
      </c>
      <c r="JO37" s="118"/>
      <c r="JP37" s="104" t="str">
        <f t="shared" si="307"/>
        <v/>
      </c>
      <c r="JQ37" s="102"/>
      <c r="JR37" s="102"/>
      <c r="JS37" s="104" t="str">
        <f t="shared" si="60"/>
        <v/>
      </c>
      <c r="JT37" s="118"/>
      <c r="JU37" s="104" t="str">
        <f t="shared" si="308"/>
        <v/>
      </c>
      <c r="JV37" s="102"/>
      <c r="JW37" s="102"/>
      <c r="JX37" s="104" t="str">
        <f t="shared" si="61"/>
        <v/>
      </c>
      <c r="JY37" s="102"/>
      <c r="JZ37" s="104" t="str">
        <f t="shared" si="309"/>
        <v/>
      </c>
      <c r="KA37" s="104">
        <f t="shared" si="310"/>
        <v>12.75</v>
      </c>
      <c r="KB37" s="104">
        <f t="shared" si="311"/>
        <v>14.5</v>
      </c>
      <c r="KC37" s="104">
        <f t="shared" si="312"/>
        <v>13.8</v>
      </c>
      <c r="KD37" s="104" t="str">
        <f t="shared" si="313"/>
        <v/>
      </c>
      <c r="KE37" s="104">
        <f t="shared" si="314"/>
        <v>13.8</v>
      </c>
      <c r="KF37" s="105">
        <f t="shared" si="62"/>
        <v>2</v>
      </c>
      <c r="KG37" s="109">
        <f t="shared" si="63"/>
        <v>7</v>
      </c>
      <c r="KH37" s="102"/>
      <c r="KI37" s="102"/>
      <c r="KJ37" s="104" t="str">
        <f t="shared" si="64"/>
        <v/>
      </c>
      <c r="KK37" s="102"/>
      <c r="KL37" s="104" t="str">
        <f t="shared" si="315"/>
        <v/>
      </c>
      <c r="KM37" s="102"/>
      <c r="KN37" s="102"/>
      <c r="KO37" s="104" t="str">
        <f t="shared" si="65"/>
        <v/>
      </c>
      <c r="KP37" s="102"/>
      <c r="KQ37" s="104" t="str">
        <f t="shared" si="316"/>
        <v/>
      </c>
      <c r="KR37" s="102"/>
      <c r="KS37" s="102"/>
      <c r="KT37" s="104" t="str">
        <f t="shared" si="66"/>
        <v/>
      </c>
      <c r="KU37" s="118"/>
      <c r="KV37" s="104" t="str">
        <f t="shared" si="317"/>
        <v/>
      </c>
      <c r="KW37" s="102"/>
      <c r="KX37" s="102"/>
      <c r="KY37" s="104" t="str">
        <f t="shared" si="67"/>
        <v/>
      </c>
      <c r="KZ37" s="118"/>
      <c r="LA37" s="104" t="str">
        <f t="shared" si="318"/>
        <v/>
      </c>
      <c r="LB37" s="102"/>
      <c r="LC37" s="102"/>
      <c r="LD37" s="104" t="str">
        <f t="shared" si="68"/>
        <v/>
      </c>
      <c r="LE37" s="102"/>
      <c r="LF37" s="104" t="str">
        <f t="shared" si="319"/>
        <v/>
      </c>
      <c r="LG37" s="104" t="str">
        <f t="shared" si="320"/>
        <v/>
      </c>
      <c r="LH37" s="104" t="str">
        <f t="shared" si="321"/>
        <v/>
      </c>
      <c r="LI37" s="104" t="str">
        <f t="shared" si="322"/>
        <v/>
      </c>
      <c r="LJ37" s="104" t="str">
        <f t="shared" si="323"/>
        <v/>
      </c>
      <c r="LK37" s="104" t="str">
        <f t="shared" si="324"/>
        <v/>
      </c>
      <c r="LL37" s="105" t="str">
        <f t="shared" si="69"/>
        <v/>
      </c>
      <c r="LM37" s="109" t="str">
        <f t="shared" si="70"/>
        <v/>
      </c>
      <c r="LN37" s="102"/>
      <c r="LO37" s="102"/>
      <c r="LP37" s="104" t="str">
        <f t="shared" si="71"/>
        <v/>
      </c>
      <c r="LQ37" s="102"/>
      <c r="LR37" s="104" t="str">
        <f t="shared" si="325"/>
        <v/>
      </c>
      <c r="LS37" s="102"/>
      <c r="LT37" s="102"/>
      <c r="LU37" s="104" t="str">
        <f t="shared" si="72"/>
        <v/>
      </c>
      <c r="LV37" s="102"/>
      <c r="LW37" s="104" t="str">
        <f t="shared" si="326"/>
        <v/>
      </c>
      <c r="LX37" s="102"/>
      <c r="LY37" s="102"/>
      <c r="LZ37" s="104" t="str">
        <f t="shared" si="73"/>
        <v/>
      </c>
      <c r="MA37" s="118"/>
      <c r="MB37" s="104" t="str">
        <f t="shared" si="327"/>
        <v/>
      </c>
      <c r="MC37" s="102"/>
      <c r="MD37" s="102"/>
      <c r="ME37" s="104" t="str">
        <f t="shared" si="74"/>
        <v/>
      </c>
      <c r="MF37" s="118"/>
      <c r="MG37" s="104" t="str">
        <f t="shared" si="328"/>
        <v/>
      </c>
      <c r="MH37" s="102"/>
      <c r="MI37" s="102"/>
      <c r="MJ37" s="104" t="str">
        <f t="shared" si="75"/>
        <v/>
      </c>
      <c r="MK37" s="102"/>
      <c r="ML37" s="104" t="str">
        <f t="shared" si="329"/>
        <v/>
      </c>
      <c r="MM37" s="104" t="str">
        <f t="shared" si="330"/>
        <v/>
      </c>
      <c r="MN37" s="104" t="str">
        <f t="shared" si="331"/>
        <v/>
      </c>
      <c r="MO37" s="104" t="str">
        <f t="shared" si="332"/>
        <v/>
      </c>
      <c r="MP37" s="104" t="str">
        <f t="shared" si="333"/>
        <v/>
      </c>
      <c r="MQ37" s="104" t="str">
        <f t="shared" si="334"/>
        <v/>
      </c>
      <c r="MR37" s="105" t="str">
        <f t="shared" si="76"/>
        <v/>
      </c>
      <c r="MS37" s="109" t="str">
        <f t="shared" si="77"/>
        <v/>
      </c>
      <c r="MT37" s="102"/>
      <c r="MU37" s="102"/>
      <c r="MV37" s="104" t="str">
        <f t="shared" si="78"/>
        <v/>
      </c>
      <c r="MW37" s="102"/>
      <c r="MX37" s="104" t="str">
        <f t="shared" si="335"/>
        <v/>
      </c>
      <c r="MY37" s="102"/>
      <c r="MZ37" s="102"/>
      <c r="NA37" s="104" t="str">
        <f t="shared" si="79"/>
        <v/>
      </c>
      <c r="NB37" s="102"/>
      <c r="NC37" s="104" t="str">
        <f t="shared" si="336"/>
        <v/>
      </c>
      <c r="ND37" s="102"/>
      <c r="NE37" s="102"/>
      <c r="NF37" s="104" t="str">
        <f t="shared" si="80"/>
        <v/>
      </c>
      <c r="NG37" s="118"/>
      <c r="NH37" s="104" t="str">
        <f t="shared" si="337"/>
        <v/>
      </c>
      <c r="NI37" s="102"/>
      <c r="NJ37" s="102"/>
      <c r="NK37" s="104" t="str">
        <f t="shared" si="81"/>
        <v/>
      </c>
      <c r="NL37" s="118"/>
      <c r="NM37" s="104" t="str">
        <f t="shared" si="338"/>
        <v/>
      </c>
      <c r="NN37" s="102"/>
      <c r="NO37" s="102"/>
      <c r="NP37" s="104" t="str">
        <f t="shared" si="82"/>
        <v/>
      </c>
      <c r="NQ37" s="102"/>
      <c r="NR37" s="104" t="str">
        <f t="shared" si="339"/>
        <v/>
      </c>
      <c r="NS37" s="104" t="str">
        <f t="shared" si="340"/>
        <v/>
      </c>
      <c r="NT37" s="104" t="str">
        <f t="shared" si="341"/>
        <v/>
      </c>
      <c r="NU37" s="104" t="str">
        <f t="shared" si="342"/>
        <v/>
      </c>
      <c r="NV37" s="104" t="str">
        <f t="shared" si="343"/>
        <v/>
      </c>
      <c r="NW37" s="104" t="str">
        <f t="shared" si="344"/>
        <v/>
      </c>
      <c r="NX37" s="105" t="str">
        <f t="shared" si="83"/>
        <v/>
      </c>
      <c r="NY37" s="109" t="str">
        <f t="shared" si="84"/>
        <v/>
      </c>
      <c r="OA37" s="198">
        <f t="shared" si="85"/>
        <v>7.1384615384615397</v>
      </c>
      <c r="OB37" s="198">
        <f t="shared" si="86"/>
        <v>8.1461538461538474</v>
      </c>
      <c r="OC37" s="198">
        <f t="shared" si="87"/>
        <v>10.8</v>
      </c>
      <c r="OD37" s="198">
        <f t="shared" si="88"/>
        <v>14.526923076923076</v>
      </c>
      <c r="OE37" s="198">
        <f t="shared" si="89"/>
        <v>11.557692307692307</v>
      </c>
      <c r="OF37" s="198">
        <f t="shared" si="90"/>
        <v>10.311538461538461</v>
      </c>
      <c r="OG37" s="198">
        <f t="shared" si="91"/>
        <v>15.338461538461537</v>
      </c>
      <c r="OH37" s="198">
        <f t="shared" si="92"/>
        <v>13.630769230769232</v>
      </c>
      <c r="OI37" s="198">
        <f t="shared" si="93"/>
        <v>13.8</v>
      </c>
      <c r="OJ37" s="198" t="str">
        <f t="shared" si="94"/>
        <v/>
      </c>
      <c r="OK37" s="198" t="str">
        <f t="shared" si="95"/>
        <v/>
      </c>
      <c r="OL37" s="198" t="str">
        <f t="shared" si="96"/>
        <v/>
      </c>
      <c r="OM37" s="200"/>
      <c r="ON37" s="198">
        <f t="shared" si="349"/>
        <v>9.4544871794871792</v>
      </c>
      <c r="OO37" s="198">
        <f t="shared" si="350"/>
        <v>9.9352564102564092</v>
      </c>
      <c r="OP37" s="198">
        <f t="shared" si="345"/>
        <v>10.93269230769231</v>
      </c>
      <c r="OQ37" s="198">
        <f t="shared" si="346"/>
        <v>10.93269230769231</v>
      </c>
      <c r="OR37" s="105">
        <f t="shared" si="347"/>
        <v>20</v>
      </c>
      <c r="OS37" s="105">
        <f t="shared" si="348"/>
        <v>30</v>
      </c>
      <c r="OT37" s="134"/>
      <c r="OU37" s="109">
        <f t="shared" si="99"/>
        <v>23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33</v>
      </c>
      <c r="B38" s="195" t="s">
        <v>430</v>
      </c>
      <c r="C38" s="195" t="s">
        <v>431</v>
      </c>
      <c r="D38" s="195" t="s">
        <v>432</v>
      </c>
      <c r="E38" s="196" t="s">
        <v>278</v>
      </c>
      <c r="F38" s="102">
        <v>10.25</v>
      </c>
      <c r="G38" s="102">
        <v>4</v>
      </c>
      <c r="H38" s="104">
        <f t="shared" si="1"/>
        <v>6.5</v>
      </c>
      <c r="I38" s="102"/>
      <c r="J38" s="104">
        <f t="shared" si="225"/>
        <v>6.5</v>
      </c>
      <c r="K38" s="102">
        <v>2</v>
      </c>
      <c r="L38" s="102">
        <v>0</v>
      </c>
      <c r="M38" s="104">
        <f t="shared" si="2"/>
        <v>0.8</v>
      </c>
      <c r="N38" s="102"/>
      <c r="O38" s="104">
        <f t="shared" si="226"/>
        <v>0.8</v>
      </c>
      <c r="P38" s="102">
        <v>14.5</v>
      </c>
      <c r="Q38" s="102">
        <v>2</v>
      </c>
      <c r="R38" s="104">
        <f t="shared" si="3"/>
        <v>7.0000000000000009</v>
      </c>
      <c r="S38" s="118"/>
      <c r="T38" s="104">
        <f t="shared" si="227"/>
        <v>7.0000000000000009</v>
      </c>
      <c r="U38" s="102"/>
      <c r="V38" s="102"/>
      <c r="W38" s="104" t="str">
        <f t="shared" si="4"/>
        <v/>
      </c>
      <c r="X38" s="118"/>
      <c r="Y38" s="104" t="str">
        <f t="shared" si="228"/>
        <v/>
      </c>
      <c r="Z38" s="102"/>
      <c r="AA38" s="102"/>
      <c r="AB38" s="104" t="str">
        <f t="shared" si="5"/>
        <v/>
      </c>
      <c r="AC38" s="102"/>
      <c r="AD38" s="104" t="str">
        <f t="shared" si="229"/>
        <v/>
      </c>
      <c r="AE38" s="104">
        <f t="shared" si="230"/>
        <v>9.0192307692307701</v>
      </c>
      <c r="AF38" s="104">
        <f t="shared" si="231"/>
        <v>2.1538461538461542</v>
      </c>
      <c r="AG38" s="104">
        <f t="shared" si="232"/>
        <v>4.9000000000000004</v>
      </c>
      <c r="AH38" s="104" t="str">
        <f t="shared" si="233"/>
        <v/>
      </c>
      <c r="AI38" s="104">
        <f t="shared" si="234"/>
        <v>4.9000000000000004</v>
      </c>
      <c r="AJ38" s="105">
        <f t="shared" si="6"/>
        <v>0</v>
      </c>
      <c r="AK38" s="109">
        <f t="shared" si="7"/>
        <v>46</v>
      </c>
      <c r="AL38" s="102">
        <v>8</v>
      </c>
      <c r="AM38" s="102">
        <v>6</v>
      </c>
      <c r="AN38" s="104">
        <f t="shared" si="8"/>
        <v>6.8</v>
      </c>
      <c r="AO38" s="102"/>
      <c r="AP38" s="104">
        <f t="shared" si="235"/>
        <v>6.8</v>
      </c>
      <c r="AQ38" s="102">
        <v>4</v>
      </c>
      <c r="AR38" s="102">
        <v>2.5</v>
      </c>
      <c r="AS38" s="104">
        <f t="shared" si="9"/>
        <v>3.1</v>
      </c>
      <c r="AT38" s="102"/>
      <c r="AU38" s="104">
        <f t="shared" si="236"/>
        <v>3.1</v>
      </c>
      <c r="AV38" s="102">
        <v>2.5</v>
      </c>
      <c r="AW38" s="102">
        <v>5.5</v>
      </c>
      <c r="AX38" s="104">
        <f t="shared" si="10"/>
        <v>4.3</v>
      </c>
      <c r="AY38" s="118"/>
      <c r="AZ38" s="104">
        <f t="shared" si="237"/>
        <v>4.3</v>
      </c>
      <c r="BA38" s="102"/>
      <c r="BB38" s="102"/>
      <c r="BC38" s="104" t="str">
        <f t="shared" si="11"/>
        <v/>
      </c>
      <c r="BD38" s="118"/>
      <c r="BE38" s="104" t="str">
        <f t="shared" si="238"/>
        <v/>
      </c>
      <c r="BF38" s="102"/>
      <c r="BG38" s="102"/>
      <c r="BH38" s="104" t="str">
        <f t="shared" si="12"/>
        <v/>
      </c>
      <c r="BI38" s="102"/>
      <c r="BJ38" s="104" t="str">
        <f t="shared" si="239"/>
        <v/>
      </c>
      <c r="BK38" s="104">
        <f t="shared" si="240"/>
        <v>5.1923076923076925</v>
      </c>
      <c r="BL38" s="104">
        <f t="shared" si="241"/>
        <v>4.5384615384615392</v>
      </c>
      <c r="BM38" s="104">
        <f t="shared" si="242"/>
        <v>4.8000000000000007</v>
      </c>
      <c r="BN38" s="104" t="str">
        <f t="shared" si="243"/>
        <v/>
      </c>
      <c r="BO38" s="104">
        <f t="shared" si="244"/>
        <v>4.8000000000000007</v>
      </c>
      <c r="BP38" s="105">
        <f t="shared" si="13"/>
        <v>0</v>
      </c>
      <c r="BQ38" s="109">
        <f t="shared" si="14"/>
        <v>45</v>
      </c>
      <c r="BR38" s="102">
        <v>12</v>
      </c>
      <c r="BS38" s="102">
        <v>7</v>
      </c>
      <c r="BT38" s="104">
        <f t="shared" si="15"/>
        <v>9</v>
      </c>
      <c r="BU38" s="102"/>
      <c r="BV38" s="104">
        <f t="shared" si="245"/>
        <v>9</v>
      </c>
      <c r="BW38" s="102">
        <v>9</v>
      </c>
      <c r="BX38" s="102">
        <v>8</v>
      </c>
      <c r="BY38" s="104">
        <f t="shared" si="16"/>
        <v>8.4</v>
      </c>
      <c r="BZ38" s="102"/>
      <c r="CA38" s="104">
        <f t="shared" si="246"/>
        <v>8.4</v>
      </c>
      <c r="CB38" s="102">
        <v>8</v>
      </c>
      <c r="CC38" s="102">
        <v>12.5</v>
      </c>
      <c r="CD38" s="104">
        <f t="shared" si="17"/>
        <v>10.7</v>
      </c>
      <c r="CE38" s="118"/>
      <c r="CF38" s="104">
        <f t="shared" si="247"/>
        <v>10.7</v>
      </c>
      <c r="CG38" s="102"/>
      <c r="CH38" s="102"/>
      <c r="CI38" s="104" t="str">
        <f t="shared" si="18"/>
        <v/>
      </c>
      <c r="CJ38" s="118"/>
      <c r="CK38" s="104" t="str">
        <f t="shared" si="248"/>
        <v/>
      </c>
      <c r="CL38" s="102"/>
      <c r="CM38" s="102"/>
      <c r="CN38" s="104" t="str">
        <f t="shared" si="19"/>
        <v/>
      </c>
      <c r="CO38" s="102"/>
      <c r="CP38" s="104" t="str">
        <f t="shared" si="249"/>
        <v/>
      </c>
      <c r="CQ38" s="104">
        <f t="shared" si="250"/>
        <v>9.9230769230769234</v>
      </c>
      <c r="CR38" s="104">
        <f t="shared" si="251"/>
        <v>8.6538461538461551</v>
      </c>
      <c r="CS38" s="104">
        <f t="shared" si="252"/>
        <v>9.1615384615384627</v>
      </c>
      <c r="CT38" s="104" t="str">
        <f t="shared" si="253"/>
        <v/>
      </c>
      <c r="CU38" s="104">
        <f t="shared" si="254"/>
        <v>9.1615384615384627</v>
      </c>
      <c r="CV38" s="105">
        <f t="shared" si="20"/>
        <v>0</v>
      </c>
      <c r="CW38" s="109">
        <f t="shared" si="21"/>
        <v>48</v>
      </c>
      <c r="CX38" s="102">
        <v>12.5</v>
      </c>
      <c r="CY38" s="102">
        <v>10.75</v>
      </c>
      <c r="CZ38" s="104">
        <f t="shared" si="22"/>
        <v>11.45</v>
      </c>
      <c r="DA38" s="102"/>
      <c r="DB38" s="104">
        <f t="shared" si="255"/>
        <v>11.45</v>
      </c>
      <c r="DC38" s="102">
        <v>10</v>
      </c>
      <c r="DD38" s="102">
        <v>6.5</v>
      </c>
      <c r="DE38" s="104">
        <f t="shared" si="23"/>
        <v>7.9</v>
      </c>
      <c r="DF38" s="102"/>
      <c r="DG38" s="104">
        <f t="shared" si="256"/>
        <v>7.9</v>
      </c>
      <c r="DH38" s="102"/>
      <c r="DI38" s="102"/>
      <c r="DJ38" s="104" t="str">
        <f t="shared" si="24"/>
        <v/>
      </c>
      <c r="DK38" s="118"/>
      <c r="DL38" s="104" t="str">
        <f t="shared" si="257"/>
        <v/>
      </c>
      <c r="DM38" s="102"/>
      <c r="DN38" s="102"/>
      <c r="DO38" s="104" t="str">
        <f t="shared" si="25"/>
        <v/>
      </c>
      <c r="DP38" s="118"/>
      <c r="DQ38" s="104" t="str">
        <f t="shared" si="258"/>
        <v/>
      </c>
      <c r="DR38" s="102"/>
      <c r="DS38" s="102"/>
      <c r="DT38" s="104" t="str">
        <f t="shared" si="26"/>
        <v/>
      </c>
      <c r="DU38" s="102"/>
      <c r="DV38" s="104" t="str">
        <f t="shared" si="259"/>
        <v/>
      </c>
      <c r="DW38" s="104">
        <f t="shared" si="260"/>
        <v>11.346153846153847</v>
      </c>
      <c r="DX38" s="104">
        <f t="shared" si="261"/>
        <v>8.7884615384615383</v>
      </c>
      <c r="DY38" s="104">
        <f t="shared" si="262"/>
        <v>9.8115384615384613</v>
      </c>
      <c r="DZ38" s="104" t="str">
        <f t="shared" si="263"/>
        <v/>
      </c>
      <c r="EA38" s="104">
        <f t="shared" si="264"/>
        <v>9.8115384615384613</v>
      </c>
      <c r="EB38" s="105">
        <f t="shared" si="27"/>
        <v>0</v>
      </c>
      <c r="EC38" s="109">
        <f t="shared" si="28"/>
        <v>45</v>
      </c>
      <c r="ED38" s="102">
        <v>12</v>
      </c>
      <c r="EE38" s="102">
        <v>9</v>
      </c>
      <c r="EF38" s="104">
        <f t="shared" si="29"/>
        <v>10.199999999999999</v>
      </c>
      <c r="EG38" s="102"/>
      <c r="EH38" s="104">
        <f t="shared" si="265"/>
        <v>10.199999999999999</v>
      </c>
      <c r="EI38" s="102">
        <v>8.5</v>
      </c>
      <c r="EJ38" s="102">
        <v>4.5</v>
      </c>
      <c r="EK38" s="104">
        <f t="shared" si="30"/>
        <v>6.1</v>
      </c>
      <c r="EL38" s="102"/>
      <c r="EM38" s="104">
        <f t="shared" si="266"/>
        <v>6.1</v>
      </c>
      <c r="EN38" s="102">
        <v>6.75</v>
      </c>
      <c r="EO38" s="102">
        <v>6.5</v>
      </c>
      <c r="EP38" s="104">
        <f t="shared" si="31"/>
        <v>6.6</v>
      </c>
      <c r="EQ38" s="118"/>
      <c r="ER38" s="104">
        <f t="shared" si="267"/>
        <v>6.6</v>
      </c>
      <c r="ES38" s="102"/>
      <c r="ET38" s="102"/>
      <c r="EU38" s="104" t="str">
        <f t="shared" si="32"/>
        <v/>
      </c>
      <c r="EV38" s="118"/>
      <c r="EW38" s="104" t="str">
        <f t="shared" si="268"/>
        <v/>
      </c>
      <c r="EX38" s="102"/>
      <c r="EY38" s="102"/>
      <c r="EZ38" s="104" t="str">
        <f t="shared" si="33"/>
        <v/>
      </c>
      <c r="FA38" s="102"/>
      <c r="FB38" s="104" t="str">
        <f t="shared" si="269"/>
        <v/>
      </c>
      <c r="FC38" s="104">
        <f t="shared" si="270"/>
        <v>9.9807692307692317</v>
      </c>
      <c r="FD38" s="104">
        <f t="shared" si="271"/>
        <v>7.3846153846153841</v>
      </c>
      <c r="FE38" s="104">
        <f t="shared" si="272"/>
        <v>8.4230769230769234</v>
      </c>
      <c r="FF38" s="104" t="str">
        <f t="shared" si="273"/>
        <v/>
      </c>
      <c r="FG38" s="104">
        <f t="shared" si="274"/>
        <v>8.4230769230769234</v>
      </c>
      <c r="FH38" s="105">
        <f t="shared" si="34"/>
        <v>0</v>
      </c>
      <c r="FI38" s="109">
        <f t="shared" si="35"/>
        <v>44</v>
      </c>
      <c r="FJ38" s="102">
        <v>4.25</v>
      </c>
      <c r="FK38" s="102">
        <v>3.5</v>
      </c>
      <c r="FL38" s="104">
        <f t="shared" si="36"/>
        <v>3.8000000000000003</v>
      </c>
      <c r="FM38" s="102"/>
      <c r="FN38" s="104">
        <f t="shared" si="275"/>
        <v>3.8000000000000003</v>
      </c>
      <c r="FO38" s="102">
        <v>14.5</v>
      </c>
      <c r="FP38" s="102">
        <v>10</v>
      </c>
      <c r="FQ38" s="104">
        <f t="shared" si="37"/>
        <v>11.8</v>
      </c>
      <c r="FR38" s="102"/>
      <c r="FS38" s="104">
        <f t="shared" si="276"/>
        <v>11.8</v>
      </c>
      <c r="FT38" s="102"/>
      <c r="FU38" s="102"/>
      <c r="FV38" s="104" t="str">
        <f t="shared" si="38"/>
        <v/>
      </c>
      <c r="FW38" s="118"/>
      <c r="FX38" s="104" t="str">
        <f t="shared" si="277"/>
        <v/>
      </c>
      <c r="FY38" s="102"/>
      <c r="FZ38" s="102"/>
      <c r="GA38" s="104" t="str">
        <f t="shared" si="39"/>
        <v/>
      </c>
      <c r="GB38" s="118"/>
      <c r="GC38" s="104" t="str">
        <f t="shared" si="278"/>
        <v/>
      </c>
      <c r="GD38" s="102"/>
      <c r="GE38" s="102"/>
      <c r="GF38" s="104" t="str">
        <f t="shared" si="40"/>
        <v/>
      </c>
      <c r="GG38" s="102"/>
      <c r="GH38" s="104" t="str">
        <f t="shared" si="279"/>
        <v/>
      </c>
      <c r="GI38" s="104">
        <f t="shared" si="280"/>
        <v>8.9807692307692299</v>
      </c>
      <c r="GJ38" s="104">
        <f t="shared" si="281"/>
        <v>6.5</v>
      </c>
      <c r="GK38" s="104">
        <f t="shared" si="282"/>
        <v>7.4923076923076923</v>
      </c>
      <c r="GL38" s="104" t="str">
        <f t="shared" si="283"/>
        <v/>
      </c>
      <c r="GM38" s="104">
        <f t="shared" si="284"/>
        <v>7.4923076923076923</v>
      </c>
      <c r="GN38" s="105">
        <f t="shared" si="41"/>
        <v>0</v>
      </c>
      <c r="GO38" s="109">
        <f t="shared" si="42"/>
        <v>37</v>
      </c>
      <c r="GP38" s="102">
        <v>11.25</v>
      </c>
      <c r="GQ38" s="102">
        <v>11.5</v>
      </c>
      <c r="GR38" s="104">
        <f t="shared" si="43"/>
        <v>11.399999999999999</v>
      </c>
      <c r="GS38" s="102"/>
      <c r="GT38" s="104">
        <f t="shared" si="285"/>
        <v>11.399999999999999</v>
      </c>
      <c r="GU38" s="102">
        <v>2.5</v>
      </c>
      <c r="GV38" s="102">
        <v>12</v>
      </c>
      <c r="GW38" s="104">
        <f t="shared" si="44"/>
        <v>8.1999999999999993</v>
      </c>
      <c r="GX38" s="102"/>
      <c r="GY38" s="104">
        <f t="shared" si="286"/>
        <v>8.1999999999999993</v>
      </c>
      <c r="GZ38" s="102"/>
      <c r="HA38" s="102"/>
      <c r="HB38" s="104" t="str">
        <f t="shared" si="45"/>
        <v/>
      </c>
      <c r="HC38" s="118"/>
      <c r="HD38" s="104" t="str">
        <f t="shared" si="287"/>
        <v/>
      </c>
      <c r="HE38" s="102"/>
      <c r="HF38" s="102"/>
      <c r="HG38" s="104" t="str">
        <f t="shared" si="46"/>
        <v/>
      </c>
      <c r="HH38" s="118"/>
      <c r="HI38" s="104" t="str">
        <f t="shared" si="288"/>
        <v/>
      </c>
      <c r="HJ38" s="102"/>
      <c r="HK38" s="102"/>
      <c r="HL38" s="104" t="str">
        <f t="shared" si="47"/>
        <v/>
      </c>
      <c r="HM38" s="102"/>
      <c r="HN38" s="104" t="str">
        <f t="shared" si="289"/>
        <v/>
      </c>
      <c r="HO38" s="104">
        <f t="shared" si="290"/>
        <v>7.2115384615384617</v>
      </c>
      <c r="HP38" s="104">
        <f t="shared" si="291"/>
        <v>11.73076923076923</v>
      </c>
      <c r="HQ38" s="104">
        <f t="shared" si="292"/>
        <v>9.9230769230769216</v>
      </c>
      <c r="HR38" s="104" t="str">
        <f t="shared" si="293"/>
        <v/>
      </c>
      <c r="HS38" s="104">
        <f t="shared" si="294"/>
        <v>9.9230769230769216</v>
      </c>
      <c r="HT38" s="105">
        <f t="shared" si="48"/>
        <v>0</v>
      </c>
      <c r="HU38" s="109">
        <f t="shared" si="49"/>
        <v>41</v>
      </c>
      <c r="HV38" s="102">
        <v>2</v>
      </c>
      <c r="HW38" s="102">
        <v>15.5</v>
      </c>
      <c r="HX38" s="104">
        <f t="shared" si="50"/>
        <v>10.1</v>
      </c>
      <c r="HY38" s="102"/>
      <c r="HZ38" s="104">
        <f t="shared" si="295"/>
        <v>10.1</v>
      </c>
      <c r="IA38" s="102">
        <v>12</v>
      </c>
      <c r="IB38" s="102">
        <v>0</v>
      </c>
      <c r="IC38" s="104">
        <f t="shared" si="51"/>
        <v>4.8000000000000007</v>
      </c>
      <c r="ID38" s="102"/>
      <c r="IE38" s="104">
        <f t="shared" si="296"/>
        <v>4.8000000000000007</v>
      </c>
      <c r="IF38" s="102"/>
      <c r="IG38" s="102"/>
      <c r="IH38" s="104" t="str">
        <f t="shared" si="52"/>
        <v/>
      </c>
      <c r="II38" s="118"/>
      <c r="IJ38" s="104" t="str">
        <f t="shared" si="297"/>
        <v/>
      </c>
      <c r="IK38" s="102"/>
      <c r="IL38" s="102"/>
      <c r="IM38" s="104" t="str">
        <f t="shared" si="53"/>
        <v/>
      </c>
      <c r="IN38" s="118"/>
      <c r="IO38" s="104" t="str">
        <f t="shared" si="298"/>
        <v/>
      </c>
      <c r="IP38" s="102"/>
      <c r="IQ38" s="102"/>
      <c r="IR38" s="104" t="str">
        <f t="shared" si="54"/>
        <v/>
      </c>
      <c r="IS38" s="102"/>
      <c r="IT38" s="104" t="str">
        <f t="shared" si="299"/>
        <v/>
      </c>
      <c r="IU38" s="104">
        <f t="shared" si="300"/>
        <v>6.615384615384615</v>
      </c>
      <c r="IV38" s="104">
        <f t="shared" si="301"/>
        <v>8.3461538461538449</v>
      </c>
      <c r="IW38" s="104">
        <f t="shared" si="302"/>
        <v>7.6538461538461533</v>
      </c>
      <c r="IX38" s="104" t="str">
        <f t="shared" si="303"/>
        <v/>
      </c>
      <c r="IY38" s="104">
        <f t="shared" si="304"/>
        <v>7.6538461538461533</v>
      </c>
      <c r="IZ38" s="105">
        <f t="shared" si="55"/>
        <v>0</v>
      </c>
      <c r="JA38" s="109">
        <f t="shared" si="56"/>
        <v>48</v>
      </c>
      <c r="JB38" s="102">
        <v>7.75</v>
      </c>
      <c r="JC38" s="102">
        <v>4.5</v>
      </c>
      <c r="JD38" s="104">
        <f t="shared" si="57"/>
        <v>5.8</v>
      </c>
      <c r="JE38" s="102"/>
      <c r="JF38" s="104">
        <f t="shared" si="305"/>
        <v>5.8</v>
      </c>
      <c r="JG38" s="102"/>
      <c r="JH38" s="102"/>
      <c r="JI38" s="104" t="str">
        <f t="shared" si="58"/>
        <v/>
      </c>
      <c r="JJ38" s="102"/>
      <c r="JK38" s="104" t="str">
        <f t="shared" si="306"/>
        <v/>
      </c>
      <c r="JL38" s="102"/>
      <c r="JM38" s="102"/>
      <c r="JN38" s="104" t="str">
        <f t="shared" si="59"/>
        <v/>
      </c>
      <c r="JO38" s="118"/>
      <c r="JP38" s="104" t="str">
        <f t="shared" si="307"/>
        <v/>
      </c>
      <c r="JQ38" s="102"/>
      <c r="JR38" s="102"/>
      <c r="JS38" s="104" t="str">
        <f t="shared" si="60"/>
        <v/>
      </c>
      <c r="JT38" s="118"/>
      <c r="JU38" s="104" t="str">
        <f t="shared" si="308"/>
        <v/>
      </c>
      <c r="JV38" s="102"/>
      <c r="JW38" s="102"/>
      <c r="JX38" s="104" t="str">
        <f t="shared" si="61"/>
        <v/>
      </c>
      <c r="JY38" s="102"/>
      <c r="JZ38" s="104" t="str">
        <f t="shared" si="309"/>
        <v/>
      </c>
      <c r="KA38" s="104">
        <f t="shared" si="310"/>
        <v>7.75</v>
      </c>
      <c r="KB38" s="104">
        <f t="shared" si="311"/>
        <v>4.5</v>
      </c>
      <c r="KC38" s="104">
        <f t="shared" si="312"/>
        <v>5.8</v>
      </c>
      <c r="KD38" s="104" t="str">
        <f t="shared" si="313"/>
        <v/>
      </c>
      <c r="KE38" s="104">
        <f t="shared" si="314"/>
        <v>5.8</v>
      </c>
      <c r="KF38" s="105">
        <f t="shared" si="62"/>
        <v>0</v>
      </c>
      <c r="KG38" s="109">
        <f t="shared" si="63"/>
        <v>45</v>
      </c>
      <c r="KH38" s="102"/>
      <c r="KI38" s="102"/>
      <c r="KJ38" s="104" t="str">
        <f t="shared" si="64"/>
        <v/>
      </c>
      <c r="KK38" s="102"/>
      <c r="KL38" s="104" t="str">
        <f t="shared" si="315"/>
        <v/>
      </c>
      <c r="KM38" s="102"/>
      <c r="KN38" s="102"/>
      <c r="KO38" s="104" t="str">
        <f t="shared" si="65"/>
        <v/>
      </c>
      <c r="KP38" s="102"/>
      <c r="KQ38" s="104" t="str">
        <f t="shared" si="316"/>
        <v/>
      </c>
      <c r="KR38" s="102"/>
      <c r="KS38" s="102"/>
      <c r="KT38" s="104" t="str">
        <f t="shared" si="66"/>
        <v/>
      </c>
      <c r="KU38" s="118"/>
      <c r="KV38" s="104" t="str">
        <f t="shared" si="317"/>
        <v/>
      </c>
      <c r="KW38" s="102"/>
      <c r="KX38" s="102"/>
      <c r="KY38" s="104" t="str">
        <f t="shared" si="67"/>
        <v/>
      </c>
      <c r="KZ38" s="118"/>
      <c r="LA38" s="104" t="str">
        <f t="shared" si="318"/>
        <v/>
      </c>
      <c r="LB38" s="102"/>
      <c r="LC38" s="102"/>
      <c r="LD38" s="104" t="str">
        <f t="shared" si="68"/>
        <v/>
      </c>
      <c r="LE38" s="102"/>
      <c r="LF38" s="104" t="str">
        <f t="shared" si="319"/>
        <v/>
      </c>
      <c r="LG38" s="104" t="str">
        <f t="shared" si="320"/>
        <v/>
      </c>
      <c r="LH38" s="104" t="str">
        <f t="shared" si="321"/>
        <v/>
      </c>
      <c r="LI38" s="104" t="str">
        <f t="shared" si="322"/>
        <v/>
      </c>
      <c r="LJ38" s="104" t="str">
        <f t="shared" si="323"/>
        <v/>
      </c>
      <c r="LK38" s="104" t="str">
        <f t="shared" si="324"/>
        <v/>
      </c>
      <c r="LL38" s="105" t="str">
        <f t="shared" si="69"/>
        <v/>
      </c>
      <c r="LM38" s="109" t="str">
        <f t="shared" si="70"/>
        <v/>
      </c>
      <c r="LN38" s="102"/>
      <c r="LO38" s="102"/>
      <c r="LP38" s="104" t="str">
        <f t="shared" si="71"/>
        <v/>
      </c>
      <c r="LQ38" s="102"/>
      <c r="LR38" s="104" t="str">
        <f t="shared" si="325"/>
        <v/>
      </c>
      <c r="LS38" s="102"/>
      <c r="LT38" s="102"/>
      <c r="LU38" s="104" t="str">
        <f t="shared" si="72"/>
        <v/>
      </c>
      <c r="LV38" s="102"/>
      <c r="LW38" s="104" t="str">
        <f t="shared" si="326"/>
        <v/>
      </c>
      <c r="LX38" s="102"/>
      <c r="LY38" s="102"/>
      <c r="LZ38" s="104" t="str">
        <f t="shared" si="73"/>
        <v/>
      </c>
      <c r="MA38" s="118"/>
      <c r="MB38" s="104" t="str">
        <f t="shared" si="327"/>
        <v/>
      </c>
      <c r="MC38" s="102"/>
      <c r="MD38" s="102"/>
      <c r="ME38" s="104" t="str">
        <f t="shared" si="74"/>
        <v/>
      </c>
      <c r="MF38" s="118"/>
      <c r="MG38" s="104" t="str">
        <f t="shared" si="328"/>
        <v/>
      </c>
      <c r="MH38" s="102"/>
      <c r="MI38" s="102"/>
      <c r="MJ38" s="104" t="str">
        <f t="shared" si="75"/>
        <v/>
      </c>
      <c r="MK38" s="102"/>
      <c r="ML38" s="104" t="str">
        <f t="shared" si="329"/>
        <v/>
      </c>
      <c r="MM38" s="104" t="str">
        <f t="shared" si="330"/>
        <v/>
      </c>
      <c r="MN38" s="104" t="str">
        <f t="shared" si="331"/>
        <v/>
      </c>
      <c r="MO38" s="104" t="str">
        <f t="shared" si="332"/>
        <v/>
      </c>
      <c r="MP38" s="104" t="str">
        <f t="shared" si="333"/>
        <v/>
      </c>
      <c r="MQ38" s="104" t="str">
        <f t="shared" si="334"/>
        <v/>
      </c>
      <c r="MR38" s="105" t="str">
        <f t="shared" si="76"/>
        <v/>
      </c>
      <c r="MS38" s="109" t="str">
        <f t="shared" si="77"/>
        <v/>
      </c>
      <c r="MT38" s="102"/>
      <c r="MU38" s="102"/>
      <c r="MV38" s="104" t="str">
        <f t="shared" si="78"/>
        <v/>
      </c>
      <c r="MW38" s="102"/>
      <c r="MX38" s="104" t="str">
        <f t="shared" si="335"/>
        <v/>
      </c>
      <c r="MY38" s="102"/>
      <c r="MZ38" s="102"/>
      <c r="NA38" s="104" t="str">
        <f t="shared" si="79"/>
        <v/>
      </c>
      <c r="NB38" s="102"/>
      <c r="NC38" s="104" t="str">
        <f t="shared" si="336"/>
        <v/>
      </c>
      <c r="ND38" s="102"/>
      <c r="NE38" s="102"/>
      <c r="NF38" s="104" t="str">
        <f t="shared" si="80"/>
        <v/>
      </c>
      <c r="NG38" s="118"/>
      <c r="NH38" s="104" t="str">
        <f t="shared" si="337"/>
        <v/>
      </c>
      <c r="NI38" s="102"/>
      <c r="NJ38" s="102"/>
      <c r="NK38" s="104" t="str">
        <f t="shared" si="81"/>
        <v/>
      </c>
      <c r="NL38" s="118"/>
      <c r="NM38" s="104" t="str">
        <f t="shared" si="338"/>
        <v/>
      </c>
      <c r="NN38" s="102"/>
      <c r="NO38" s="102"/>
      <c r="NP38" s="104" t="str">
        <f t="shared" si="82"/>
        <v/>
      </c>
      <c r="NQ38" s="102"/>
      <c r="NR38" s="104" t="str">
        <f t="shared" si="339"/>
        <v/>
      </c>
      <c r="NS38" s="104" t="str">
        <f t="shared" si="340"/>
        <v/>
      </c>
      <c r="NT38" s="104" t="str">
        <f t="shared" si="341"/>
        <v/>
      </c>
      <c r="NU38" s="104" t="str">
        <f t="shared" si="342"/>
        <v/>
      </c>
      <c r="NV38" s="104" t="str">
        <f t="shared" si="343"/>
        <v/>
      </c>
      <c r="NW38" s="104" t="str">
        <f t="shared" si="344"/>
        <v/>
      </c>
      <c r="NX38" s="105" t="str">
        <f t="shared" si="83"/>
        <v/>
      </c>
      <c r="NY38" s="109" t="str">
        <f t="shared" si="84"/>
        <v/>
      </c>
      <c r="OA38" s="198">
        <f t="shared" si="85"/>
        <v>4.9000000000000004</v>
      </c>
      <c r="OB38" s="198">
        <f t="shared" si="86"/>
        <v>4.8000000000000007</v>
      </c>
      <c r="OC38" s="198">
        <f t="shared" si="87"/>
        <v>9.1615384615384627</v>
      </c>
      <c r="OD38" s="198">
        <f t="shared" si="88"/>
        <v>9.8115384615384613</v>
      </c>
      <c r="OE38" s="198">
        <f t="shared" si="89"/>
        <v>8.4230769230769234</v>
      </c>
      <c r="OF38" s="198">
        <f t="shared" si="90"/>
        <v>7.4923076923076923</v>
      </c>
      <c r="OG38" s="198">
        <f t="shared" si="91"/>
        <v>9.9230769230769216</v>
      </c>
      <c r="OH38" s="198">
        <f t="shared" si="92"/>
        <v>7.6538461538461533</v>
      </c>
      <c r="OI38" s="198">
        <f t="shared" si="93"/>
        <v>5.8</v>
      </c>
      <c r="OJ38" s="198" t="str">
        <f t="shared" si="94"/>
        <v/>
      </c>
      <c r="OK38" s="198" t="str">
        <f t="shared" si="95"/>
        <v/>
      </c>
      <c r="OL38" s="198" t="str">
        <f t="shared" si="96"/>
        <v/>
      </c>
      <c r="OM38" s="200"/>
      <c r="ON38" s="198">
        <f t="shared" si="349"/>
        <v>6.8782051282051286</v>
      </c>
      <c r="OO38" s="198">
        <f t="shared" si="350"/>
        <v>6.0942307692307702</v>
      </c>
      <c r="OP38" s="198">
        <f t="shared" si="345"/>
        <v>7.2244871794871788</v>
      </c>
      <c r="OQ38" s="198">
        <f t="shared" si="346"/>
        <v>7.2244871794871788</v>
      </c>
      <c r="OR38" s="105">
        <f t="shared" si="347"/>
        <v>0</v>
      </c>
      <c r="OS38" s="105">
        <f t="shared" si="348"/>
        <v>0</v>
      </c>
      <c r="OT38" s="134"/>
      <c r="OU38" s="109">
        <f t="shared" si="99"/>
        <v>47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34</v>
      </c>
      <c r="B39" s="195" t="s">
        <v>433</v>
      </c>
      <c r="C39" s="195" t="s">
        <v>434</v>
      </c>
      <c r="D39" s="195" t="s">
        <v>435</v>
      </c>
      <c r="E39" s="196" t="s">
        <v>287</v>
      </c>
      <c r="F39" s="102">
        <v>15</v>
      </c>
      <c r="G39" s="102">
        <v>6</v>
      </c>
      <c r="H39" s="104">
        <f t="shared" si="1"/>
        <v>9.6</v>
      </c>
      <c r="I39" s="102"/>
      <c r="J39" s="104">
        <f t="shared" si="225"/>
        <v>9.6</v>
      </c>
      <c r="K39" s="102">
        <v>14</v>
      </c>
      <c r="L39" s="102">
        <v>7</v>
      </c>
      <c r="M39" s="104">
        <f t="shared" si="2"/>
        <v>9.8000000000000007</v>
      </c>
      <c r="N39" s="102"/>
      <c r="O39" s="104">
        <f t="shared" si="226"/>
        <v>9.8000000000000007</v>
      </c>
      <c r="P39" s="102">
        <v>15.5</v>
      </c>
      <c r="Q39" s="102">
        <v>5.5</v>
      </c>
      <c r="R39" s="104">
        <f t="shared" si="3"/>
        <v>9.5</v>
      </c>
      <c r="S39" s="118"/>
      <c r="T39" s="104">
        <f t="shared" si="227"/>
        <v>9.5</v>
      </c>
      <c r="U39" s="102"/>
      <c r="V39" s="102"/>
      <c r="W39" s="104" t="str">
        <f t="shared" si="4"/>
        <v/>
      </c>
      <c r="X39" s="118"/>
      <c r="Y39" s="104" t="str">
        <f t="shared" si="228"/>
        <v/>
      </c>
      <c r="Z39" s="102"/>
      <c r="AA39" s="102"/>
      <c r="AB39" s="104" t="str">
        <f t="shared" si="5"/>
        <v/>
      </c>
      <c r="AC39" s="102"/>
      <c r="AD39" s="104" t="str">
        <f t="shared" si="229"/>
        <v/>
      </c>
      <c r="AE39" s="104">
        <f t="shared" si="230"/>
        <v>14.846153846153847</v>
      </c>
      <c r="AF39" s="104">
        <f t="shared" si="231"/>
        <v>6.1538461538461542</v>
      </c>
      <c r="AG39" s="104">
        <f t="shared" si="232"/>
        <v>9.6307692307692321</v>
      </c>
      <c r="AH39" s="104" t="str">
        <f t="shared" si="233"/>
        <v/>
      </c>
      <c r="AI39" s="104">
        <f t="shared" si="234"/>
        <v>9.6307692307692321</v>
      </c>
      <c r="AJ39" s="105">
        <f t="shared" si="6"/>
        <v>0</v>
      </c>
      <c r="AK39" s="109">
        <f t="shared" si="7"/>
        <v>18</v>
      </c>
      <c r="AL39" s="102">
        <v>12.75</v>
      </c>
      <c r="AM39" s="102">
        <v>9</v>
      </c>
      <c r="AN39" s="104">
        <f t="shared" si="8"/>
        <v>10.5</v>
      </c>
      <c r="AO39" s="102"/>
      <c r="AP39" s="104">
        <f t="shared" si="235"/>
        <v>10.5</v>
      </c>
      <c r="AQ39" s="102">
        <v>8.5</v>
      </c>
      <c r="AR39" s="102">
        <v>9.5</v>
      </c>
      <c r="AS39" s="104">
        <f t="shared" si="9"/>
        <v>9.1000000000000014</v>
      </c>
      <c r="AT39" s="102"/>
      <c r="AU39" s="104">
        <f t="shared" si="236"/>
        <v>9.1000000000000014</v>
      </c>
      <c r="AV39" s="102">
        <v>9</v>
      </c>
      <c r="AW39" s="102">
        <v>11.5</v>
      </c>
      <c r="AX39" s="104">
        <f t="shared" si="10"/>
        <v>10.5</v>
      </c>
      <c r="AY39" s="118"/>
      <c r="AZ39" s="104">
        <f t="shared" si="237"/>
        <v>10.5</v>
      </c>
      <c r="BA39" s="102"/>
      <c r="BB39" s="102"/>
      <c r="BC39" s="104" t="str">
        <f t="shared" si="11"/>
        <v/>
      </c>
      <c r="BD39" s="118"/>
      <c r="BE39" s="104" t="str">
        <f t="shared" si="238"/>
        <v/>
      </c>
      <c r="BF39" s="102"/>
      <c r="BG39" s="102"/>
      <c r="BH39" s="104" t="str">
        <f t="shared" si="12"/>
        <v/>
      </c>
      <c r="BI39" s="102"/>
      <c r="BJ39" s="104" t="str">
        <f t="shared" si="239"/>
        <v/>
      </c>
      <c r="BK39" s="104">
        <f t="shared" si="240"/>
        <v>10.25</v>
      </c>
      <c r="BL39" s="104">
        <f t="shared" si="241"/>
        <v>9.7692307692307701</v>
      </c>
      <c r="BM39" s="104">
        <f t="shared" si="242"/>
        <v>9.9615384615384635</v>
      </c>
      <c r="BN39" s="104" t="str">
        <f t="shared" si="243"/>
        <v/>
      </c>
      <c r="BO39" s="104">
        <f t="shared" si="244"/>
        <v>9.9615384615384635</v>
      </c>
      <c r="BP39" s="105">
        <f t="shared" si="13"/>
        <v>0</v>
      </c>
      <c r="BQ39" s="109">
        <f t="shared" si="14"/>
        <v>17</v>
      </c>
      <c r="BR39" s="102">
        <v>13.5</v>
      </c>
      <c r="BS39" s="102">
        <v>11</v>
      </c>
      <c r="BT39" s="104">
        <f t="shared" si="15"/>
        <v>12</v>
      </c>
      <c r="BU39" s="102"/>
      <c r="BV39" s="104">
        <f t="shared" si="245"/>
        <v>12</v>
      </c>
      <c r="BW39" s="102">
        <v>15</v>
      </c>
      <c r="BX39" s="102">
        <v>12</v>
      </c>
      <c r="BY39" s="104">
        <f t="shared" si="16"/>
        <v>13.2</v>
      </c>
      <c r="BZ39" s="102"/>
      <c r="CA39" s="104">
        <f t="shared" si="246"/>
        <v>13.2</v>
      </c>
      <c r="CB39" s="102">
        <v>11</v>
      </c>
      <c r="CC39" s="102">
        <v>14.5</v>
      </c>
      <c r="CD39" s="104">
        <f t="shared" si="17"/>
        <v>13.1</v>
      </c>
      <c r="CE39" s="118"/>
      <c r="CF39" s="104">
        <f t="shared" si="247"/>
        <v>13.1</v>
      </c>
      <c r="CG39" s="102"/>
      <c r="CH39" s="102"/>
      <c r="CI39" s="104" t="str">
        <f t="shared" si="18"/>
        <v/>
      </c>
      <c r="CJ39" s="118"/>
      <c r="CK39" s="104" t="str">
        <f t="shared" si="248"/>
        <v/>
      </c>
      <c r="CL39" s="102"/>
      <c r="CM39" s="102"/>
      <c r="CN39" s="104" t="str">
        <f t="shared" si="19"/>
        <v/>
      </c>
      <c r="CO39" s="102"/>
      <c r="CP39" s="104" t="str">
        <f t="shared" si="249"/>
        <v/>
      </c>
      <c r="CQ39" s="104">
        <f t="shared" si="250"/>
        <v>13.5</v>
      </c>
      <c r="CR39" s="104">
        <f t="shared" si="251"/>
        <v>12.192307692307693</v>
      </c>
      <c r="CS39" s="104">
        <f t="shared" si="252"/>
        <v>12.715384615384616</v>
      </c>
      <c r="CT39" s="104" t="str">
        <f t="shared" si="253"/>
        <v/>
      </c>
      <c r="CU39" s="104">
        <f t="shared" si="254"/>
        <v>12.715384615384616</v>
      </c>
      <c r="CV39" s="105">
        <f t="shared" si="20"/>
        <v>4</v>
      </c>
      <c r="CW39" s="109">
        <f t="shared" si="21"/>
        <v>9</v>
      </c>
      <c r="CX39" s="102">
        <v>13.5</v>
      </c>
      <c r="CY39" s="102">
        <v>11.5</v>
      </c>
      <c r="CZ39" s="104">
        <f t="shared" si="22"/>
        <v>12.3</v>
      </c>
      <c r="DA39" s="102"/>
      <c r="DB39" s="104">
        <f t="shared" si="255"/>
        <v>12.3</v>
      </c>
      <c r="DC39" s="102">
        <v>15</v>
      </c>
      <c r="DD39" s="102">
        <v>9.25</v>
      </c>
      <c r="DE39" s="104">
        <f t="shared" si="23"/>
        <v>11.55</v>
      </c>
      <c r="DF39" s="102"/>
      <c r="DG39" s="104">
        <f t="shared" si="256"/>
        <v>11.55</v>
      </c>
      <c r="DH39" s="102"/>
      <c r="DI39" s="102"/>
      <c r="DJ39" s="104" t="str">
        <f t="shared" si="24"/>
        <v/>
      </c>
      <c r="DK39" s="118"/>
      <c r="DL39" s="104" t="str">
        <f t="shared" si="257"/>
        <v/>
      </c>
      <c r="DM39" s="102"/>
      <c r="DN39" s="102"/>
      <c r="DO39" s="104" t="str">
        <f t="shared" si="25"/>
        <v/>
      </c>
      <c r="DP39" s="118"/>
      <c r="DQ39" s="104" t="str">
        <f t="shared" si="258"/>
        <v/>
      </c>
      <c r="DR39" s="102"/>
      <c r="DS39" s="102"/>
      <c r="DT39" s="104" t="str">
        <f t="shared" si="26"/>
        <v/>
      </c>
      <c r="DU39" s="102"/>
      <c r="DV39" s="104" t="str">
        <f t="shared" si="259"/>
        <v/>
      </c>
      <c r="DW39" s="104">
        <f t="shared" si="260"/>
        <v>14.192307692307693</v>
      </c>
      <c r="DX39" s="104">
        <f t="shared" si="261"/>
        <v>10.46153846153846</v>
      </c>
      <c r="DY39" s="104">
        <f t="shared" si="262"/>
        <v>11.953846153846154</v>
      </c>
      <c r="DZ39" s="104" t="str">
        <f t="shared" si="263"/>
        <v/>
      </c>
      <c r="EA39" s="104">
        <f t="shared" si="264"/>
        <v>11.953846153846154</v>
      </c>
      <c r="EB39" s="105">
        <f t="shared" si="27"/>
        <v>3</v>
      </c>
      <c r="EC39" s="109">
        <f t="shared" si="28"/>
        <v>38</v>
      </c>
      <c r="ED39" s="102">
        <v>13</v>
      </c>
      <c r="EE39" s="102">
        <v>9</v>
      </c>
      <c r="EF39" s="104">
        <f t="shared" si="29"/>
        <v>10.6</v>
      </c>
      <c r="EG39" s="102"/>
      <c r="EH39" s="104">
        <f t="shared" si="265"/>
        <v>10.6</v>
      </c>
      <c r="EI39" s="102">
        <v>10.5</v>
      </c>
      <c r="EJ39" s="102">
        <v>9.5</v>
      </c>
      <c r="EK39" s="104">
        <f t="shared" si="30"/>
        <v>9.9</v>
      </c>
      <c r="EL39" s="102"/>
      <c r="EM39" s="104">
        <f t="shared" si="266"/>
        <v>9.9</v>
      </c>
      <c r="EN39" s="102">
        <v>10</v>
      </c>
      <c r="EO39" s="102">
        <v>9.5</v>
      </c>
      <c r="EP39" s="104">
        <f t="shared" si="31"/>
        <v>9.6999999999999993</v>
      </c>
      <c r="EQ39" s="118"/>
      <c r="ER39" s="104">
        <f t="shared" si="267"/>
        <v>9.6999999999999993</v>
      </c>
      <c r="ES39" s="102"/>
      <c r="ET39" s="102"/>
      <c r="EU39" s="104" t="str">
        <f t="shared" si="32"/>
        <v/>
      </c>
      <c r="EV39" s="118"/>
      <c r="EW39" s="104" t="str">
        <f t="shared" si="268"/>
        <v/>
      </c>
      <c r="EX39" s="102"/>
      <c r="EY39" s="102"/>
      <c r="EZ39" s="104" t="str">
        <f t="shared" si="33"/>
        <v/>
      </c>
      <c r="FA39" s="102"/>
      <c r="FB39" s="104" t="str">
        <f t="shared" si="269"/>
        <v/>
      </c>
      <c r="FC39" s="104">
        <f t="shared" si="270"/>
        <v>11.730769230769232</v>
      </c>
      <c r="FD39" s="104">
        <f t="shared" si="271"/>
        <v>9.2307692307692299</v>
      </c>
      <c r="FE39" s="104">
        <f t="shared" si="272"/>
        <v>10.23076923076923</v>
      </c>
      <c r="FF39" s="104" t="str">
        <f t="shared" si="273"/>
        <v/>
      </c>
      <c r="FG39" s="104">
        <f t="shared" si="274"/>
        <v>10.23076923076923</v>
      </c>
      <c r="FH39" s="105">
        <f t="shared" si="34"/>
        <v>3</v>
      </c>
      <c r="FI39" s="109">
        <f t="shared" si="35"/>
        <v>31</v>
      </c>
      <c r="FJ39" s="102">
        <v>12.75</v>
      </c>
      <c r="FK39" s="102">
        <v>9.5</v>
      </c>
      <c r="FL39" s="104">
        <f t="shared" si="36"/>
        <v>10.8</v>
      </c>
      <c r="FM39" s="102"/>
      <c r="FN39" s="104">
        <f t="shared" si="275"/>
        <v>10.8</v>
      </c>
      <c r="FO39" s="102">
        <v>10</v>
      </c>
      <c r="FP39" s="102">
        <v>11.5</v>
      </c>
      <c r="FQ39" s="104">
        <f t="shared" si="37"/>
        <v>10.899999999999999</v>
      </c>
      <c r="FR39" s="102"/>
      <c r="FS39" s="104">
        <f t="shared" si="276"/>
        <v>10.899999999999999</v>
      </c>
      <c r="FT39" s="102"/>
      <c r="FU39" s="102"/>
      <c r="FV39" s="104" t="str">
        <f t="shared" si="38"/>
        <v/>
      </c>
      <c r="FW39" s="118"/>
      <c r="FX39" s="104" t="str">
        <f t="shared" si="277"/>
        <v/>
      </c>
      <c r="FY39" s="102"/>
      <c r="FZ39" s="102"/>
      <c r="GA39" s="104" t="str">
        <f t="shared" si="39"/>
        <v/>
      </c>
      <c r="GB39" s="118"/>
      <c r="GC39" s="104" t="str">
        <f t="shared" si="278"/>
        <v/>
      </c>
      <c r="GD39" s="102"/>
      <c r="GE39" s="102"/>
      <c r="GF39" s="104" t="str">
        <f t="shared" si="40"/>
        <v/>
      </c>
      <c r="GG39" s="102"/>
      <c r="GH39" s="104" t="str">
        <f t="shared" si="279"/>
        <v/>
      </c>
      <c r="GI39" s="104">
        <f t="shared" si="280"/>
        <v>11.48076923076923</v>
      </c>
      <c r="GJ39" s="104">
        <f t="shared" si="281"/>
        <v>10.423076923076923</v>
      </c>
      <c r="GK39" s="104">
        <f t="shared" si="282"/>
        <v>10.846153846153847</v>
      </c>
      <c r="GL39" s="104" t="str">
        <f t="shared" si="283"/>
        <v/>
      </c>
      <c r="GM39" s="104">
        <f t="shared" si="284"/>
        <v>10.846153846153847</v>
      </c>
      <c r="GN39" s="105">
        <f t="shared" si="41"/>
        <v>3</v>
      </c>
      <c r="GO39" s="109">
        <f t="shared" si="42"/>
        <v>10</v>
      </c>
      <c r="GP39" s="102">
        <v>14.5</v>
      </c>
      <c r="GQ39" s="102">
        <v>17</v>
      </c>
      <c r="GR39" s="104">
        <f t="shared" si="43"/>
        <v>16</v>
      </c>
      <c r="GS39" s="102"/>
      <c r="GT39" s="104">
        <f t="shared" si="285"/>
        <v>16</v>
      </c>
      <c r="GU39" s="102">
        <v>7</v>
      </c>
      <c r="GV39" s="102">
        <v>11.5</v>
      </c>
      <c r="GW39" s="104">
        <f t="shared" si="44"/>
        <v>9.6999999999999993</v>
      </c>
      <c r="GX39" s="102"/>
      <c r="GY39" s="104">
        <f t="shared" si="286"/>
        <v>9.6999999999999993</v>
      </c>
      <c r="GZ39" s="102"/>
      <c r="HA39" s="102"/>
      <c r="HB39" s="104" t="str">
        <f t="shared" si="45"/>
        <v/>
      </c>
      <c r="HC39" s="118"/>
      <c r="HD39" s="104" t="str">
        <f t="shared" si="287"/>
        <v/>
      </c>
      <c r="HE39" s="102"/>
      <c r="HF39" s="102"/>
      <c r="HG39" s="104" t="str">
        <f t="shared" si="46"/>
        <v/>
      </c>
      <c r="HH39" s="118"/>
      <c r="HI39" s="104" t="str">
        <f t="shared" si="288"/>
        <v/>
      </c>
      <c r="HJ39" s="102"/>
      <c r="HK39" s="102"/>
      <c r="HL39" s="104" t="str">
        <f t="shared" si="47"/>
        <v/>
      </c>
      <c r="HM39" s="102"/>
      <c r="HN39" s="104" t="str">
        <f t="shared" si="289"/>
        <v/>
      </c>
      <c r="HO39" s="104">
        <f t="shared" si="290"/>
        <v>11.038461538461538</v>
      </c>
      <c r="HP39" s="104">
        <f t="shared" si="291"/>
        <v>14.461538461538462</v>
      </c>
      <c r="HQ39" s="104">
        <f t="shared" si="292"/>
        <v>13.092307692307692</v>
      </c>
      <c r="HR39" s="104" t="str">
        <f t="shared" si="293"/>
        <v/>
      </c>
      <c r="HS39" s="104">
        <f t="shared" si="294"/>
        <v>13.092307692307692</v>
      </c>
      <c r="HT39" s="105">
        <f t="shared" si="48"/>
        <v>2</v>
      </c>
      <c r="HU39" s="109">
        <f t="shared" si="49"/>
        <v>16</v>
      </c>
      <c r="HV39" s="102">
        <v>8</v>
      </c>
      <c r="HW39" s="102">
        <v>9.5</v>
      </c>
      <c r="HX39" s="104">
        <f t="shared" si="50"/>
        <v>8.9</v>
      </c>
      <c r="HY39" s="102"/>
      <c r="HZ39" s="104">
        <f t="shared" si="295"/>
        <v>8.9</v>
      </c>
      <c r="IA39" s="102">
        <v>14</v>
      </c>
      <c r="IB39" s="102">
        <v>8</v>
      </c>
      <c r="IC39" s="104">
        <f t="shared" si="51"/>
        <v>10.4</v>
      </c>
      <c r="ID39" s="102"/>
      <c r="IE39" s="104">
        <f t="shared" si="296"/>
        <v>10.4</v>
      </c>
      <c r="IF39" s="102"/>
      <c r="IG39" s="102"/>
      <c r="IH39" s="104" t="str">
        <f t="shared" si="52"/>
        <v/>
      </c>
      <c r="II39" s="118"/>
      <c r="IJ39" s="104" t="str">
        <f t="shared" si="297"/>
        <v/>
      </c>
      <c r="IK39" s="102"/>
      <c r="IL39" s="102"/>
      <c r="IM39" s="104" t="str">
        <f t="shared" si="53"/>
        <v/>
      </c>
      <c r="IN39" s="118"/>
      <c r="IO39" s="104" t="str">
        <f t="shared" si="298"/>
        <v/>
      </c>
      <c r="IP39" s="102"/>
      <c r="IQ39" s="102"/>
      <c r="IR39" s="104" t="str">
        <f t="shared" si="54"/>
        <v/>
      </c>
      <c r="IS39" s="102"/>
      <c r="IT39" s="104" t="str">
        <f t="shared" si="299"/>
        <v/>
      </c>
      <c r="IU39" s="104">
        <f t="shared" si="300"/>
        <v>10.76923076923077</v>
      </c>
      <c r="IV39" s="104">
        <f t="shared" si="301"/>
        <v>8.8076923076923066</v>
      </c>
      <c r="IW39" s="104">
        <f t="shared" si="302"/>
        <v>9.592307692307692</v>
      </c>
      <c r="IX39" s="104" t="str">
        <f t="shared" si="303"/>
        <v/>
      </c>
      <c r="IY39" s="104">
        <f t="shared" si="304"/>
        <v>9.592307692307692</v>
      </c>
      <c r="IZ39" s="105">
        <f t="shared" si="55"/>
        <v>0</v>
      </c>
      <c r="JA39" s="109">
        <f t="shared" si="56"/>
        <v>43</v>
      </c>
      <c r="JB39" s="102">
        <v>9.75</v>
      </c>
      <c r="JC39" s="102">
        <v>10.5</v>
      </c>
      <c r="JD39" s="104">
        <f t="shared" si="57"/>
        <v>10.199999999999999</v>
      </c>
      <c r="JE39" s="102"/>
      <c r="JF39" s="104">
        <f t="shared" si="305"/>
        <v>10.199999999999999</v>
      </c>
      <c r="JG39" s="102"/>
      <c r="JH39" s="102"/>
      <c r="JI39" s="104" t="str">
        <f t="shared" si="58"/>
        <v/>
      </c>
      <c r="JJ39" s="102"/>
      <c r="JK39" s="104" t="str">
        <f t="shared" si="306"/>
        <v/>
      </c>
      <c r="JL39" s="102"/>
      <c r="JM39" s="102"/>
      <c r="JN39" s="104" t="str">
        <f t="shared" si="59"/>
        <v/>
      </c>
      <c r="JO39" s="118"/>
      <c r="JP39" s="104" t="str">
        <f t="shared" si="307"/>
        <v/>
      </c>
      <c r="JQ39" s="102"/>
      <c r="JR39" s="102"/>
      <c r="JS39" s="104" t="str">
        <f t="shared" si="60"/>
        <v/>
      </c>
      <c r="JT39" s="118"/>
      <c r="JU39" s="104" t="str">
        <f t="shared" si="308"/>
        <v/>
      </c>
      <c r="JV39" s="102"/>
      <c r="JW39" s="102"/>
      <c r="JX39" s="104" t="str">
        <f t="shared" si="61"/>
        <v/>
      </c>
      <c r="JY39" s="102"/>
      <c r="JZ39" s="104" t="str">
        <f t="shared" si="309"/>
        <v/>
      </c>
      <c r="KA39" s="104">
        <f t="shared" si="310"/>
        <v>9.75</v>
      </c>
      <c r="KB39" s="104">
        <f t="shared" si="311"/>
        <v>10.5</v>
      </c>
      <c r="KC39" s="104">
        <f t="shared" si="312"/>
        <v>10.199999999999999</v>
      </c>
      <c r="KD39" s="104" t="str">
        <f t="shared" si="313"/>
        <v/>
      </c>
      <c r="KE39" s="104">
        <f t="shared" si="314"/>
        <v>10.199999999999999</v>
      </c>
      <c r="KF39" s="105">
        <f t="shared" si="62"/>
        <v>2</v>
      </c>
      <c r="KG39" s="109">
        <f t="shared" si="63"/>
        <v>29</v>
      </c>
      <c r="KH39" s="102"/>
      <c r="KI39" s="102"/>
      <c r="KJ39" s="104" t="str">
        <f t="shared" si="64"/>
        <v/>
      </c>
      <c r="KK39" s="102"/>
      <c r="KL39" s="104" t="str">
        <f t="shared" si="315"/>
        <v/>
      </c>
      <c r="KM39" s="102"/>
      <c r="KN39" s="102"/>
      <c r="KO39" s="104" t="str">
        <f t="shared" si="65"/>
        <v/>
      </c>
      <c r="KP39" s="102"/>
      <c r="KQ39" s="104" t="str">
        <f t="shared" si="316"/>
        <v/>
      </c>
      <c r="KR39" s="102"/>
      <c r="KS39" s="102"/>
      <c r="KT39" s="104" t="str">
        <f t="shared" si="66"/>
        <v/>
      </c>
      <c r="KU39" s="118"/>
      <c r="KV39" s="104" t="str">
        <f t="shared" si="317"/>
        <v/>
      </c>
      <c r="KW39" s="102"/>
      <c r="KX39" s="102"/>
      <c r="KY39" s="104" t="str">
        <f t="shared" si="67"/>
        <v/>
      </c>
      <c r="KZ39" s="118"/>
      <c r="LA39" s="104" t="str">
        <f t="shared" si="318"/>
        <v/>
      </c>
      <c r="LB39" s="102"/>
      <c r="LC39" s="102"/>
      <c r="LD39" s="104" t="str">
        <f t="shared" si="68"/>
        <v/>
      </c>
      <c r="LE39" s="102"/>
      <c r="LF39" s="104" t="str">
        <f t="shared" si="319"/>
        <v/>
      </c>
      <c r="LG39" s="104" t="str">
        <f t="shared" si="320"/>
        <v/>
      </c>
      <c r="LH39" s="104" t="str">
        <f t="shared" si="321"/>
        <v/>
      </c>
      <c r="LI39" s="104" t="str">
        <f t="shared" si="322"/>
        <v/>
      </c>
      <c r="LJ39" s="104" t="str">
        <f t="shared" si="323"/>
        <v/>
      </c>
      <c r="LK39" s="104" t="str">
        <f t="shared" si="324"/>
        <v/>
      </c>
      <c r="LL39" s="105" t="str">
        <f t="shared" si="69"/>
        <v/>
      </c>
      <c r="LM39" s="109" t="str">
        <f t="shared" si="70"/>
        <v/>
      </c>
      <c r="LN39" s="102"/>
      <c r="LO39" s="102"/>
      <c r="LP39" s="104" t="str">
        <f t="shared" si="71"/>
        <v/>
      </c>
      <c r="LQ39" s="102"/>
      <c r="LR39" s="104" t="str">
        <f t="shared" si="325"/>
        <v/>
      </c>
      <c r="LS39" s="102"/>
      <c r="LT39" s="102"/>
      <c r="LU39" s="104" t="str">
        <f t="shared" si="72"/>
        <v/>
      </c>
      <c r="LV39" s="102"/>
      <c r="LW39" s="104" t="str">
        <f t="shared" si="326"/>
        <v/>
      </c>
      <c r="LX39" s="102"/>
      <c r="LY39" s="102"/>
      <c r="LZ39" s="104" t="str">
        <f t="shared" si="73"/>
        <v/>
      </c>
      <c r="MA39" s="118"/>
      <c r="MB39" s="104" t="str">
        <f t="shared" si="327"/>
        <v/>
      </c>
      <c r="MC39" s="102"/>
      <c r="MD39" s="102"/>
      <c r="ME39" s="104" t="str">
        <f t="shared" si="74"/>
        <v/>
      </c>
      <c r="MF39" s="118"/>
      <c r="MG39" s="104" t="str">
        <f t="shared" si="328"/>
        <v/>
      </c>
      <c r="MH39" s="102"/>
      <c r="MI39" s="102"/>
      <c r="MJ39" s="104" t="str">
        <f t="shared" si="75"/>
        <v/>
      </c>
      <c r="MK39" s="102"/>
      <c r="ML39" s="104" t="str">
        <f t="shared" si="329"/>
        <v/>
      </c>
      <c r="MM39" s="104" t="str">
        <f t="shared" si="330"/>
        <v/>
      </c>
      <c r="MN39" s="104" t="str">
        <f t="shared" si="331"/>
        <v/>
      </c>
      <c r="MO39" s="104" t="str">
        <f t="shared" si="332"/>
        <v/>
      </c>
      <c r="MP39" s="104" t="str">
        <f t="shared" si="333"/>
        <v/>
      </c>
      <c r="MQ39" s="104" t="str">
        <f t="shared" si="334"/>
        <v/>
      </c>
      <c r="MR39" s="105" t="str">
        <f t="shared" si="76"/>
        <v/>
      </c>
      <c r="MS39" s="109" t="str">
        <f t="shared" si="77"/>
        <v/>
      </c>
      <c r="MT39" s="102"/>
      <c r="MU39" s="102"/>
      <c r="MV39" s="104" t="str">
        <f t="shared" si="78"/>
        <v/>
      </c>
      <c r="MW39" s="102"/>
      <c r="MX39" s="104" t="str">
        <f t="shared" si="335"/>
        <v/>
      </c>
      <c r="MY39" s="102"/>
      <c r="MZ39" s="102"/>
      <c r="NA39" s="104" t="str">
        <f t="shared" si="79"/>
        <v/>
      </c>
      <c r="NB39" s="102"/>
      <c r="NC39" s="104" t="str">
        <f t="shared" si="336"/>
        <v/>
      </c>
      <c r="ND39" s="102"/>
      <c r="NE39" s="102"/>
      <c r="NF39" s="104" t="str">
        <f t="shared" si="80"/>
        <v/>
      </c>
      <c r="NG39" s="118"/>
      <c r="NH39" s="104" t="str">
        <f t="shared" si="337"/>
        <v/>
      </c>
      <c r="NI39" s="102"/>
      <c r="NJ39" s="102"/>
      <c r="NK39" s="104" t="str">
        <f t="shared" si="81"/>
        <v/>
      </c>
      <c r="NL39" s="118"/>
      <c r="NM39" s="104" t="str">
        <f t="shared" si="338"/>
        <v/>
      </c>
      <c r="NN39" s="102"/>
      <c r="NO39" s="102"/>
      <c r="NP39" s="104" t="str">
        <f t="shared" si="82"/>
        <v/>
      </c>
      <c r="NQ39" s="102"/>
      <c r="NR39" s="104" t="str">
        <f t="shared" si="339"/>
        <v/>
      </c>
      <c r="NS39" s="104" t="str">
        <f t="shared" si="340"/>
        <v/>
      </c>
      <c r="NT39" s="104" t="str">
        <f t="shared" si="341"/>
        <v/>
      </c>
      <c r="NU39" s="104" t="str">
        <f t="shared" si="342"/>
        <v/>
      </c>
      <c r="NV39" s="104" t="str">
        <f t="shared" si="343"/>
        <v/>
      </c>
      <c r="NW39" s="104" t="str">
        <f t="shared" si="344"/>
        <v/>
      </c>
      <c r="NX39" s="105" t="str">
        <f t="shared" si="83"/>
        <v/>
      </c>
      <c r="NY39" s="109" t="str">
        <f t="shared" si="84"/>
        <v/>
      </c>
      <c r="OA39" s="198">
        <f t="shared" si="85"/>
        <v>9.6307692307692321</v>
      </c>
      <c r="OB39" s="198">
        <f t="shared" si="86"/>
        <v>9.9615384615384635</v>
      </c>
      <c r="OC39" s="198">
        <f t="shared" si="87"/>
        <v>12.715384615384616</v>
      </c>
      <c r="OD39" s="198">
        <f t="shared" si="88"/>
        <v>11.953846153846154</v>
      </c>
      <c r="OE39" s="198">
        <f t="shared" si="89"/>
        <v>10.23076923076923</v>
      </c>
      <c r="OF39" s="198">
        <f t="shared" si="90"/>
        <v>10.846153846153847</v>
      </c>
      <c r="OG39" s="198">
        <f t="shared" si="91"/>
        <v>13.092307692307692</v>
      </c>
      <c r="OH39" s="198">
        <f t="shared" si="92"/>
        <v>9.592307692307692</v>
      </c>
      <c r="OI39" s="198">
        <f t="shared" si="93"/>
        <v>10.199999999999999</v>
      </c>
      <c r="OJ39" s="198" t="str">
        <f t="shared" si="94"/>
        <v/>
      </c>
      <c r="OK39" s="198" t="str">
        <f t="shared" si="95"/>
        <v/>
      </c>
      <c r="OL39" s="198" t="str">
        <f t="shared" si="96"/>
        <v/>
      </c>
      <c r="OM39" s="200"/>
      <c r="ON39" s="198">
        <f t="shared" si="349"/>
        <v>9.7115384615384599</v>
      </c>
      <c r="OO39" s="198">
        <f t="shared" si="350"/>
        <v>8.8102564102564109</v>
      </c>
      <c r="OP39" s="198">
        <f t="shared" si="345"/>
        <v>10.775897435897436</v>
      </c>
      <c r="OQ39" s="198">
        <f t="shared" si="346"/>
        <v>10.775897435897436</v>
      </c>
      <c r="OR39" s="105">
        <f t="shared" si="347"/>
        <v>17</v>
      </c>
      <c r="OS39" s="105">
        <f t="shared" si="348"/>
        <v>30</v>
      </c>
      <c r="OT39" s="134"/>
      <c r="OU39" s="109">
        <f t="shared" si="99"/>
        <v>25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224"/>
        <v>35</v>
      </c>
      <c r="B40" s="195" t="s">
        <v>436</v>
      </c>
      <c r="C40" s="195" t="s">
        <v>437</v>
      </c>
      <c r="D40" s="195" t="s">
        <v>438</v>
      </c>
      <c r="E40" s="196" t="s">
        <v>287</v>
      </c>
      <c r="F40" s="102">
        <v>15.5</v>
      </c>
      <c r="G40" s="102">
        <v>4.5</v>
      </c>
      <c r="H40" s="104">
        <f t="shared" si="1"/>
        <v>8.9</v>
      </c>
      <c r="I40" s="102"/>
      <c r="J40" s="104">
        <f t="shared" si="225"/>
        <v>8.9</v>
      </c>
      <c r="K40" s="102">
        <v>6</v>
      </c>
      <c r="L40" s="102">
        <v>5</v>
      </c>
      <c r="M40" s="104">
        <f t="shared" si="2"/>
        <v>5.4</v>
      </c>
      <c r="N40" s="102"/>
      <c r="O40" s="104">
        <f t="shared" si="226"/>
        <v>5.4</v>
      </c>
      <c r="P40" s="102">
        <v>15</v>
      </c>
      <c r="Q40" s="102">
        <v>8.5</v>
      </c>
      <c r="R40" s="104">
        <f t="shared" si="3"/>
        <v>11.1</v>
      </c>
      <c r="S40" s="118"/>
      <c r="T40" s="104">
        <f t="shared" si="227"/>
        <v>11.1</v>
      </c>
      <c r="U40" s="102"/>
      <c r="V40" s="102"/>
      <c r="W40" s="104" t="str">
        <f t="shared" si="4"/>
        <v/>
      </c>
      <c r="X40" s="118"/>
      <c r="Y40" s="104" t="str">
        <f t="shared" si="228"/>
        <v/>
      </c>
      <c r="Z40" s="102"/>
      <c r="AA40" s="102"/>
      <c r="AB40" s="104" t="str">
        <f t="shared" si="5"/>
        <v/>
      </c>
      <c r="AC40" s="102"/>
      <c r="AD40" s="104" t="str">
        <f t="shared" si="229"/>
        <v/>
      </c>
      <c r="AE40" s="104">
        <f t="shared" si="230"/>
        <v>12.423076923076923</v>
      </c>
      <c r="AF40" s="104">
        <f t="shared" si="231"/>
        <v>5.884615384615385</v>
      </c>
      <c r="AG40" s="104">
        <f t="shared" si="232"/>
        <v>8.5</v>
      </c>
      <c r="AH40" s="104" t="str">
        <f t="shared" si="233"/>
        <v/>
      </c>
      <c r="AI40" s="104">
        <f t="shared" si="234"/>
        <v>8.5</v>
      </c>
      <c r="AJ40" s="105">
        <f t="shared" si="6"/>
        <v>0</v>
      </c>
      <c r="AK40" s="109">
        <f t="shared" si="7"/>
        <v>24</v>
      </c>
      <c r="AL40" s="102">
        <v>9</v>
      </c>
      <c r="AM40" s="102">
        <v>5</v>
      </c>
      <c r="AN40" s="104">
        <f t="shared" si="8"/>
        <v>6.6</v>
      </c>
      <c r="AO40" s="102"/>
      <c r="AP40" s="104">
        <f t="shared" si="235"/>
        <v>6.6</v>
      </c>
      <c r="AQ40" s="102">
        <v>5</v>
      </c>
      <c r="AR40" s="102">
        <v>7.5</v>
      </c>
      <c r="AS40" s="104">
        <f t="shared" si="9"/>
        <v>6.5</v>
      </c>
      <c r="AT40" s="102"/>
      <c r="AU40" s="104">
        <f t="shared" si="236"/>
        <v>6.5</v>
      </c>
      <c r="AV40" s="102">
        <v>5.5</v>
      </c>
      <c r="AW40" s="102">
        <v>10</v>
      </c>
      <c r="AX40" s="104">
        <f t="shared" si="10"/>
        <v>8.1999999999999993</v>
      </c>
      <c r="AY40" s="118"/>
      <c r="AZ40" s="104">
        <f t="shared" si="237"/>
        <v>8.1999999999999993</v>
      </c>
      <c r="BA40" s="102"/>
      <c r="BB40" s="102"/>
      <c r="BC40" s="104" t="str">
        <f t="shared" si="11"/>
        <v/>
      </c>
      <c r="BD40" s="118"/>
      <c r="BE40" s="104" t="str">
        <f t="shared" si="238"/>
        <v/>
      </c>
      <c r="BF40" s="102"/>
      <c r="BG40" s="102"/>
      <c r="BH40" s="104" t="str">
        <f t="shared" si="12"/>
        <v/>
      </c>
      <c r="BI40" s="102"/>
      <c r="BJ40" s="104" t="str">
        <f t="shared" si="239"/>
        <v/>
      </c>
      <c r="BK40" s="104">
        <f t="shared" si="240"/>
        <v>6.6538461538461542</v>
      </c>
      <c r="BL40" s="104">
        <f t="shared" si="241"/>
        <v>7.115384615384615</v>
      </c>
      <c r="BM40" s="104">
        <f t="shared" si="242"/>
        <v>6.930769230769231</v>
      </c>
      <c r="BN40" s="104" t="str">
        <f t="shared" si="243"/>
        <v/>
      </c>
      <c r="BO40" s="104">
        <f t="shared" si="244"/>
        <v>6.930769230769231</v>
      </c>
      <c r="BP40" s="105">
        <f t="shared" si="13"/>
        <v>0</v>
      </c>
      <c r="BQ40" s="109">
        <f t="shared" si="14"/>
        <v>35</v>
      </c>
      <c r="BR40" s="102">
        <v>12.5</v>
      </c>
      <c r="BS40" s="102">
        <v>5</v>
      </c>
      <c r="BT40" s="104">
        <f t="shared" si="15"/>
        <v>8</v>
      </c>
      <c r="BU40" s="102"/>
      <c r="BV40" s="104">
        <f t="shared" si="245"/>
        <v>8</v>
      </c>
      <c r="BW40" s="102">
        <v>10</v>
      </c>
      <c r="BX40" s="102">
        <v>11.5</v>
      </c>
      <c r="BY40" s="104">
        <f t="shared" si="16"/>
        <v>10.899999999999999</v>
      </c>
      <c r="BZ40" s="102"/>
      <c r="CA40" s="104">
        <f t="shared" si="246"/>
        <v>10.899999999999999</v>
      </c>
      <c r="CB40" s="102">
        <v>9</v>
      </c>
      <c r="CC40" s="102">
        <v>13</v>
      </c>
      <c r="CD40" s="104">
        <f t="shared" si="17"/>
        <v>11.4</v>
      </c>
      <c r="CE40" s="118"/>
      <c r="CF40" s="104">
        <f t="shared" si="247"/>
        <v>11.4</v>
      </c>
      <c r="CG40" s="102"/>
      <c r="CH40" s="102"/>
      <c r="CI40" s="104" t="str">
        <f t="shared" si="18"/>
        <v/>
      </c>
      <c r="CJ40" s="118"/>
      <c r="CK40" s="104" t="str">
        <f t="shared" si="248"/>
        <v/>
      </c>
      <c r="CL40" s="102"/>
      <c r="CM40" s="102"/>
      <c r="CN40" s="104" t="str">
        <f t="shared" si="19"/>
        <v/>
      </c>
      <c r="CO40" s="102"/>
      <c r="CP40" s="104" t="str">
        <f t="shared" si="249"/>
        <v/>
      </c>
      <c r="CQ40" s="104">
        <f t="shared" si="250"/>
        <v>10.730769230769232</v>
      </c>
      <c r="CR40" s="104">
        <f t="shared" si="251"/>
        <v>9.3461538461538467</v>
      </c>
      <c r="CS40" s="104">
        <f t="shared" si="252"/>
        <v>9.8999999999999986</v>
      </c>
      <c r="CT40" s="104" t="str">
        <f t="shared" si="253"/>
        <v/>
      </c>
      <c r="CU40" s="104">
        <f t="shared" si="254"/>
        <v>9.8999999999999986</v>
      </c>
      <c r="CV40" s="105">
        <f t="shared" si="20"/>
        <v>0</v>
      </c>
      <c r="CW40" s="109">
        <f t="shared" si="21"/>
        <v>45</v>
      </c>
      <c r="CX40" s="102">
        <v>12.5</v>
      </c>
      <c r="CY40" s="102">
        <v>6</v>
      </c>
      <c r="CZ40" s="104">
        <f t="shared" si="22"/>
        <v>8.6</v>
      </c>
      <c r="DA40" s="102"/>
      <c r="DB40" s="104">
        <f t="shared" si="255"/>
        <v>8.6</v>
      </c>
      <c r="DC40" s="102">
        <v>10</v>
      </c>
      <c r="DD40" s="102">
        <v>6</v>
      </c>
      <c r="DE40" s="104">
        <f t="shared" si="23"/>
        <v>7.6</v>
      </c>
      <c r="DF40" s="102"/>
      <c r="DG40" s="104">
        <f t="shared" si="256"/>
        <v>7.6</v>
      </c>
      <c r="DH40" s="102"/>
      <c r="DI40" s="102"/>
      <c r="DJ40" s="104" t="str">
        <f t="shared" si="24"/>
        <v/>
      </c>
      <c r="DK40" s="118"/>
      <c r="DL40" s="104" t="str">
        <f t="shared" si="257"/>
        <v/>
      </c>
      <c r="DM40" s="102"/>
      <c r="DN40" s="102"/>
      <c r="DO40" s="104" t="str">
        <f t="shared" si="25"/>
        <v/>
      </c>
      <c r="DP40" s="118"/>
      <c r="DQ40" s="104" t="str">
        <f t="shared" si="258"/>
        <v/>
      </c>
      <c r="DR40" s="102"/>
      <c r="DS40" s="102"/>
      <c r="DT40" s="104" t="str">
        <f t="shared" si="26"/>
        <v/>
      </c>
      <c r="DU40" s="102"/>
      <c r="DV40" s="104" t="str">
        <f t="shared" si="259"/>
        <v/>
      </c>
      <c r="DW40" s="104">
        <f t="shared" si="260"/>
        <v>11.346153846153847</v>
      </c>
      <c r="DX40" s="104">
        <f t="shared" si="261"/>
        <v>6</v>
      </c>
      <c r="DY40" s="104">
        <f t="shared" si="262"/>
        <v>8.138461538461538</v>
      </c>
      <c r="DZ40" s="104" t="str">
        <f t="shared" si="263"/>
        <v/>
      </c>
      <c r="EA40" s="104">
        <f t="shared" si="264"/>
        <v>8.138461538461538</v>
      </c>
      <c r="EB40" s="105">
        <f t="shared" si="27"/>
        <v>0</v>
      </c>
      <c r="EC40" s="109">
        <f t="shared" si="28"/>
        <v>48</v>
      </c>
      <c r="ED40" s="102">
        <v>7.75</v>
      </c>
      <c r="EE40" s="102">
        <v>10.5</v>
      </c>
      <c r="EF40" s="104">
        <f t="shared" si="29"/>
        <v>9.4</v>
      </c>
      <c r="EG40" s="102"/>
      <c r="EH40" s="104">
        <f t="shared" si="265"/>
        <v>9.4</v>
      </c>
      <c r="EI40" s="102">
        <v>8.75</v>
      </c>
      <c r="EJ40" s="102">
        <v>5.5</v>
      </c>
      <c r="EK40" s="104">
        <f t="shared" si="30"/>
        <v>6.8</v>
      </c>
      <c r="EL40" s="102"/>
      <c r="EM40" s="104">
        <f t="shared" si="266"/>
        <v>6.8</v>
      </c>
      <c r="EN40" s="102">
        <v>6</v>
      </c>
      <c r="EO40" s="102">
        <v>5</v>
      </c>
      <c r="EP40" s="104">
        <f t="shared" si="31"/>
        <v>5.4</v>
      </c>
      <c r="EQ40" s="118"/>
      <c r="ER40" s="104">
        <f t="shared" si="267"/>
        <v>5.4</v>
      </c>
      <c r="ES40" s="102"/>
      <c r="ET40" s="102"/>
      <c r="EU40" s="104" t="str">
        <f t="shared" si="32"/>
        <v/>
      </c>
      <c r="EV40" s="118"/>
      <c r="EW40" s="104" t="str">
        <f t="shared" si="268"/>
        <v/>
      </c>
      <c r="EX40" s="102"/>
      <c r="EY40" s="102"/>
      <c r="EZ40" s="104" t="str">
        <f t="shared" si="33"/>
        <v/>
      </c>
      <c r="FA40" s="102"/>
      <c r="FB40" s="104" t="str">
        <f t="shared" si="269"/>
        <v/>
      </c>
      <c r="FC40" s="104">
        <f t="shared" si="270"/>
        <v>7.5769230769230766</v>
      </c>
      <c r="FD40" s="104">
        <f t="shared" si="271"/>
        <v>8.0769230769230766</v>
      </c>
      <c r="FE40" s="104">
        <f t="shared" si="272"/>
        <v>7.8769230769230765</v>
      </c>
      <c r="FF40" s="104" t="str">
        <f t="shared" si="273"/>
        <v/>
      </c>
      <c r="FG40" s="104">
        <f t="shared" si="274"/>
        <v>7.8769230769230765</v>
      </c>
      <c r="FH40" s="105">
        <f t="shared" si="34"/>
        <v>0</v>
      </c>
      <c r="FI40" s="109">
        <f t="shared" si="35"/>
        <v>47</v>
      </c>
      <c r="FJ40" s="102">
        <v>4.25</v>
      </c>
      <c r="FK40" s="102">
        <v>2.75</v>
      </c>
      <c r="FL40" s="104">
        <f t="shared" si="36"/>
        <v>3.35</v>
      </c>
      <c r="FM40" s="102"/>
      <c r="FN40" s="104">
        <f t="shared" si="275"/>
        <v>3.35</v>
      </c>
      <c r="FO40" s="102">
        <v>8.5</v>
      </c>
      <c r="FP40" s="102">
        <v>9.5</v>
      </c>
      <c r="FQ40" s="104">
        <f t="shared" si="37"/>
        <v>9.1000000000000014</v>
      </c>
      <c r="FR40" s="102"/>
      <c r="FS40" s="104">
        <f t="shared" si="276"/>
        <v>9.1000000000000014</v>
      </c>
      <c r="FT40" s="102"/>
      <c r="FU40" s="102"/>
      <c r="FV40" s="104" t="str">
        <f t="shared" si="38"/>
        <v/>
      </c>
      <c r="FW40" s="118"/>
      <c r="FX40" s="104" t="str">
        <f t="shared" si="277"/>
        <v/>
      </c>
      <c r="FY40" s="102"/>
      <c r="FZ40" s="102"/>
      <c r="GA40" s="104" t="str">
        <f t="shared" si="39"/>
        <v/>
      </c>
      <c r="GB40" s="118"/>
      <c r="GC40" s="104" t="str">
        <f t="shared" si="278"/>
        <v/>
      </c>
      <c r="GD40" s="102"/>
      <c r="GE40" s="102"/>
      <c r="GF40" s="104" t="str">
        <f t="shared" si="40"/>
        <v/>
      </c>
      <c r="GG40" s="102"/>
      <c r="GH40" s="104" t="str">
        <f t="shared" si="279"/>
        <v/>
      </c>
      <c r="GI40" s="104">
        <f t="shared" si="280"/>
        <v>6.2115384615384617</v>
      </c>
      <c r="GJ40" s="104">
        <f t="shared" si="281"/>
        <v>5.8653846153846159</v>
      </c>
      <c r="GK40" s="104">
        <f t="shared" si="282"/>
        <v>6.0038461538461547</v>
      </c>
      <c r="GL40" s="104" t="str">
        <f t="shared" si="283"/>
        <v/>
      </c>
      <c r="GM40" s="104">
        <f t="shared" si="284"/>
        <v>6.0038461538461547</v>
      </c>
      <c r="GN40" s="105">
        <f t="shared" si="41"/>
        <v>0</v>
      </c>
      <c r="GO40" s="109">
        <f t="shared" si="42"/>
        <v>47</v>
      </c>
      <c r="GP40" s="102">
        <v>8.5</v>
      </c>
      <c r="GQ40" s="102">
        <v>9</v>
      </c>
      <c r="GR40" s="104">
        <f t="shared" si="43"/>
        <v>8.8000000000000007</v>
      </c>
      <c r="GS40" s="102"/>
      <c r="GT40" s="104">
        <f t="shared" si="285"/>
        <v>8.8000000000000007</v>
      </c>
      <c r="GU40" s="102">
        <v>4</v>
      </c>
      <c r="GV40" s="102">
        <v>6</v>
      </c>
      <c r="GW40" s="104">
        <f t="shared" si="44"/>
        <v>5.1999999999999993</v>
      </c>
      <c r="GX40" s="102"/>
      <c r="GY40" s="104">
        <f t="shared" si="286"/>
        <v>5.1999999999999993</v>
      </c>
      <c r="GZ40" s="102"/>
      <c r="HA40" s="102"/>
      <c r="HB40" s="104" t="str">
        <f t="shared" si="45"/>
        <v/>
      </c>
      <c r="HC40" s="118"/>
      <c r="HD40" s="104" t="str">
        <f t="shared" si="287"/>
        <v/>
      </c>
      <c r="HE40" s="102"/>
      <c r="HF40" s="102"/>
      <c r="HG40" s="104" t="str">
        <f t="shared" si="46"/>
        <v/>
      </c>
      <c r="HH40" s="118"/>
      <c r="HI40" s="104" t="str">
        <f t="shared" si="288"/>
        <v/>
      </c>
      <c r="HJ40" s="102"/>
      <c r="HK40" s="102"/>
      <c r="HL40" s="104" t="str">
        <f t="shared" si="47"/>
        <v/>
      </c>
      <c r="HM40" s="102"/>
      <c r="HN40" s="104" t="str">
        <f t="shared" si="289"/>
        <v/>
      </c>
      <c r="HO40" s="104">
        <f t="shared" si="290"/>
        <v>6.4230769230769234</v>
      </c>
      <c r="HP40" s="104">
        <f t="shared" si="291"/>
        <v>7.615384615384615</v>
      </c>
      <c r="HQ40" s="104">
        <f t="shared" si="292"/>
        <v>7.138461538461538</v>
      </c>
      <c r="HR40" s="104" t="str">
        <f t="shared" si="293"/>
        <v/>
      </c>
      <c r="HS40" s="104">
        <f t="shared" si="294"/>
        <v>7.138461538461538</v>
      </c>
      <c r="HT40" s="105">
        <f t="shared" si="48"/>
        <v>0</v>
      </c>
      <c r="HU40" s="109">
        <f t="shared" si="49"/>
        <v>48</v>
      </c>
      <c r="HV40" s="102">
        <v>2</v>
      </c>
      <c r="HW40" s="102">
        <v>16</v>
      </c>
      <c r="HX40" s="104">
        <f t="shared" si="50"/>
        <v>10.4</v>
      </c>
      <c r="HY40" s="102"/>
      <c r="HZ40" s="104">
        <f t="shared" si="295"/>
        <v>10.4</v>
      </c>
      <c r="IA40" s="102">
        <v>12</v>
      </c>
      <c r="IB40" s="102">
        <v>15</v>
      </c>
      <c r="IC40" s="104">
        <f t="shared" si="51"/>
        <v>13.8</v>
      </c>
      <c r="ID40" s="102"/>
      <c r="IE40" s="104">
        <f t="shared" si="296"/>
        <v>13.8</v>
      </c>
      <c r="IF40" s="102"/>
      <c r="IG40" s="102"/>
      <c r="IH40" s="104" t="str">
        <f t="shared" si="52"/>
        <v/>
      </c>
      <c r="II40" s="118"/>
      <c r="IJ40" s="104" t="str">
        <f t="shared" si="297"/>
        <v/>
      </c>
      <c r="IK40" s="102"/>
      <c r="IL40" s="102"/>
      <c r="IM40" s="104" t="str">
        <f t="shared" si="53"/>
        <v/>
      </c>
      <c r="IN40" s="118"/>
      <c r="IO40" s="104" t="str">
        <f t="shared" si="298"/>
        <v/>
      </c>
      <c r="IP40" s="102"/>
      <c r="IQ40" s="102"/>
      <c r="IR40" s="104" t="str">
        <f t="shared" si="54"/>
        <v/>
      </c>
      <c r="IS40" s="102"/>
      <c r="IT40" s="104" t="str">
        <f t="shared" si="299"/>
        <v/>
      </c>
      <c r="IU40" s="104">
        <f t="shared" si="300"/>
        <v>6.615384615384615</v>
      </c>
      <c r="IV40" s="104">
        <f t="shared" si="301"/>
        <v>15.538461538461538</v>
      </c>
      <c r="IW40" s="104">
        <f t="shared" si="302"/>
        <v>11.969230769230769</v>
      </c>
      <c r="IX40" s="104" t="str">
        <f t="shared" si="303"/>
        <v/>
      </c>
      <c r="IY40" s="104">
        <f t="shared" si="304"/>
        <v>11.969230769230769</v>
      </c>
      <c r="IZ40" s="105">
        <f t="shared" si="55"/>
        <v>3</v>
      </c>
      <c r="JA40" s="109">
        <f t="shared" si="56"/>
        <v>34</v>
      </c>
      <c r="JB40" s="102">
        <v>6.75</v>
      </c>
      <c r="JC40" s="102">
        <v>4</v>
      </c>
      <c r="JD40" s="104">
        <f t="shared" si="57"/>
        <v>5.0999999999999996</v>
      </c>
      <c r="JE40" s="102"/>
      <c r="JF40" s="104">
        <f t="shared" si="305"/>
        <v>5.0999999999999996</v>
      </c>
      <c r="JG40" s="102"/>
      <c r="JH40" s="102"/>
      <c r="JI40" s="104" t="str">
        <f t="shared" si="58"/>
        <v/>
      </c>
      <c r="JJ40" s="102"/>
      <c r="JK40" s="104" t="str">
        <f t="shared" si="306"/>
        <v/>
      </c>
      <c r="JL40" s="102"/>
      <c r="JM40" s="102"/>
      <c r="JN40" s="104" t="str">
        <f t="shared" si="59"/>
        <v/>
      </c>
      <c r="JO40" s="118"/>
      <c r="JP40" s="104" t="str">
        <f t="shared" si="307"/>
        <v/>
      </c>
      <c r="JQ40" s="102"/>
      <c r="JR40" s="102"/>
      <c r="JS40" s="104" t="str">
        <f t="shared" si="60"/>
        <v/>
      </c>
      <c r="JT40" s="118"/>
      <c r="JU40" s="104" t="str">
        <f t="shared" si="308"/>
        <v/>
      </c>
      <c r="JV40" s="102"/>
      <c r="JW40" s="102"/>
      <c r="JX40" s="104" t="str">
        <f t="shared" si="61"/>
        <v/>
      </c>
      <c r="JY40" s="102"/>
      <c r="JZ40" s="104" t="str">
        <f t="shared" si="309"/>
        <v/>
      </c>
      <c r="KA40" s="104">
        <f t="shared" si="310"/>
        <v>6.75</v>
      </c>
      <c r="KB40" s="104">
        <f t="shared" si="311"/>
        <v>4</v>
      </c>
      <c r="KC40" s="104">
        <f t="shared" si="312"/>
        <v>5.0999999999999996</v>
      </c>
      <c r="KD40" s="104" t="str">
        <f t="shared" si="313"/>
        <v/>
      </c>
      <c r="KE40" s="104">
        <f t="shared" si="314"/>
        <v>5.0999999999999996</v>
      </c>
      <c r="KF40" s="105">
        <f t="shared" si="62"/>
        <v>0</v>
      </c>
      <c r="KG40" s="109">
        <f t="shared" si="63"/>
        <v>48</v>
      </c>
      <c r="KH40" s="102"/>
      <c r="KI40" s="102"/>
      <c r="KJ40" s="104" t="str">
        <f t="shared" si="64"/>
        <v/>
      </c>
      <c r="KK40" s="102"/>
      <c r="KL40" s="104" t="str">
        <f t="shared" si="315"/>
        <v/>
      </c>
      <c r="KM40" s="102"/>
      <c r="KN40" s="102"/>
      <c r="KO40" s="104" t="str">
        <f t="shared" si="65"/>
        <v/>
      </c>
      <c r="KP40" s="102"/>
      <c r="KQ40" s="104" t="str">
        <f t="shared" si="316"/>
        <v/>
      </c>
      <c r="KR40" s="102"/>
      <c r="KS40" s="102"/>
      <c r="KT40" s="104" t="str">
        <f t="shared" si="66"/>
        <v/>
      </c>
      <c r="KU40" s="118"/>
      <c r="KV40" s="104" t="str">
        <f t="shared" si="317"/>
        <v/>
      </c>
      <c r="KW40" s="102"/>
      <c r="KX40" s="102"/>
      <c r="KY40" s="104" t="str">
        <f t="shared" si="67"/>
        <v/>
      </c>
      <c r="KZ40" s="118"/>
      <c r="LA40" s="104" t="str">
        <f t="shared" si="318"/>
        <v/>
      </c>
      <c r="LB40" s="102"/>
      <c r="LC40" s="102"/>
      <c r="LD40" s="104" t="str">
        <f t="shared" si="68"/>
        <v/>
      </c>
      <c r="LE40" s="102"/>
      <c r="LF40" s="104" t="str">
        <f t="shared" si="319"/>
        <v/>
      </c>
      <c r="LG40" s="104" t="str">
        <f t="shared" si="320"/>
        <v/>
      </c>
      <c r="LH40" s="104" t="str">
        <f t="shared" si="321"/>
        <v/>
      </c>
      <c r="LI40" s="104" t="str">
        <f t="shared" si="322"/>
        <v/>
      </c>
      <c r="LJ40" s="104" t="str">
        <f t="shared" si="323"/>
        <v/>
      </c>
      <c r="LK40" s="104" t="str">
        <f t="shared" si="324"/>
        <v/>
      </c>
      <c r="LL40" s="105" t="str">
        <f t="shared" si="69"/>
        <v/>
      </c>
      <c r="LM40" s="109" t="str">
        <f t="shared" si="70"/>
        <v/>
      </c>
      <c r="LN40" s="102"/>
      <c r="LO40" s="102"/>
      <c r="LP40" s="104" t="str">
        <f t="shared" si="71"/>
        <v/>
      </c>
      <c r="LQ40" s="102"/>
      <c r="LR40" s="104" t="str">
        <f t="shared" si="325"/>
        <v/>
      </c>
      <c r="LS40" s="102"/>
      <c r="LT40" s="102"/>
      <c r="LU40" s="104" t="str">
        <f t="shared" si="72"/>
        <v/>
      </c>
      <c r="LV40" s="102"/>
      <c r="LW40" s="104" t="str">
        <f t="shared" si="326"/>
        <v/>
      </c>
      <c r="LX40" s="102"/>
      <c r="LY40" s="102"/>
      <c r="LZ40" s="104" t="str">
        <f t="shared" si="73"/>
        <v/>
      </c>
      <c r="MA40" s="118"/>
      <c r="MB40" s="104" t="str">
        <f t="shared" si="327"/>
        <v/>
      </c>
      <c r="MC40" s="102"/>
      <c r="MD40" s="102"/>
      <c r="ME40" s="104" t="str">
        <f t="shared" si="74"/>
        <v/>
      </c>
      <c r="MF40" s="118"/>
      <c r="MG40" s="104" t="str">
        <f t="shared" si="328"/>
        <v/>
      </c>
      <c r="MH40" s="102"/>
      <c r="MI40" s="102"/>
      <c r="MJ40" s="104" t="str">
        <f t="shared" si="75"/>
        <v/>
      </c>
      <c r="MK40" s="102"/>
      <c r="ML40" s="104" t="str">
        <f t="shared" si="329"/>
        <v/>
      </c>
      <c r="MM40" s="104" t="str">
        <f t="shared" si="330"/>
        <v/>
      </c>
      <c r="MN40" s="104" t="str">
        <f t="shared" si="331"/>
        <v/>
      </c>
      <c r="MO40" s="104" t="str">
        <f t="shared" si="332"/>
        <v/>
      </c>
      <c r="MP40" s="104" t="str">
        <f t="shared" si="333"/>
        <v/>
      </c>
      <c r="MQ40" s="104" t="str">
        <f t="shared" si="334"/>
        <v/>
      </c>
      <c r="MR40" s="105" t="str">
        <f t="shared" si="76"/>
        <v/>
      </c>
      <c r="MS40" s="109" t="str">
        <f t="shared" si="77"/>
        <v/>
      </c>
      <c r="MT40" s="102"/>
      <c r="MU40" s="102"/>
      <c r="MV40" s="104" t="str">
        <f t="shared" si="78"/>
        <v/>
      </c>
      <c r="MW40" s="102"/>
      <c r="MX40" s="104" t="str">
        <f t="shared" si="335"/>
        <v/>
      </c>
      <c r="MY40" s="102"/>
      <c r="MZ40" s="102"/>
      <c r="NA40" s="104" t="str">
        <f t="shared" si="79"/>
        <v/>
      </c>
      <c r="NB40" s="102"/>
      <c r="NC40" s="104" t="str">
        <f t="shared" si="336"/>
        <v/>
      </c>
      <c r="ND40" s="102"/>
      <c r="NE40" s="102"/>
      <c r="NF40" s="104" t="str">
        <f t="shared" si="80"/>
        <v/>
      </c>
      <c r="NG40" s="118"/>
      <c r="NH40" s="104" t="str">
        <f t="shared" si="337"/>
        <v/>
      </c>
      <c r="NI40" s="102"/>
      <c r="NJ40" s="102"/>
      <c r="NK40" s="104" t="str">
        <f t="shared" si="81"/>
        <v/>
      </c>
      <c r="NL40" s="118"/>
      <c r="NM40" s="104" t="str">
        <f t="shared" si="338"/>
        <v/>
      </c>
      <c r="NN40" s="102"/>
      <c r="NO40" s="102"/>
      <c r="NP40" s="104" t="str">
        <f t="shared" si="82"/>
        <v/>
      </c>
      <c r="NQ40" s="102"/>
      <c r="NR40" s="104" t="str">
        <f t="shared" si="339"/>
        <v/>
      </c>
      <c r="NS40" s="104" t="str">
        <f t="shared" si="340"/>
        <v/>
      </c>
      <c r="NT40" s="104" t="str">
        <f t="shared" si="341"/>
        <v/>
      </c>
      <c r="NU40" s="104" t="str">
        <f t="shared" si="342"/>
        <v/>
      </c>
      <c r="NV40" s="104" t="str">
        <f t="shared" si="343"/>
        <v/>
      </c>
      <c r="NW40" s="104" t="str">
        <f t="shared" si="344"/>
        <v/>
      </c>
      <c r="NX40" s="105" t="str">
        <f t="shared" si="83"/>
        <v/>
      </c>
      <c r="NY40" s="109" t="str">
        <f t="shared" si="84"/>
        <v/>
      </c>
      <c r="OA40" s="198">
        <f t="shared" si="85"/>
        <v>8.5</v>
      </c>
      <c r="OB40" s="198">
        <f t="shared" si="86"/>
        <v>6.930769230769231</v>
      </c>
      <c r="OC40" s="198">
        <f t="shared" si="87"/>
        <v>9.8999999999999986</v>
      </c>
      <c r="OD40" s="198">
        <f t="shared" si="88"/>
        <v>8.138461538461538</v>
      </c>
      <c r="OE40" s="198">
        <f t="shared" si="89"/>
        <v>7.8769230769230765</v>
      </c>
      <c r="OF40" s="198">
        <f t="shared" si="90"/>
        <v>6.0038461538461547</v>
      </c>
      <c r="OG40" s="198">
        <f t="shared" si="91"/>
        <v>7.138461538461538</v>
      </c>
      <c r="OH40" s="198">
        <f t="shared" si="92"/>
        <v>11.969230769230769</v>
      </c>
      <c r="OI40" s="198">
        <f t="shared" si="93"/>
        <v>5.0999999999999996</v>
      </c>
      <c r="OJ40" s="198" t="str">
        <f t="shared" si="94"/>
        <v/>
      </c>
      <c r="OK40" s="198" t="str">
        <f t="shared" si="95"/>
        <v/>
      </c>
      <c r="OL40" s="198" t="str">
        <f t="shared" si="96"/>
        <v/>
      </c>
      <c r="OM40" s="199"/>
      <c r="ON40" s="198">
        <f t="shared" si="349"/>
        <v>6.5929487179487181</v>
      </c>
      <c r="OO40" s="198">
        <f t="shared" si="350"/>
        <v>6.754487179487179</v>
      </c>
      <c r="OP40" s="198">
        <f t="shared" si="345"/>
        <v>8.1065384615384612</v>
      </c>
      <c r="OQ40" s="198">
        <f t="shared" si="346"/>
        <v>8.1065384615384612</v>
      </c>
      <c r="OR40" s="105">
        <f t="shared" si="347"/>
        <v>3</v>
      </c>
      <c r="OS40" s="105">
        <f t="shared" si="348"/>
        <v>3</v>
      </c>
      <c r="OT40" s="133"/>
      <c r="OU40" s="109">
        <f t="shared" si="99"/>
        <v>46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36</v>
      </c>
      <c r="B41" s="195" t="s">
        <v>439</v>
      </c>
      <c r="C41" s="195" t="s">
        <v>439</v>
      </c>
      <c r="D41" s="195" t="s">
        <v>440</v>
      </c>
      <c r="E41" s="196" t="s">
        <v>278</v>
      </c>
      <c r="F41" s="102">
        <v>10.5</v>
      </c>
      <c r="G41" s="102">
        <v>0</v>
      </c>
      <c r="H41" s="104">
        <f t="shared" si="1"/>
        <v>4.2</v>
      </c>
      <c r="I41" s="102"/>
      <c r="J41" s="104">
        <f t="shared" si="225"/>
        <v>4.2</v>
      </c>
      <c r="K41" s="102">
        <v>6</v>
      </c>
      <c r="L41" s="102">
        <v>5.5</v>
      </c>
      <c r="M41" s="104">
        <f t="shared" si="2"/>
        <v>5.7</v>
      </c>
      <c r="N41" s="102"/>
      <c r="O41" s="104">
        <f t="shared" si="226"/>
        <v>5.7</v>
      </c>
      <c r="P41" s="102">
        <v>9.5</v>
      </c>
      <c r="Q41" s="102">
        <v>4</v>
      </c>
      <c r="R41" s="104">
        <f t="shared" si="3"/>
        <v>6.2</v>
      </c>
      <c r="S41" s="118"/>
      <c r="T41" s="104">
        <f t="shared" si="227"/>
        <v>6.2</v>
      </c>
      <c r="U41" s="102"/>
      <c r="V41" s="102"/>
      <c r="W41" s="104" t="str">
        <f t="shared" si="4"/>
        <v/>
      </c>
      <c r="X41" s="118"/>
      <c r="Y41" s="104" t="str">
        <f t="shared" si="228"/>
        <v/>
      </c>
      <c r="Z41" s="102"/>
      <c r="AA41" s="102"/>
      <c r="AB41" s="104" t="str">
        <f t="shared" si="5"/>
        <v/>
      </c>
      <c r="AC41" s="102"/>
      <c r="AD41" s="104" t="str">
        <f t="shared" si="229"/>
        <v/>
      </c>
      <c r="AE41" s="104">
        <f t="shared" si="230"/>
        <v>8.8076923076923084</v>
      </c>
      <c r="AF41" s="104">
        <f t="shared" si="231"/>
        <v>2.9230769230769234</v>
      </c>
      <c r="AG41" s="104">
        <f t="shared" si="232"/>
        <v>5.2769230769230777</v>
      </c>
      <c r="AH41" s="104" t="str">
        <f t="shared" si="233"/>
        <v/>
      </c>
      <c r="AI41" s="104">
        <f t="shared" si="234"/>
        <v>5.2769230769230777</v>
      </c>
      <c r="AJ41" s="105">
        <f t="shared" si="6"/>
        <v>0</v>
      </c>
      <c r="AK41" s="109">
        <f t="shared" si="7"/>
        <v>44</v>
      </c>
      <c r="AL41" s="102">
        <v>5</v>
      </c>
      <c r="AM41" s="102">
        <v>4</v>
      </c>
      <c r="AN41" s="104">
        <f t="shared" si="8"/>
        <v>4.4000000000000004</v>
      </c>
      <c r="AO41" s="102"/>
      <c r="AP41" s="104">
        <f t="shared" si="235"/>
        <v>4.4000000000000004</v>
      </c>
      <c r="AQ41" s="102">
        <v>4.5</v>
      </c>
      <c r="AR41" s="102">
        <v>3</v>
      </c>
      <c r="AS41" s="104">
        <f t="shared" si="9"/>
        <v>3.5999999999999996</v>
      </c>
      <c r="AT41" s="102"/>
      <c r="AU41" s="104">
        <f t="shared" si="236"/>
        <v>3.5999999999999996</v>
      </c>
      <c r="AV41" s="102">
        <v>9</v>
      </c>
      <c r="AW41" s="102">
        <v>5</v>
      </c>
      <c r="AX41" s="104">
        <f t="shared" si="10"/>
        <v>6.6</v>
      </c>
      <c r="AY41" s="118"/>
      <c r="AZ41" s="104">
        <f t="shared" si="237"/>
        <v>6.6</v>
      </c>
      <c r="BA41" s="102"/>
      <c r="BB41" s="102"/>
      <c r="BC41" s="104" t="str">
        <f t="shared" si="11"/>
        <v/>
      </c>
      <c r="BD41" s="118"/>
      <c r="BE41" s="104" t="str">
        <f t="shared" si="238"/>
        <v/>
      </c>
      <c r="BF41" s="102"/>
      <c r="BG41" s="102"/>
      <c r="BH41" s="104" t="str">
        <f t="shared" si="12"/>
        <v/>
      </c>
      <c r="BI41" s="102"/>
      <c r="BJ41" s="104" t="str">
        <f t="shared" si="239"/>
        <v/>
      </c>
      <c r="BK41" s="104">
        <f t="shared" si="240"/>
        <v>5.7307692307692317</v>
      </c>
      <c r="BL41" s="104">
        <f t="shared" si="241"/>
        <v>3.8461538461538467</v>
      </c>
      <c r="BM41" s="104">
        <f t="shared" si="242"/>
        <v>4.5999999999999996</v>
      </c>
      <c r="BN41" s="104" t="str">
        <f t="shared" si="243"/>
        <v/>
      </c>
      <c r="BO41" s="104">
        <f t="shared" si="244"/>
        <v>4.5999999999999996</v>
      </c>
      <c r="BP41" s="105">
        <f t="shared" si="13"/>
        <v>0</v>
      </c>
      <c r="BQ41" s="109">
        <f t="shared" si="14"/>
        <v>46</v>
      </c>
      <c r="BR41" s="102">
        <v>11.5</v>
      </c>
      <c r="BS41" s="102">
        <v>9</v>
      </c>
      <c r="BT41" s="104">
        <f t="shared" si="15"/>
        <v>10</v>
      </c>
      <c r="BU41" s="102"/>
      <c r="BV41" s="104">
        <f t="shared" si="245"/>
        <v>10</v>
      </c>
      <c r="BW41" s="102">
        <v>9</v>
      </c>
      <c r="BX41" s="102">
        <v>11</v>
      </c>
      <c r="BY41" s="104">
        <f t="shared" si="16"/>
        <v>10.199999999999999</v>
      </c>
      <c r="BZ41" s="102"/>
      <c r="CA41" s="104">
        <f t="shared" si="246"/>
        <v>10.199999999999999</v>
      </c>
      <c r="CB41" s="102">
        <v>8</v>
      </c>
      <c r="CC41" s="102">
        <v>9</v>
      </c>
      <c r="CD41" s="104">
        <f t="shared" si="17"/>
        <v>8.6</v>
      </c>
      <c r="CE41" s="118"/>
      <c r="CF41" s="104">
        <f t="shared" si="247"/>
        <v>8.6</v>
      </c>
      <c r="CG41" s="102"/>
      <c r="CH41" s="102"/>
      <c r="CI41" s="104" t="str">
        <f t="shared" si="18"/>
        <v/>
      </c>
      <c r="CJ41" s="118"/>
      <c r="CK41" s="104" t="str">
        <f t="shared" si="248"/>
        <v/>
      </c>
      <c r="CL41" s="102"/>
      <c r="CM41" s="102"/>
      <c r="CN41" s="104" t="str">
        <f t="shared" si="19"/>
        <v/>
      </c>
      <c r="CO41" s="102"/>
      <c r="CP41" s="104" t="str">
        <f t="shared" si="249"/>
        <v/>
      </c>
      <c r="CQ41" s="104">
        <f t="shared" si="250"/>
        <v>9.7307692307692317</v>
      </c>
      <c r="CR41" s="104">
        <f t="shared" si="251"/>
        <v>9.7692307692307701</v>
      </c>
      <c r="CS41" s="104">
        <f t="shared" si="252"/>
        <v>9.7538461538461547</v>
      </c>
      <c r="CT41" s="104" t="str">
        <f t="shared" si="253"/>
        <v/>
      </c>
      <c r="CU41" s="104">
        <f t="shared" si="254"/>
        <v>9.7538461538461547</v>
      </c>
      <c r="CV41" s="105">
        <f t="shared" si="20"/>
        <v>0</v>
      </c>
      <c r="CW41" s="109">
        <f t="shared" si="21"/>
        <v>46</v>
      </c>
      <c r="CX41" s="102">
        <v>11.5</v>
      </c>
      <c r="CY41" s="102">
        <v>10.25</v>
      </c>
      <c r="CZ41" s="104">
        <f t="shared" si="22"/>
        <v>10.75</v>
      </c>
      <c r="DA41" s="102"/>
      <c r="DB41" s="104">
        <f t="shared" si="255"/>
        <v>10.75</v>
      </c>
      <c r="DC41" s="102">
        <v>11</v>
      </c>
      <c r="DD41" s="102">
        <v>7</v>
      </c>
      <c r="DE41" s="104">
        <f t="shared" si="23"/>
        <v>8.6000000000000014</v>
      </c>
      <c r="DF41" s="102"/>
      <c r="DG41" s="104">
        <f t="shared" si="256"/>
        <v>8.6000000000000014</v>
      </c>
      <c r="DH41" s="102"/>
      <c r="DI41" s="102"/>
      <c r="DJ41" s="104" t="str">
        <f t="shared" si="24"/>
        <v/>
      </c>
      <c r="DK41" s="118"/>
      <c r="DL41" s="104" t="str">
        <f t="shared" si="257"/>
        <v/>
      </c>
      <c r="DM41" s="102"/>
      <c r="DN41" s="102"/>
      <c r="DO41" s="104" t="str">
        <f t="shared" si="25"/>
        <v/>
      </c>
      <c r="DP41" s="118"/>
      <c r="DQ41" s="104" t="str">
        <f t="shared" si="258"/>
        <v/>
      </c>
      <c r="DR41" s="102"/>
      <c r="DS41" s="102"/>
      <c r="DT41" s="104" t="str">
        <f t="shared" si="26"/>
        <v/>
      </c>
      <c r="DU41" s="102"/>
      <c r="DV41" s="104" t="str">
        <f t="shared" si="259"/>
        <v/>
      </c>
      <c r="DW41" s="104">
        <f t="shared" si="260"/>
        <v>11.26923076923077</v>
      </c>
      <c r="DX41" s="104">
        <f t="shared" si="261"/>
        <v>8.75</v>
      </c>
      <c r="DY41" s="104">
        <f t="shared" si="262"/>
        <v>9.7576923076923094</v>
      </c>
      <c r="DZ41" s="104" t="str">
        <f t="shared" si="263"/>
        <v/>
      </c>
      <c r="EA41" s="104">
        <f t="shared" si="264"/>
        <v>9.7576923076923094</v>
      </c>
      <c r="EB41" s="105">
        <f t="shared" si="27"/>
        <v>0</v>
      </c>
      <c r="EC41" s="109">
        <f t="shared" si="28"/>
        <v>46</v>
      </c>
      <c r="ED41" s="102">
        <v>11.5</v>
      </c>
      <c r="EE41" s="102">
        <v>6</v>
      </c>
      <c r="EF41" s="104">
        <f t="shared" si="29"/>
        <v>8.1999999999999993</v>
      </c>
      <c r="EG41" s="102"/>
      <c r="EH41" s="104">
        <f t="shared" si="265"/>
        <v>8.1999999999999993</v>
      </c>
      <c r="EI41" s="102">
        <v>7</v>
      </c>
      <c r="EJ41" s="102">
        <v>6</v>
      </c>
      <c r="EK41" s="104">
        <f t="shared" si="30"/>
        <v>6.4</v>
      </c>
      <c r="EL41" s="102"/>
      <c r="EM41" s="104">
        <f t="shared" si="266"/>
        <v>6.4</v>
      </c>
      <c r="EN41" s="102">
        <v>5.6</v>
      </c>
      <c r="EO41" s="102">
        <v>6.5</v>
      </c>
      <c r="EP41" s="104">
        <f t="shared" si="31"/>
        <v>6.14</v>
      </c>
      <c r="EQ41" s="118"/>
      <c r="ER41" s="104">
        <f t="shared" si="267"/>
        <v>6.14</v>
      </c>
      <c r="ES41" s="102"/>
      <c r="ET41" s="102"/>
      <c r="EU41" s="104" t="str">
        <f t="shared" si="32"/>
        <v/>
      </c>
      <c r="EV41" s="118"/>
      <c r="EW41" s="104" t="str">
        <f t="shared" si="268"/>
        <v/>
      </c>
      <c r="EX41" s="102"/>
      <c r="EY41" s="102"/>
      <c r="EZ41" s="104" t="str">
        <f t="shared" si="33"/>
        <v/>
      </c>
      <c r="FA41" s="102"/>
      <c r="FB41" s="104" t="str">
        <f t="shared" si="269"/>
        <v/>
      </c>
      <c r="FC41" s="104">
        <f t="shared" si="270"/>
        <v>9.1</v>
      </c>
      <c r="FD41" s="104">
        <f t="shared" si="271"/>
        <v>6.115384615384615</v>
      </c>
      <c r="FE41" s="104">
        <f t="shared" si="272"/>
        <v>7.3092307692307692</v>
      </c>
      <c r="FF41" s="104" t="str">
        <f t="shared" si="273"/>
        <v/>
      </c>
      <c r="FG41" s="104">
        <f t="shared" si="274"/>
        <v>7.3092307692307692</v>
      </c>
      <c r="FH41" s="105">
        <f t="shared" si="34"/>
        <v>0</v>
      </c>
      <c r="FI41" s="109">
        <f t="shared" si="35"/>
        <v>48</v>
      </c>
      <c r="FJ41" s="102">
        <v>6</v>
      </c>
      <c r="FK41" s="102">
        <v>5.5</v>
      </c>
      <c r="FL41" s="104">
        <f t="shared" si="36"/>
        <v>5.7</v>
      </c>
      <c r="FM41" s="102"/>
      <c r="FN41" s="104">
        <f t="shared" si="275"/>
        <v>5.7</v>
      </c>
      <c r="FO41" s="102">
        <v>10</v>
      </c>
      <c r="FP41" s="102">
        <v>0.25</v>
      </c>
      <c r="FQ41" s="104">
        <f t="shared" si="37"/>
        <v>4.1500000000000004</v>
      </c>
      <c r="FR41" s="102"/>
      <c r="FS41" s="104">
        <f t="shared" si="276"/>
        <v>4.1500000000000004</v>
      </c>
      <c r="FT41" s="102"/>
      <c r="FU41" s="102"/>
      <c r="FV41" s="104" t="str">
        <f t="shared" si="38"/>
        <v/>
      </c>
      <c r="FW41" s="118"/>
      <c r="FX41" s="104" t="str">
        <f t="shared" si="277"/>
        <v/>
      </c>
      <c r="FY41" s="102"/>
      <c r="FZ41" s="102"/>
      <c r="GA41" s="104" t="str">
        <f t="shared" si="39"/>
        <v/>
      </c>
      <c r="GB41" s="118"/>
      <c r="GC41" s="104" t="str">
        <f t="shared" si="278"/>
        <v/>
      </c>
      <c r="GD41" s="102"/>
      <c r="GE41" s="102"/>
      <c r="GF41" s="104" t="str">
        <f t="shared" si="40"/>
        <v/>
      </c>
      <c r="GG41" s="102"/>
      <c r="GH41" s="104" t="str">
        <f t="shared" si="279"/>
        <v/>
      </c>
      <c r="GI41" s="104">
        <f t="shared" si="280"/>
        <v>7.8461538461538467</v>
      </c>
      <c r="GJ41" s="104">
        <f t="shared" si="281"/>
        <v>3.0769230769230766</v>
      </c>
      <c r="GK41" s="104">
        <f t="shared" si="282"/>
        <v>4.9846153846153847</v>
      </c>
      <c r="GL41" s="104" t="str">
        <f t="shared" si="283"/>
        <v/>
      </c>
      <c r="GM41" s="104">
        <f t="shared" si="284"/>
        <v>4.9846153846153847</v>
      </c>
      <c r="GN41" s="105">
        <f t="shared" si="41"/>
        <v>0</v>
      </c>
      <c r="GO41" s="109">
        <f t="shared" si="42"/>
        <v>48</v>
      </c>
      <c r="GP41" s="102">
        <v>11.75</v>
      </c>
      <c r="GQ41" s="102">
        <v>7.5</v>
      </c>
      <c r="GR41" s="104">
        <f t="shared" si="43"/>
        <v>9.1999999999999993</v>
      </c>
      <c r="GS41" s="102"/>
      <c r="GT41" s="104">
        <f t="shared" si="285"/>
        <v>9.1999999999999993</v>
      </c>
      <c r="GU41" s="102">
        <v>6.5</v>
      </c>
      <c r="GV41" s="102">
        <v>6.5</v>
      </c>
      <c r="GW41" s="104">
        <f t="shared" si="44"/>
        <v>6.5</v>
      </c>
      <c r="GX41" s="102"/>
      <c r="GY41" s="104">
        <f t="shared" si="286"/>
        <v>6.5</v>
      </c>
      <c r="GZ41" s="102"/>
      <c r="HA41" s="102"/>
      <c r="HB41" s="104" t="str">
        <f t="shared" si="45"/>
        <v/>
      </c>
      <c r="HC41" s="118"/>
      <c r="HD41" s="104" t="str">
        <f t="shared" si="287"/>
        <v/>
      </c>
      <c r="HE41" s="102"/>
      <c r="HF41" s="102"/>
      <c r="HG41" s="104" t="str">
        <f t="shared" si="46"/>
        <v/>
      </c>
      <c r="HH41" s="118"/>
      <c r="HI41" s="104" t="str">
        <f t="shared" si="288"/>
        <v/>
      </c>
      <c r="HJ41" s="102"/>
      <c r="HK41" s="102"/>
      <c r="HL41" s="104" t="str">
        <f t="shared" si="47"/>
        <v/>
      </c>
      <c r="HM41" s="102"/>
      <c r="HN41" s="104" t="str">
        <f t="shared" si="289"/>
        <v/>
      </c>
      <c r="HO41" s="104">
        <f t="shared" si="290"/>
        <v>9.3269230769230766</v>
      </c>
      <c r="HP41" s="104">
        <f t="shared" si="291"/>
        <v>7.0384615384615383</v>
      </c>
      <c r="HQ41" s="104">
        <f t="shared" si="292"/>
        <v>7.9538461538461531</v>
      </c>
      <c r="HR41" s="104" t="str">
        <f t="shared" si="293"/>
        <v/>
      </c>
      <c r="HS41" s="104">
        <f t="shared" si="294"/>
        <v>7.9538461538461531</v>
      </c>
      <c r="HT41" s="105">
        <f t="shared" si="48"/>
        <v>0</v>
      </c>
      <c r="HU41" s="109">
        <f t="shared" si="49"/>
        <v>46</v>
      </c>
      <c r="HV41" s="102">
        <v>0</v>
      </c>
      <c r="HW41" s="102">
        <v>12</v>
      </c>
      <c r="HX41" s="104">
        <f t="shared" si="50"/>
        <v>7.1999999999999993</v>
      </c>
      <c r="HY41" s="102"/>
      <c r="HZ41" s="104">
        <f t="shared" si="295"/>
        <v>7.1999999999999993</v>
      </c>
      <c r="IA41" s="102">
        <v>16</v>
      </c>
      <c r="IB41" s="102">
        <v>12</v>
      </c>
      <c r="IC41" s="104">
        <f t="shared" si="51"/>
        <v>13.6</v>
      </c>
      <c r="ID41" s="102"/>
      <c r="IE41" s="104">
        <f t="shared" si="296"/>
        <v>13.6</v>
      </c>
      <c r="IF41" s="102"/>
      <c r="IG41" s="102"/>
      <c r="IH41" s="104" t="str">
        <f t="shared" si="52"/>
        <v/>
      </c>
      <c r="II41" s="118"/>
      <c r="IJ41" s="104" t="str">
        <f t="shared" si="297"/>
        <v/>
      </c>
      <c r="IK41" s="102"/>
      <c r="IL41" s="102"/>
      <c r="IM41" s="104" t="str">
        <f t="shared" si="53"/>
        <v/>
      </c>
      <c r="IN41" s="118"/>
      <c r="IO41" s="104" t="str">
        <f t="shared" si="298"/>
        <v/>
      </c>
      <c r="IP41" s="102"/>
      <c r="IQ41" s="102"/>
      <c r="IR41" s="104" t="str">
        <f t="shared" si="54"/>
        <v/>
      </c>
      <c r="IS41" s="102"/>
      <c r="IT41" s="104" t="str">
        <f t="shared" si="299"/>
        <v/>
      </c>
      <c r="IU41" s="104">
        <f t="shared" si="300"/>
        <v>7.384615384615385</v>
      </c>
      <c r="IV41" s="104">
        <f t="shared" si="301"/>
        <v>12</v>
      </c>
      <c r="IW41" s="104">
        <f t="shared" si="302"/>
        <v>10.153846153846153</v>
      </c>
      <c r="IX41" s="104" t="str">
        <f t="shared" si="303"/>
        <v/>
      </c>
      <c r="IY41" s="104">
        <f t="shared" si="304"/>
        <v>10.153846153846153</v>
      </c>
      <c r="IZ41" s="105">
        <f t="shared" si="55"/>
        <v>3</v>
      </c>
      <c r="JA41" s="109">
        <f t="shared" si="56"/>
        <v>39</v>
      </c>
      <c r="JB41" s="102">
        <v>6.5</v>
      </c>
      <c r="JC41" s="102">
        <v>6.5</v>
      </c>
      <c r="JD41" s="104">
        <f t="shared" si="57"/>
        <v>6.5</v>
      </c>
      <c r="JE41" s="102"/>
      <c r="JF41" s="104">
        <f t="shared" si="305"/>
        <v>6.5</v>
      </c>
      <c r="JG41" s="102"/>
      <c r="JH41" s="102"/>
      <c r="JI41" s="104" t="str">
        <f t="shared" si="58"/>
        <v/>
      </c>
      <c r="JJ41" s="102"/>
      <c r="JK41" s="104" t="str">
        <f t="shared" si="306"/>
        <v/>
      </c>
      <c r="JL41" s="102"/>
      <c r="JM41" s="102"/>
      <c r="JN41" s="104" t="str">
        <f t="shared" si="59"/>
        <v/>
      </c>
      <c r="JO41" s="118"/>
      <c r="JP41" s="104" t="str">
        <f t="shared" si="307"/>
        <v/>
      </c>
      <c r="JQ41" s="102"/>
      <c r="JR41" s="102"/>
      <c r="JS41" s="104" t="str">
        <f t="shared" si="60"/>
        <v/>
      </c>
      <c r="JT41" s="118"/>
      <c r="JU41" s="104" t="str">
        <f t="shared" si="308"/>
        <v/>
      </c>
      <c r="JV41" s="102"/>
      <c r="JW41" s="102"/>
      <c r="JX41" s="104" t="str">
        <f t="shared" si="61"/>
        <v/>
      </c>
      <c r="JY41" s="102"/>
      <c r="JZ41" s="104" t="str">
        <f t="shared" si="309"/>
        <v/>
      </c>
      <c r="KA41" s="104">
        <f t="shared" si="310"/>
        <v>6.5</v>
      </c>
      <c r="KB41" s="104">
        <f t="shared" si="311"/>
        <v>6.5</v>
      </c>
      <c r="KC41" s="104">
        <f t="shared" si="312"/>
        <v>6.5</v>
      </c>
      <c r="KD41" s="104" t="str">
        <f t="shared" si="313"/>
        <v/>
      </c>
      <c r="KE41" s="104">
        <f t="shared" si="314"/>
        <v>6.5</v>
      </c>
      <c r="KF41" s="105">
        <f t="shared" si="62"/>
        <v>0</v>
      </c>
      <c r="KG41" s="109">
        <f t="shared" si="63"/>
        <v>43</v>
      </c>
      <c r="KH41" s="102"/>
      <c r="KI41" s="102"/>
      <c r="KJ41" s="104" t="str">
        <f t="shared" si="64"/>
        <v/>
      </c>
      <c r="KK41" s="102"/>
      <c r="KL41" s="104" t="str">
        <f t="shared" si="315"/>
        <v/>
      </c>
      <c r="KM41" s="102"/>
      <c r="KN41" s="102"/>
      <c r="KO41" s="104" t="str">
        <f t="shared" si="65"/>
        <v/>
      </c>
      <c r="KP41" s="102"/>
      <c r="KQ41" s="104" t="str">
        <f t="shared" si="316"/>
        <v/>
      </c>
      <c r="KR41" s="102"/>
      <c r="KS41" s="102"/>
      <c r="KT41" s="104" t="str">
        <f t="shared" si="66"/>
        <v/>
      </c>
      <c r="KU41" s="118"/>
      <c r="KV41" s="104" t="str">
        <f t="shared" si="317"/>
        <v/>
      </c>
      <c r="KW41" s="102"/>
      <c r="KX41" s="102"/>
      <c r="KY41" s="104" t="str">
        <f t="shared" si="67"/>
        <v/>
      </c>
      <c r="KZ41" s="118"/>
      <c r="LA41" s="104" t="str">
        <f t="shared" si="318"/>
        <v/>
      </c>
      <c r="LB41" s="102"/>
      <c r="LC41" s="102"/>
      <c r="LD41" s="104" t="str">
        <f t="shared" si="68"/>
        <v/>
      </c>
      <c r="LE41" s="102"/>
      <c r="LF41" s="104" t="str">
        <f t="shared" si="319"/>
        <v/>
      </c>
      <c r="LG41" s="104" t="str">
        <f t="shared" si="320"/>
        <v/>
      </c>
      <c r="LH41" s="104" t="str">
        <f t="shared" si="321"/>
        <v/>
      </c>
      <c r="LI41" s="104" t="str">
        <f t="shared" si="322"/>
        <v/>
      </c>
      <c r="LJ41" s="104" t="str">
        <f t="shared" si="323"/>
        <v/>
      </c>
      <c r="LK41" s="104" t="str">
        <f t="shared" si="324"/>
        <v/>
      </c>
      <c r="LL41" s="105" t="str">
        <f t="shared" si="69"/>
        <v/>
      </c>
      <c r="LM41" s="109" t="str">
        <f t="shared" si="70"/>
        <v/>
      </c>
      <c r="LN41" s="102"/>
      <c r="LO41" s="102"/>
      <c r="LP41" s="104" t="str">
        <f t="shared" si="71"/>
        <v/>
      </c>
      <c r="LQ41" s="102"/>
      <c r="LR41" s="104" t="str">
        <f t="shared" si="325"/>
        <v/>
      </c>
      <c r="LS41" s="102"/>
      <c r="LT41" s="102"/>
      <c r="LU41" s="104" t="str">
        <f t="shared" si="72"/>
        <v/>
      </c>
      <c r="LV41" s="102"/>
      <c r="LW41" s="104" t="str">
        <f t="shared" si="326"/>
        <v/>
      </c>
      <c r="LX41" s="102"/>
      <c r="LY41" s="102"/>
      <c r="LZ41" s="104" t="str">
        <f t="shared" si="73"/>
        <v/>
      </c>
      <c r="MA41" s="118"/>
      <c r="MB41" s="104" t="str">
        <f t="shared" si="327"/>
        <v/>
      </c>
      <c r="MC41" s="102"/>
      <c r="MD41" s="102"/>
      <c r="ME41" s="104" t="str">
        <f t="shared" si="74"/>
        <v/>
      </c>
      <c r="MF41" s="118"/>
      <c r="MG41" s="104" t="str">
        <f t="shared" si="328"/>
        <v/>
      </c>
      <c r="MH41" s="102"/>
      <c r="MI41" s="102"/>
      <c r="MJ41" s="104" t="str">
        <f t="shared" si="75"/>
        <v/>
      </c>
      <c r="MK41" s="102"/>
      <c r="ML41" s="104" t="str">
        <f t="shared" si="329"/>
        <v/>
      </c>
      <c r="MM41" s="104" t="str">
        <f t="shared" si="330"/>
        <v/>
      </c>
      <c r="MN41" s="104" t="str">
        <f t="shared" si="331"/>
        <v/>
      </c>
      <c r="MO41" s="104" t="str">
        <f t="shared" si="332"/>
        <v/>
      </c>
      <c r="MP41" s="104" t="str">
        <f t="shared" si="333"/>
        <v/>
      </c>
      <c r="MQ41" s="104" t="str">
        <f t="shared" si="334"/>
        <v/>
      </c>
      <c r="MR41" s="105" t="str">
        <f t="shared" si="76"/>
        <v/>
      </c>
      <c r="MS41" s="109" t="str">
        <f t="shared" si="77"/>
        <v/>
      </c>
      <c r="MT41" s="102"/>
      <c r="MU41" s="102"/>
      <c r="MV41" s="104" t="str">
        <f t="shared" si="78"/>
        <v/>
      </c>
      <c r="MW41" s="102"/>
      <c r="MX41" s="104" t="str">
        <f t="shared" si="335"/>
        <v/>
      </c>
      <c r="MY41" s="102"/>
      <c r="MZ41" s="102"/>
      <c r="NA41" s="104" t="str">
        <f t="shared" si="79"/>
        <v/>
      </c>
      <c r="NB41" s="102"/>
      <c r="NC41" s="104" t="str">
        <f t="shared" si="336"/>
        <v/>
      </c>
      <c r="ND41" s="102"/>
      <c r="NE41" s="102"/>
      <c r="NF41" s="104" t="str">
        <f t="shared" si="80"/>
        <v/>
      </c>
      <c r="NG41" s="118"/>
      <c r="NH41" s="104" t="str">
        <f t="shared" si="337"/>
        <v/>
      </c>
      <c r="NI41" s="102"/>
      <c r="NJ41" s="102"/>
      <c r="NK41" s="104" t="str">
        <f t="shared" si="81"/>
        <v/>
      </c>
      <c r="NL41" s="118"/>
      <c r="NM41" s="104" t="str">
        <f t="shared" si="338"/>
        <v/>
      </c>
      <c r="NN41" s="102"/>
      <c r="NO41" s="102"/>
      <c r="NP41" s="104" t="str">
        <f t="shared" si="82"/>
        <v/>
      </c>
      <c r="NQ41" s="102"/>
      <c r="NR41" s="104" t="str">
        <f t="shared" si="339"/>
        <v/>
      </c>
      <c r="NS41" s="104" t="str">
        <f t="shared" si="340"/>
        <v/>
      </c>
      <c r="NT41" s="104" t="str">
        <f t="shared" si="341"/>
        <v/>
      </c>
      <c r="NU41" s="104" t="str">
        <f t="shared" si="342"/>
        <v/>
      </c>
      <c r="NV41" s="104" t="str">
        <f t="shared" si="343"/>
        <v/>
      </c>
      <c r="NW41" s="104" t="str">
        <f t="shared" si="344"/>
        <v/>
      </c>
      <c r="NX41" s="105" t="str">
        <f t="shared" si="83"/>
        <v/>
      </c>
      <c r="NY41" s="109" t="str">
        <f t="shared" si="84"/>
        <v/>
      </c>
      <c r="OA41" s="198">
        <f t="shared" si="85"/>
        <v>5.2769230769230777</v>
      </c>
      <c r="OB41" s="198">
        <f t="shared" si="86"/>
        <v>4.5999999999999996</v>
      </c>
      <c r="OC41" s="198">
        <f t="shared" si="87"/>
        <v>9.7538461538461547</v>
      </c>
      <c r="OD41" s="198">
        <f t="shared" si="88"/>
        <v>9.7576923076923094</v>
      </c>
      <c r="OE41" s="198">
        <f t="shared" si="89"/>
        <v>7.3092307692307692</v>
      </c>
      <c r="OF41" s="198">
        <f t="shared" si="90"/>
        <v>4.9846153846153847</v>
      </c>
      <c r="OG41" s="198">
        <f t="shared" si="91"/>
        <v>7.9538461538461531</v>
      </c>
      <c r="OH41" s="198">
        <f t="shared" si="92"/>
        <v>10.153846153846153</v>
      </c>
      <c r="OI41" s="198">
        <f t="shared" si="93"/>
        <v>6.5</v>
      </c>
      <c r="OJ41" s="198" t="str">
        <f t="shared" si="94"/>
        <v/>
      </c>
      <c r="OK41" s="198" t="str">
        <f t="shared" si="95"/>
        <v/>
      </c>
      <c r="OL41" s="198" t="str">
        <f t="shared" si="96"/>
        <v/>
      </c>
      <c r="OM41" s="200"/>
      <c r="ON41" s="198">
        <f t="shared" si="349"/>
        <v>6.8676923076923089</v>
      </c>
      <c r="OO41" s="198">
        <f t="shared" si="350"/>
        <v>5.8403846153846155</v>
      </c>
      <c r="OP41" s="198">
        <f t="shared" si="345"/>
        <v>7.1307948717948717</v>
      </c>
      <c r="OQ41" s="198">
        <f t="shared" si="346"/>
        <v>7.1307948717948717</v>
      </c>
      <c r="OR41" s="105">
        <f t="shared" si="347"/>
        <v>3</v>
      </c>
      <c r="OS41" s="105">
        <f t="shared" si="348"/>
        <v>3</v>
      </c>
      <c r="OT41" s="134"/>
      <c r="OU41" s="109">
        <f t="shared" si="99"/>
        <v>48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224"/>
        <v>37</v>
      </c>
      <c r="B42" s="195" t="s">
        <v>441</v>
      </c>
      <c r="C42" s="195" t="s">
        <v>442</v>
      </c>
      <c r="D42" s="195" t="s">
        <v>443</v>
      </c>
      <c r="E42" s="196" t="s">
        <v>287</v>
      </c>
      <c r="F42" s="102">
        <v>17.5</v>
      </c>
      <c r="G42" s="102">
        <v>10.5</v>
      </c>
      <c r="H42" s="104">
        <f t="shared" si="1"/>
        <v>13.3</v>
      </c>
      <c r="I42" s="102"/>
      <c r="J42" s="104">
        <f t="shared" si="225"/>
        <v>13.3</v>
      </c>
      <c r="K42" s="102">
        <v>10</v>
      </c>
      <c r="L42" s="102">
        <v>17.5</v>
      </c>
      <c r="M42" s="104">
        <f t="shared" si="2"/>
        <v>14.5</v>
      </c>
      <c r="N42" s="102"/>
      <c r="O42" s="104">
        <f t="shared" si="226"/>
        <v>14.5</v>
      </c>
      <c r="P42" s="102">
        <v>16.5</v>
      </c>
      <c r="Q42" s="102">
        <v>15</v>
      </c>
      <c r="R42" s="104">
        <f t="shared" si="3"/>
        <v>15.600000000000001</v>
      </c>
      <c r="S42" s="118"/>
      <c r="T42" s="104">
        <f t="shared" si="227"/>
        <v>15.600000000000001</v>
      </c>
      <c r="U42" s="102"/>
      <c r="V42" s="102"/>
      <c r="W42" s="104" t="str">
        <f t="shared" si="4"/>
        <v/>
      </c>
      <c r="X42" s="118"/>
      <c r="Y42" s="104" t="str">
        <f t="shared" si="228"/>
        <v/>
      </c>
      <c r="Z42" s="102"/>
      <c r="AA42" s="102"/>
      <c r="AB42" s="104" t="str">
        <f t="shared" si="5"/>
        <v/>
      </c>
      <c r="AC42" s="102"/>
      <c r="AD42" s="104" t="str">
        <f t="shared" si="229"/>
        <v/>
      </c>
      <c r="AE42" s="104">
        <f t="shared" si="230"/>
        <v>14.884615384615387</v>
      </c>
      <c r="AF42" s="104">
        <f t="shared" si="231"/>
        <v>14.03846153846154</v>
      </c>
      <c r="AG42" s="104">
        <f t="shared" si="232"/>
        <v>14.376923076923077</v>
      </c>
      <c r="AH42" s="104" t="str">
        <f t="shared" si="233"/>
        <v/>
      </c>
      <c r="AI42" s="104">
        <f t="shared" si="234"/>
        <v>14.376923076923077</v>
      </c>
      <c r="AJ42" s="105">
        <f t="shared" si="6"/>
        <v>5</v>
      </c>
      <c r="AK42" s="109">
        <f t="shared" si="7"/>
        <v>2</v>
      </c>
      <c r="AL42" s="102">
        <v>12.75</v>
      </c>
      <c r="AM42" s="102">
        <v>13</v>
      </c>
      <c r="AN42" s="104">
        <f t="shared" si="8"/>
        <v>12.9</v>
      </c>
      <c r="AO42" s="102"/>
      <c r="AP42" s="104">
        <f t="shared" si="235"/>
        <v>12.9</v>
      </c>
      <c r="AQ42" s="102">
        <v>10</v>
      </c>
      <c r="AR42" s="102">
        <v>15</v>
      </c>
      <c r="AS42" s="104">
        <f t="shared" si="9"/>
        <v>13</v>
      </c>
      <c r="AT42" s="102"/>
      <c r="AU42" s="104">
        <f t="shared" si="236"/>
        <v>13</v>
      </c>
      <c r="AV42" s="102">
        <v>9</v>
      </c>
      <c r="AW42" s="102">
        <v>14.25</v>
      </c>
      <c r="AX42" s="104">
        <f t="shared" si="10"/>
        <v>12.149999999999999</v>
      </c>
      <c r="AY42" s="118"/>
      <c r="AZ42" s="104">
        <f t="shared" si="237"/>
        <v>12.149999999999999</v>
      </c>
      <c r="BA42" s="102"/>
      <c r="BB42" s="102"/>
      <c r="BC42" s="104" t="str">
        <f t="shared" si="11"/>
        <v/>
      </c>
      <c r="BD42" s="118"/>
      <c r="BE42" s="104" t="str">
        <f t="shared" si="238"/>
        <v/>
      </c>
      <c r="BF42" s="102"/>
      <c r="BG42" s="102"/>
      <c r="BH42" s="104" t="str">
        <f t="shared" si="12"/>
        <v/>
      </c>
      <c r="BI42" s="102"/>
      <c r="BJ42" s="104" t="str">
        <f t="shared" si="239"/>
        <v/>
      </c>
      <c r="BK42" s="104">
        <f t="shared" si="240"/>
        <v>10.826923076923077</v>
      </c>
      <c r="BL42" s="104">
        <f t="shared" si="241"/>
        <v>14.057692307692308</v>
      </c>
      <c r="BM42" s="104">
        <f t="shared" si="242"/>
        <v>12.765384615384615</v>
      </c>
      <c r="BN42" s="104" t="str">
        <f t="shared" si="243"/>
        <v/>
      </c>
      <c r="BO42" s="104">
        <f t="shared" si="244"/>
        <v>12.765384615384615</v>
      </c>
      <c r="BP42" s="105">
        <f t="shared" si="13"/>
        <v>5</v>
      </c>
      <c r="BQ42" s="109">
        <f t="shared" si="14"/>
        <v>2</v>
      </c>
      <c r="BR42" s="102">
        <v>11</v>
      </c>
      <c r="BS42" s="102">
        <v>10</v>
      </c>
      <c r="BT42" s="104">
        <f t="shared" si="15"/>
        <v>10.4</v>
      </c>
      <c r="BU42" s="102"/>
      <c r="BV42" s="104">
        <f t="shared" si="245"/>
        <v>10.4</v>
      </c>
      <c r="BW42" s="102">
        <v>9</v>
      </c>
      <c r="BX42" s="102">
        <v>11.5</v>
      </c>
      <c r="BY42" s="104">
        <f t="shared" si="16"/>
        <v>10.5</v>
      </c>
      <c r="BZ42" s="102"/>
      <c r="CA42" s="104">
        <f t="shared" si="246"/>
        <v>10.5</v>
      </c>
      <c r="CB42" s="102">
        <v>10</v>
      </c>
      <c r="CC42" s="102">
        <v>11.5</v>
      </c>
      <c r="CD42" s="104">
        <f t="shared" si="17"/>
        <v>10.899999999999999</v>
      </c>
      <c r="CE42" s="118"/>
      <c r="CF42" s="104">
        <f t="shared" si="247"/>
        <v>10.899999999999999</v>
      </c>
      <c r="CG42" s="102"/>
      <c r="CH42" s="102"/>
      <c r="CI42" s="104" t="str">
        <f t="shared" si="18"/>
        <v/>
      </c>
      <c r="CJ42" s="118"/>
      <c r="CK42" s="104" t="str">
        <f t="shared" si="248"/>
        <v/>
      </c>
      <c r="CL42" s="102"/>
      <c r="CM42" s="102"/>
      <c r="CN42" s="104" t="str">
        <f t="shared" si="19"/>
        <v/>
      </c>
      <c r="CO42" s="102"/>
      <c r="CP42" s="104" t="str">
        <f t="shared" si="249"/>
        <v/>
      </c>
      <c r="CQ42" s="104">
        <f t="shared" si="250"/>
        <v>10</v>
      </c>
      <c r="CR42" s="104">
        <f t="shared" si="251"/>
        <v>10.923076923076923</v>
      </c>
      <c r="CS42" s="104">
        <f t="shared" si="252"/>
        <v>10.553846153846154</v>
      </c>
      <c r="CT42" s="104" t="str">
        <f t="shared" si="253"/>
        <v/>
      </c>
      <c r="CU42" s="104">
        <f t="shared" si="254"/>
        <v>10.553846153846154</v>
      </c>
      <c r="CV42" s="105">
        <f t="shared" si="20"/>
        <v>4</v>
      </c>
      <c r="CW42" s="109">
        <f t="shared" si="21"/>
        <v>37</v>
      </c>
      <c r="CX42" s="102">
        <v>15.5</v>
      </c>
      <c r="CY42" s="102">
        <v>17.25</v>
      </c>
      <c r="CZ42" s="104">
        <f t="shared" si="22"/>
        <v>16.55</v>
      </c>
      <c r="DA42" s="102"/>
      <c r="DB42" s="104">
        <f t="shared" si="255"/>
        <v>16.55</v>
      </c>
      <c r="DC42" s="102">
        <v>13</v>
      </c>
      <c r="DD42" s="102">
        <v>14.75</v>
      </c>
      <c r="DE42" s="104">
        <f t="shared" si="23"/>
        <v>14.05</v>
      </c>
      <c r="DF42" s="102"/>
      <c r="DG42" s="104">
        <f t="shared" si="256"/>
        <v>14.05</v>
      </c>
      <c r="DH42" s="102"/>
      <c r="DI42" s="102"/>
      <c r="DJ42" s="104" t="str">
        <f t="shared" si="24"/>
        <v/>
      </c>
      <c r="DK42" s="118"/>
      <c r="DL42" s="104" t="str">
        <f t="shared" si="257"/>
        <v/>
      </c>
      <c r="DM42" s="102"/>
      <c r="DN42" s="102"/>
      <c r="DO42" s="104" t="str">
        <f t="shared" si="25"/>
        <v/>
      </c>
      <c r="DP42" s="118"/>
      <c r="DQ42" s="104" t="str">
        <f t="shared" si="258"/>
        <v/>
      </c>
      <c r="DR42" s="102"/>
      <c r="DS42" s="102"/>
      <c r="DT42" s="104" t="str">
        <f t="shared" si="26"/>
        <v/>
      </c>
      <c r="DU42" s="102"/>
      <c r="DV42" s="104" t="str">
        <f t="shared" si="259"/>
        <v/>
      </c>
      <c r="DW42" s="104">
        <f t="shared" si="260"/>
        <v>14.346153846153845</v>
      </c>
      <c r="DX42" s="104">
        <f t="shared" si="261"/>
        <v>16.096153846153847</v>
      </c>
      <c r="DY42" s="104">
        <f t="shared" si="262"/>
        <v>15.396153846153847</v>
      </c>
      <c r="DZ42" s="104" t="str">
        <f t="shared" si="263"/>
        <v/>
      </c>
      <c r="EA42" s="104">
        <f t="shared" si="264"/>
        <v>15.396153846153847</v>
      </c>
      <c r="EB42" s="105">
        <f t="shared" si="27"/>
        <v>3</v>
      </c>
      <c r="EC42" s="109">
        <f t="shared" si="28"/>
        <v>8</v>
      </c>
      <c r="ED42" s="102">
        <v>13.5</v>
      </c>
      <c r="EE42" s="102">
        <v>7.5</v>
      </c>
      <c r="EF42" s="104">
        <f t="shared" si="29"/>
        <v>9.9</v>
      </c>
      <c r="EG42" s="102"/>
      <c r="EH42" s="104">
        <f t="shared" si="265"/>
        <v>9.9</v>
      </c>
      <c r="EI42" s="102">
        <v>10.5</v>
      </c>
      <c r="EJ42" s="102">
        <v>11</v>
      </c>
      <c r="EK42" s="104">
        <f t="shared" si="30"/>
        <v>10.8</v>
      </c>
      <c r="EL42" s="102"/>
      <c r="EM42" s="104">
        <f t="shared" si="266"/>
        <v>10.8</v>
      </c>
      <c r="EN42" s="102">
        <v>9.75</v>
      </c>
      <c r="EO42" s="102">
        <v>8.5</v>
      </c>
      <c r="EP42" s="104">
        <f t="shared" si="31"/>
        <v>9</v>
      </c>
      <c r="EQ42" s="118"/>
      <c r="ER42" s="104">
        <f t="shared" si="267"/>
        <v>9</v>
      </c>
      <c r="ES42" s="102"/>
      <c r="ET42" s="102"/>
      <c r="EU42" s="104" t="str">
        <f t="shared" si="32"/>
        <v/>
      </c>
      <c r="EV42" s="118"/>
      <c r="EW42" s="104" t="str">
        <f t="shared" si="268"/>
        <v/>
      </c>
      <c r="EX42" s="102"/>
      <c r="EY42" s="102"/>
      <c r="EZ42" s="104" t="str">
        <f t="shared" si="33"/>
        <v/>
      </c>
      <c r="FA42" s="102"/>
      <c r="FB42" s="104" t="str">
        <f t="shared" si="269"/>
        <v/>
      </c>
      <c r="FC42" s="104">
        <f t="shared" si="270"/>
        <v>11.942307692307693</v>
      </c>
      <c r="FD42" s="104">
        <f t="shared" si="271"/>
        <v>8.5384615384615383</v>
      </c>
      <c r="FE42" s="104">
        <f t="shared" si="272"/>
        <v>9.9</v>
      </c>
      <c r="FF42" s="104" t="str">
        <f t="shared" si="273"/>
        <v/>
      </c>
      <c r="FG42" s="104">
        <f t="shared" si="274"/>
        <v>9.9</v>
      </c>
      <c r="FH42" s="105">
        <f t="shared" si="34"/>
        <v>0</v>
      </c>
      <c r="FI42" s="109">
        <f t="shared" si="35"/>
        <v>35</v>
      </c>
      <c r="FJ42" s="102">
        <v>12</v>
      </c>
      <c r="FK42" s="102">
        <v>13</v>
      </c>
      <c r="FL42" s="104">
        <f t="shared" si="36"/>
        <v>12.600000000000001</v>
      </c>
      <c r="FM42" s="102"/>
      <c r="FN42" s="104">
        <f t="shared" si="275"/>
        <v>12.600000000000001</v>
      </c>
      <c r="FO42" s="102">
        <v>7.5</v>
      </c>
      <c r="FP42" s="102">
        <v>3.5</v>
      </c>
      <c r="FQ42" s="104">
        <f t="shared" si="37"/>
        <v>5.0999999999999996</v>
      </c>
      <c r="FR42" s="102"/>
      <c r="FS42" s="104">
        <f t="shared" si="276"/>
        <v>5.0999999999999996</v>
      </c>
      <c r="FT42" s="102"/>
      <c r="FU42" s="102"/>
      <c r="FV42" s="104" t="str">
        <f t="shared" si="38"/>
        <v/>
      </c>
      <c r="FW42" s="118"/>
      <c r="FX42" s="104" t="str">
        <f t="shared" si="277"/>
        <v/>
      </c>
      <c r="FY42" s="102"/>
      <c r="FZ42" s="102"/>
      <c r="GA42" s="104" t="str">
        <f t="shared" si="39"/>
        <v/>
      </c>
      <c r="GB42" s="118"/>
      <c r="GC42" s="104" t="str">
        <f t="shared" si="278"/>
        <v/>
      </c>
      <c r="GD42" s="102"/>
      <c r="GE42" s="102"/>
      <c r="GF42" s="104" t="str">
        <f t="shared" si="40"/>
        <v/>
      </c>
      <c r="GG42" s="102"/>
      <c r="GH42" s="104" t="str">
        <f t="shared" si="279"/>
        <v/>
      </c>
      <c r="GI42" s="104">
        <f t="shared" si="280"/>
        <v>9.9230769230769234</v>
      </c>
      <c r="GJ42" s="104">
        <f t="shared" si="281"/>
        <v>8.615384615384615</v>
      </c>
      <c r="GK42" s="104">
        <f t="shared" si="282"/>
        <v>9.1384615384615397</v>
      </c>
      <c r="GL42" s="104" t="str">
        <f t="shared" si="283"/>
        <v/>
      </c>
      <c r="GM42" s="104">
        <f t="shared" si="284"/>
        <v>9.1384615384615397</v>
      </c>
      <c r="GN42" s="105">
        <f t="shared" si="41"/>
        <v>0</v>
      </c>
      <c r="GO42" s="109">
        <f t="shared" si="42"/>
        <v>25</v>
      </c>
      <c r="GP42" s="102">
        <v>15.25</v>
      </c>
      <c r="GQ42" s="102">
        <v>13.5</v>
      </c>
      <c r="GR42" s="104">
        <f t="shared" si="43"/>
        <v>14.2</v>
      </c>
      <c r="GS42" s="102"/>
      <c r="GT42" s="104">
        <f t="shared" si="285"/>
        <v>14.2</v>
      </c>
      <c r="GU42" s="102">
        <v>14.5</v>
      </c>
      <c r="GV42" s="102">
        <v>10.75</v>
      </c>
      <c r="GW42" s="104">
        <f t="shared" si="44"/>
        <v>12.25</v>
      </c>
      <c r="GX42" s="102"/>
      <c r="GY42" s="104">
        <f t="shared" si="286"/>
        <v>12.25</v>
      </c>
      <c r="GZ42" s="102"/>
      <c r="HA42" s="102"/>
      <c r="HB42" s="104" t="str">
        <f t="shared" si="45"/>
        <v/>
      </c>
      <c r="HC42" s="118"/>
      <c r="HD42" s="104" t="str">
        <f t="shared" si="287"/>
        <v/>
      </c>
      <c r="HE42" s="102"/>
      <c r="HF42" s="102"/>
      <c r="HG42" s="104" t="str">
        <f t="shared" si="46"/>
        <v/>
      </c>
      <c r="HH42" s="118"/>
      <c r="HI42" s="104" t="str">
        <f t="shared" si="288"/>
        <v/>
      </c>
      <c r="HJ42" s="102"/>
      <c r="HK42" s="102"/>
      <c r="HL42" s="104" t="str">
        <f t="shared" si="47"/>
        <v/>
      </c>
      <c r="HM42" s="102"/>
      <c r="HN42" s="104" t="str">
        <f t="shared" si="289"/>
        <v/>
      </c>
      <c r="HO42" s="104">
        <f t="shared" si="290"/>
        <v>14.903846153846153</v>
      </c>
      <c r="HP42" s="104">
        <f t="shared" si="291"/>
        <v>12.23076923076923</v>
      </c>
      <c r="HQ42" s="104">
        <f t="shared" si="292"/>
        <v>13.3</v>
      </c>
      <c r="HR42" s="104" t="str">
        <f t="shared" si="293"/>
        <v/>
      </c>
      <c r="HS42" s="104">
        <f t="shared" si="294"/>
        <v>13.3</v>
      </c>
      <c r="HT42" s="105">
        <f t="shared" si="48"/>
        <v>2</v>
      </c>
      <c r="HU42" s="109">
        <f t="shared" si="49"/>
        <v>13</v>
      </c>
      <c r="HV42" s="102">
        <v>4</v>
      </c>
      <c r="HW42" s="102">
        <v>15</v>
      </c>
      <c r="HX42" s="104">
        <f t="shared" si="50"/>
        <v>10.6</v>
      </c>
      <c r="HY42" s="102"/>
      <c r="HZ42" s="104">
        <f t="shared" si="295"/>
        <v>10.6</v>
      </c>
      <c r="IA42" s="102">
        <v>16</v>
      </c>
      <c r="IB42" s="102">
        <v>3</v>
      </c>
      <c r="IC42" s="104">
        <f t="shared" si="51"/>
        <v>8.1999999999999993</v>
      </c>
      <c r="ID42" s="102"/>
      <c r="IE42" s="104">
        <f t="shared" si="296"/>
        <v>8.1999999999999993</v>
      </c>
      <c r="IF42" s="102"/>
      <c r="IG42" s="102"/>
      <c r="IH42" s="104" t="str">
        <f t="shared" si="52"/>
        <v/>
      </c>
      <c r="II42" s="118"/>
      <c r="IJ42" s="104" t="str">
        <f t="shared" si="297"/>
        <v/>
      </c>
      <c r="IK42" s="102"/>
      <c r="IL42" s="102"/>
      <c r="IM42" s="104" t="str">
        <f t="shared" si="53"/>
        <v/>
      </c>
      <c r="IN42" s="118"/>
      <c r="IO42" s="104" t="str">
        <f t="shared" si="298"/>
        <v/>
      </c>
      <c r="IP42" s="102"/>
      <c r="IQ42" s="102"/>
      <c r="IR42" s="104" t="str">
        <f t="shared" si="54"/>
        <v/>
      </c>
      <c r="IS42" s="102"/>
      <c r="IT42" s="104" t="str">
        <f t="shared" si="299"/>
        <v/>
      </c>
      <c r="IU42" s="104">
        <f t="shared" si="300"/>
        <v>9.5384615384615383</v>
      </c>
      <c r="IV42" s="104">
        <f t="shared" si="301"/>
        <v>9.4615384615384617</v>
      </c>
      <c r="IW42" s="104">
        <f t="shared" si="302"/>
        <v>9.4923076923076906</v>
      </c>
      <c r="IX42" s="104" t="str">
        <f t="shared" si="303"/>
        <v/>
      </c>
      <c r="IY42" s="104">
        <f t="shared" si="304"/>
        <v>9.4923076923076906</v>
      </c>
      <c r="IZ42" s="105">
        <f t="shared" si="55"/>
        <v>0</v>
      </c>
      <c r="JA42" s="109">
        <f t="shared" si="56"/>
        <v>44</v>
      </c>
      <c r="JB42" s="102">
        <v>9.5</v>
      </c>
      <c r="JC42" s="102">
        <v>10.5</v>
      </c>
      <c r="JD42" s="104">
        <f t="shared" si="57"/>
        <v>10.1</v>
      </c>
      <c r="JE42" s="102"/>
      <c r="JF42" s="104">
        <f t="shared" si="305"/>
        <v>10.1</v>
      </c>
      <c r="JG42" s="102"/>
      <c r="JH42" s="102"/>
      <c r="JI42" s="104" t="str">
        <f t="shared" si="58"/>
        <v/>
      </c>
      <c r="JJ42" s="102"/>
      <c r="JK42" s="104" t="str">
        <f t="shared" si="306"/>
        <v/>
      </c>
      <c r="JL42" s="102"/>
      <c r="JM42" s="102"/>
      <c r="JN42" s="104" t="str">
        <f t="shared" si="59"/>
        <v/>
      </c>
      <c r="JO42" s="118"/>
      <c r="JP42" s="104" t="str">
        <f t="shared" si="307"/>
        <v/>
      </c>
      <c r="JQ42" s="102"/>
      <c r="JR42" s="102"/>
      <c r="JS42" s="104" t="str">
        <f t="shared" si="60"/>
        <v/>
      </c>
      <c r="JT42" s="118"/>
      <c r="JU42" s="104" t="str">
        <f t="shared" si="308"/>
        <v/>
      </c>
      <c r="JV42" s="102"/>
      <c r="JW42" s="102"/>
      <c r="JX42" s="104" t="str">
        <f t="shared" si="61"/>
        <v/>
      </c>
      <c r="JY42" s="102"/>
      <c r="JZ42" s="104" t="str">
        <f t="shared" si="309"/>
        <v/>
      </c>
      <c r="KA42" s="104">
        <f t="shared" si="310"/>
        <v>9.5</v>
      </c>
      <c r="KB42" s="104">
        <f t="shared" si="311"/>
        <v>10.5</v>
      </c>
      <c r="KC42" s="104">
        <f t="shared" si="312"/>
        <v>10.1</v>
      </c>
      <c r="KD42" s="104" t="str">
        <f t="shared" si="313"/>
        <v/>
      </c>
      <c r="KE42" s="104">
        <f t="shared" si="314"/>
        <v>10.1</v>
      </c>
      <c r="KF42" s="105">
        <f t="shared" si="62"/>
        <v>2</v>
      </c>
      <c r="KG42" s="109">
        <f t="shared" si="63"/>
        <v>30</v>
      </c>
      <c r="KH42" s="102"/>
      <c r="KI42" s="102"/>
      <c r="KJ42" s="104" t="str">
        <f t="shared" si="64"/>
        <v/>
      </c>
      <c r="KK42" s="102"/>
      <c r="KL42" s="104" t="str">
        <f t="shared" si="315"/>
        <v/>
      </c>
      <c r="KM42" s="102"/>
      <c r="KN42" s="102"/>
      <c r="KO42" s="104" t="str">
        <f t="shared" si="65"/>
        <v/>
      </c>
      <c r="KP42" s="102"/>
      <c r="KQ42" s="104" t="str">
        <f t="shared" si="316"/>
        <v/>
      </c>
      <c r="KR42" s="102"/>
      <c r="KS42" s="102"/>
      <c r="KT42" s="104" t="str">
        <f t="shared" si="66"/>
        <v/>
      </c>
      <c r="KU42" s="118"/>
      <c r="KV42" s="104" t="str">
        <f t="shared" si="317"/>
        <v/>
      </c>
      <c r="KW42" s="102"/>
      <c r="KX42" s="102"/>
      <c r="KY42" s="104" t="str">
        <f t="shared" si="67"/>
        <v/>
      </c>
      <c r="KZ42" s="118"/>
      <c r="LA42" s="104" t="str">
        <f t="shared" si="318"/>
        <v/>
      </c>
      <c r="LB42" s="102"/>
      <c r="LC42" s="102"/>
      <c r="LD42" s="104" t="str">
        <f t="shared" si="68"/>
        <v/>
      </c>
      <c r="LE42" s="102"/>
      <c r="LF42" s="104" t="str">
        <f t="shared" si="319"/>
        <v/>
      </c>
      <c r="LG42" s="104" t="str">
        <f t="shared" si="320"/>
        <v/>
      </c>
      <c r="LH42" s="104" t="str">
        <f t="shared" si="321"/>
        <v/>
      </c>
      <c r="LI42" s="104" t="str">
        <f t="shared" si="322"/>
        <v/>
      </c>
      <c r="LJ42" s="104" t="str">
        <f t="shared" si="323"/>
        <v/>
      </c>
      <c r="LK42" s="104" t="str">
        <f t="shared" si="324"/>
        <v/>
      </c>
      <c r="LL42" s="105" t="str">
        <f t="shared" si="69"/>
        <v/>
      </c>
      <c r="LM42" s="109" t="str">
        <f t="shared" si="70"/>
        <v/>
      </c>
      <c r="LN42" s="102"/>
      <c r="LO42" s="102"/>
      <c r="LP42" s="104" t="str">
        <f t="shared" si="71"/>
        <v/>
      </c>
      <c r="LQ42" s="102"/>
      <c r="LR42" s="104" t="str">
        <f t="shared" si="325"/>
        <v/>
      </c>
      <c r="LS42" s="102"/>
      <c r="LT42" s="102"/>
      <c r="LU42" s="104" t="str">
        <f t="shared" si="72"/>
        <v/>
      </c>
      <c r="LV42" s="102"/>
      <c r="LW42" s="104" t="str">
        <f t="shared" si="326"/>
        <v/>
      </c>
      <c r="LX42" s="102"/>
      <c r="LY42" s="102"/>
      <c r="LZ42" s="104" t="str">
        <f t="shared" si="73"/>
        <v/>
      </c>
      <c r="MA42" s="118"/>
      <c r="MB42" s="104" t="str">
        <f t="shared" si="327"/>
        <v/>
      </c>
      <c r="MC42" s="102"/>
      <c r="MD42" s="102"/>
      <c r="ME42" s="104" t="str">
        <f t="shared" si="74"/>
        <v/>
      </c>
      <c r="MF42" s="118"/>
      <c r="MG42" s="104" t="str">
        <f t="shared" si="328"/>
        <v/>
      </c>
      <c r="MH42" s="102"/>
      <c r="MI42" s="102"/>
      <c r="MJ42" s="104" t="str">
        <f t="shared" si="75"/>
        <v/>
      </c>
      <c r="MK42" s="102"/>
      <c r="ML42" s="104" t="str">
        <f t="shared" si="329"/>
        <v/>
      </c>
      <c r="MM42" s="104" t="str">
        <f t="shared" si="330"/>
        <v/>
      </c>
      <c r="MN42" s="104" t="str">
        <f t="shared" si="331"/>
        <v/>
      </c>
      <c r="MO42" s="104" t="str">
        <f t="shared" si="332"/>
        <v/>
      </c>
      <c r="MP42" s="104" t="str">
        <f t="shared" si="333"/>
        <v/>
      </c>
      <c r="MQ42" s="104" t="str">
        <f t="shared" si="334"/>
        <v/>
      </c>
      <c r="MR42" s="105" t="str">
        <f t="shared" si="76"/>
        <v/>
      </c>
      <c r="MS42" s="109" t="str">
        <f t="shared" si="77"/>
        <v/>
      </c>
      <c r="MT42" s="102"/>
      <c r="MU42" s="102"/>
      <c r="MV42" s="104" t="str">
        <f t="shared" si="78"/>
        <v/>
      </c>
      <c r="MW42" s="102"/>
      <c r="MX42" s="104" t="str">
        <f t="shared" si="335"/>
        <v/>
      </c>
      <c r="MY42" s="102"/>
      <c r="MZ42" s="102"/>
      <c r="NA42" s="104" t="str">
        <f t="shared" si="79"/>
        <v/>
      </c>
      <c r="NB42" s="102"/>
      <c r="NC42" s="104" t="str">
        <f t="shared" si="336"/>
        <v/>
      </c>
      <c r="ND42" s="102"/>
      <c r="NE42" s="102"/>
      <c r="NF42" s="104" t="str">
        <f t="shared" si="80"/>
        <v/>
      </c>
      <c r="NG42" s="118"/>
      <c r="NH42" s="104" t="str">
        <f t="shared" si="337"/>
        <v/>
      </c>
      <c r="NI42" s="102"/>
      <c r="NJ42" s="102"/>
      <c r="NK42" s="104" t="str">
        <f t="shared" si="81"/>
        <v/>
      </c>
      <c r="NL42" s="118"/>
      <c r="NM42" s="104" t="str">
        <f t="shared" si="338"/>
        <v/>
      </c>
      <c r="NN42" s="102"/>
      <c r="NO42" s="102"/>
      <c r="NP42" s="104" t="str">
        <f t="shared" si="82"/>
        <v/>
      </c>
      <c r="NQ42" s="102"/>
      <c r="NR42" s="104" t="str">
        <f t="shared" si="339"/>
        <v/>
      </c>
      <c r="NS42" s="104" t="str">
        <f t="shared" si="340"/>
        <v/>
      </c>
      <c r="NT42" s="104" t="str">
        <f t="shared" si="341"/>
        <v/>
      </c>
      <c r="NU42" s="104" t="str">
        <f t="shared" si="342"/>
        <v/>
      </c>
      <c r="NV42" s="104" t="str">
        <f t="shared" si="343"/>
        <v/>
      </c>
      <c r="NW42" s="104" t="str">
        <f t="shared" si="344"/>
        <v/>
      </c>
      <c r="NX42" s="105" t="str">
        <f t="shared" si="83"/>
        <v/>
      </c>
      <c r="NY42" s="109" t="str">
        <f t="shared" si="84"/>
        <v/>
      </c>
      <c r="OA42" s="198">
        <f t="shared" si="85"/>
        <v>14.376923076923077</v>
      </c>
      <c r="OB42" s="198">
        <f t="shared" si="86"/>
        <v>12.765384615384615</v>
      </c>
      <c r="OC42" s="198">
        <f t="shared" si="87"/>
        <v>10.553846153846154</v>
      </c>
      <c r="OD42" s="198">
        <f t="shared" si="88"/>
        <v>15.396153846153847</v>
      </c>
      <c r="OE42" s="198">
        <f t="shared" si="89"/>
        <v>9.9</v>
      </c>
      <c r="OF42" s="198">
        <f t="shared" si="90"/>
        <v>9.1384615384615397</v>
      </c>
      <c r="OG42" s="198">
        <f t="shared" si="91"/>
        <v>13.3</v>
      </c>
      <c r="OH42" s="198">
        <f t="shared" si="92"/>
        <v>9.4923076923076906</v>
      </c>
      <c r="OI42" s="198">
        <f t="shared" si="93"/>
        <v>10.1</v>
      </c>
      <c r="OJ42" s="198" t="str">
        <f t="shared" si="94"/>
        <v/>
      </c>
      <c r="OK42" s="198" t="str">
        <f t="shared" si="95"/>
        <v/>
      </c>
      <c r="OL42" s="198" t="str">
        <f t="shared" si="96"/>
        <v/>
      </c>
      <c r="OM42" s="200"/>
      <c r="ON42" s="198">
        <f t="shared" si="349"/>
        <v>9.3397435897435912</v>
      </c>
      <c r="OO42" s="198">
        <f t="shared" si="350"/>
        <v>9.5858974358974365</v>
      </c>
      <c r="OP42" s="198">
        <f t="shared" si="345"/>
        <v>11.883589743589742</v>
      </c>
      <c r="OQ42" s="198">
        <f t="shared" si="346"/>
        <v>11.883589743589742</v>
      </c>
      <c r="OR42" s="105">
        <f t="shared" si="347"/>
        <v>21</v>
      </c>
      <c r="OS42" s="105">
        <f t="shared" si="348"/>
        <v>30</v>
      </c>
      <c r="OT42" s="134"/>
      <c r="OU42" s="109">
        <f t="shared" si="99"/>
        <v>10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38</v>
      </c>
      <c r="B43" s="195" t="s">
        <v>444</v>
      </c>
      <c r="C43" s="195" t="s">
        <v>445</v>
      </c>
      <c r="D43" s="195" t="s">
        <v>446</v>
      </c>
      <c r="E43" s="196" t="s">
        <v>278</v>
      </c>
      <c r="F43" s="102">
        <v>9</v>
      </c>
      <c r="G43" s="102">
        <v>4.5</v>
      </c>
      <c r="H43" s="104">
        <f t="shared" si="1"/>
        <v>6.3</v>
      </c>
      <c r="I43" s="102"/>
      <c r="J43" s="104">
        <f t="shared" si="225"/>
        <v>6.3</v>
      </c>
      <c r="K43" s="102">
        <v>10</v>
      </c>
      <c r="L43" s="102">
        <v>1</v>
      </c>
      <c r="M43" s="104">
        <f t="shared" si="2"/>
        <v>4.5999999999999996</v>
      </c>
      <c r="N43" s="102"/>
      <c r="O43" s="104">
        <f t="shared" si="226"/>
        <v>4.5999999999999996</v>
      </c>
      <c r="P43" s="102">
        <v>15</v>
      </c>
      <c r="Q43" s="102">
        <v>3.5</v>
      </c>
      <c r="R43" s="104">
        <f t="shared" si="3"/>
        <v>8.1</v>
      </c>
      <c r="S43" s="118"/>
      <c r="T43" s="104">
        <f t="shared" si="227"/>
        <v>8.1</v>
      </c>
      <c r="U43" s="102"/>
      <c r="V43" s="102"/>
      <c r="W43" s="104" t="str">
        <f t="shared" si="4"/>
        <v/>
      </c>
      <c r="X43" s="118"/>
      <c r="Y43" s="104" t="str">
        <f t="shared" si="228"/>
        <v/>
      </c>
      <c r="Z43" s="102"/>
      <c r="AA43" s="102"/>
      <c r="AB43" s="104" t="str">
        <f t="shared" si="5"/>
        <v/>
      </c>
      <c r="AC43" s="102"/>
      <c r="AD43" s="104" t="str">
        <f t="shared" si="229"/>
        <v/>
      </c>
      <c r="AE43" s="104">
        <f t="shared" si="230"/>
        <v>11.153846153846153</v>
      </c>
      <c r="AF43" s="104">
        <f t="shared" si="231"/>
        <v>3.1153846153846154</v>
      </c>
      <c r="AG43" s="104">
        <f t="shared" si="232"/>
        <v>6.3307692307692314</v>
      </c>
      <c r="AH43" s="104" t="str">
        <f t="shared" si="233"/>
        <v/>
      </c>
      <c r="AI43" s="104">
        <f t="shared" si="234"/>
        <v>6.3307692307692314</v>
      </c>
      <c r="AJ43" s="105">
        <f t="shared" si="6"/>
        <v>0</v>
      </c>
      <c r="AK43" s="109">
        <f t="shared" si="7"/>
        <v>35</v>
      </c>
      <c r="AL43" s="102">
        <v>11</v>
      </c>
      <c r="AM43" s="102">
        <v>12.5</v>
      </c>
      <c r="AN43" s="104">
        <f t="shared" si="8"/>
        <v>11.9</v>
      </c>
      <c r="AO43" s="102"/>
      <c r="AP43" s="104">
        <f t="shared" si="235"/>
        <v>11.9</v>
      </c>
      <c r="AQ43" s="102">
        <v>6.5</v>
      </c>
      <c r="AR43" s="102">
        <v>6.5</v>
      </c>
      <c r="AS43" s="104">
        <f t="shared" si="9"/>
        <v>6.5</v>
      </c>
      <c r="AT43" s="102"/>
      <c r="AU43" s="104">
        <f t="shared" si="236"/>
        <v>6.5</v>
      </c>
      <c r="AV43" s="102">
        <v>8</v>
      </c>
      <c r="AW43" s="102">
        <v>14.5</v>
      </c>
      <c r="AX43" s="104">
        <f t="shared" si="10"/>
        <v>11.899999999999999</v>
      </c>
      <c r="AY43" s="118"/>
      <c r="AZ43" s="104">
        <f t="shared" si="237"/>
        <v>11.899999999999999</v>
      </c>
      <c r="BA43" s="102"/>
      <c r="BB43" s="102"/>
      <c r="BC43" s="104" t="str">
        <f t="shared" si="11"/>
        <v/>
      </c>
      <c r="BD43" s="118"/>
      <c r="BE43" s="104" t="str">
        <f t="shared" si="238"/>
        <v/>
      </c>
      <c r="BF43" s="102"/>
      <c r="BG43" s="102"/>
      <c r="BH43" s="104" t="str">
        <f t="shared" si="12"/>
        <v/>
      </c>
      <c r="BI43" s="102"/>
      <c r="BJ43" s="104" t="str">
        <f t="shared" si="239"/>
        <v/>
      </c>
      <c r="BK43" s="104">
        <f t="shared" si="240"/>
        <v>8.5769230769230766</v>
      </c>
      <c r="BL43" s="104">
        <f t="shared" si="241"/>
        <v>10.653846153846155</v>
      </c>
      <c r="BM43" s="104">
        <f t="shared" si="242"/>
        <v>9.8230769230769237</v>
      </c>
      <c r="BN43" s="104" t="str">
        <f t="shared" si="243"/>
        <v/>
      </c>
      <c r="BO43" s="104">
        <f t="shared" si="244"/>
        <v>9.8230769230769237</v>
      </c>
      <c r="BP43" s="105">
        <f t="shared" si="13"/>
        <v>0</v>
      </c>
      <c r="BQ43" s="109">
        <f t="shared" si="14"/>
        <v>18</v>
      </c>
      <c r="BR43" s="102">
        <v>12</v>
      </c>
      <c r="BS43" s="102">
        <v>12</v>
      </c>
      <c r="BT43" s="104">
        <f t="shared" si="15"/>
        <v>12</v>
      </c>
      <c r="BU43" s="102"/>
      <c r="BV43" s="104">
        <f t="shared" si="245"/>
        <v>12</v>
      </c>
      <c r="BW43" s="102">
        <v>12</v>
      </c>
      <c r="BX43" s="102">
        <v>13</v>
      </c>
      <c r="BY43" s="104">
        <f t="shared" si="16"/>
        <v>12.600000000000001</v>
      </c>
      <c r="BZ43" s="102"/>
      <c r="CA43" s="104">
        <f t="shared" si="246"/>
        <v>12.600000000000001</v>
      </c>
      <c r="CB43" s="102">
        <v>11</v>
      </c>
      <c r="CC43" s="102">
        <v>13</v>
      </c>
      <c r="CD43" s="104">
        <f t="shared" si="17"/>
        <v>12.2</v>
      </c>
      <c r="CE43" s="118"/>
      <c r="CF43" s="104">
        <f t="shared" si="247"/>
        <v>12.2</v>
      </c>
      <c r="CG43" s="102"/>
      <c r="CH43" s="102"/>
      <c r="CI43" s="104" t="str">
        <f t="shared" si="18"/>
        <v/>
      </c>
      <c r="CJ43" s="118"/>
      <c r="CK43" s="104" t="str">
        <f t="shared" si="248"/>
        <v/>
      </c>
      <c r="CL43" s="102"/>
      <c r="CM43" s="102"/>
      <c r="CN43" s="104" t="str">
        <f t="shared" si="19"/>
        <v/>
      </c>
      <c r="CO43" s="102"/>
      <c r="CP43" s="104" t="str">
        <f t="shared" si="249"/>
        <v/>
      </c>
      <c r="CQ43" s="104">
        <f t="shared" si="250"/>
        <v>11.76923076923077</v>
      </c>
      <c r="CR43" s="104">
        <f t="shared" si="251"/>
        <v>12.615384615384617</v>
      </c>
      <c r="CS43" s="104">
        <f t="shared" si="252"/>
        <v>12.276923076923079</v>
      </c>
      <c r="CT43" s="104" t="str">
        <f t="shared" si="253"/>
        <v/>
      </c>
      <c r="CU43" s="104">
        <f t="shared" si="254"/>
        <v>12.276923076923079</v>
      </c>
      <c r="CV43" s="105">
        <f t="shared" si="20"/>
        <v>4</v>
      </c>
      <c r="CW43" s="109">
        <f t="shared" si="21"/>
        <v>15</v>
      </c>
      <c r="CX43" s="102">
        <v>15</v>
      </c>
      <c r="CY43" s="102">
        <v>14.5</v>
      </c>
      <c r="CZ43" s="104">
        <f t="shared" si="22"/>
        <v>14.7</v>
      </c>
      <c r="DA43" s="102"/>
      <c r="DB43" s="104">
        <f t="shared" si="255"/>
        <v>14.7</v>
      </c>
      <c r="DC43" s="102">
        <v>14</v>
      </c>
      <c r="DD43" s="102">
        <v>12.25</v>
      </c>
      <c r="DE43" s="104">
        <f t="shared" si="23"/>
        <v>12.95</v>
      </c>
      <c r="DF43" s="102"/>
      <c r="DG43" s="104">
        <f t="shared" si="256"/>
        <v>12.95</v>
      </c>
      <c r="DH43" s="102"/>
      <c r="DI43" s="102"/>
      <c r="DJ43" s="104" t="str">
        <f t="shared" si="24"/>
        <v/>
      </c>
      <c r="DK43" s="118"/>
      <c r="DL43" s="104" t="str">
        <f t="shared" si="257"/>
        <v/>
      </c>
      <c r="DM43" s="102"/>
      <c r="DN43" s="102"/>
      <c r="DO43" s="104" t="str">
        <f t="shared" si="25"/>
        <v/>
      </c>
      <c r="DP43" s="118"/>
      <c r="DQ43" s="104" t="str">
        <f t="shared" si="258"/>
        <v/>
      </c>
      <c r="DR43" s="102"/>
      <c r="DS43" s="102"/>
      <c r="DT43" s="104" t="str">
        <f t="shared" si="26"/>
        <v/>
      </c>
      <c r="DU43" s="102"/>
      <c r="DV43" s="104" t="str">
        <f t="shared" si="259"/>
        <v/>
      </c>
      <c r="DW43" s="104">
        <f t="shared" si="260"/>
        <v>14.538461538461538</v>
      </c>
      <c r="DX43" s="104">
        <f t="shared" si="261"/>
        <v>13.461538461538462</v>
      </c>
      <c r="DY43" s="104">
        <f t="shared" si="262"/>
        <v>13.892307692307693</v>
      </c>
      <c r="DZ43" s="104" t="str">
        <f t="shared" si="263"/>
        <v/>
      </c>
      <c r="EA43" s="104">
        <f t="shared" si="264"/>
        <v>13.892307692307693</v>
      </c>
      <c r="EB43" s="105">
        <f t="shared" si="27"/>
        <v>3</v>
      </c>
      <c r="EC43" s="109">
        <f t="shared" si="28"/>
        <v>24</v>
      </c>
      <c r="ED43" s="102">
        <v>14</v>
      </c>
      <c r="EE43" s="102">
        <v>11</v>
      </c>
      <c r="EF43" s="104">
        <f t="shared" si="29"/>
        <v>12.2</v>
      </c>
      <c r="EG43" s="102"/>
      <c r="EH43" s="104">
        <f t="shared" si="265"/>
        <v>12.2</v>
      </c>
      <c r="EI43" s="102">
        <v>10.5</v>
      </c>
      <c r="EJ43" s="102">
        <v>7</v>
      </c>
      <c r="EK43" s="104">
        <f t="shared" si="30"/>
        <v>8.4</v>
      </c>
      <c r="EL43" s="102"/>
      <c r="EM43" s="104">
        <f t="shared" si="266"/>
        <v>8.4</v>
      </c>
      <c r="EN43" s="102">
        <v>9.5</v>
      </c>
      <c r="EO43" s="102">
        <v>7.5</v>
      </c>
      <c r="EP43" s="104">
        <f t="shared" si="31"/>
        <v>8.3000000000000007</v>
      </c>
      <c r="EQ43" s="118"/>
      <c r="ER43" s="104">
        <f t="shared" si="267"/>
        <v>8.3000000000000007</v>
      </c>
      <c r="ES43" s="102"/>
      <c r="ET43" s="102"/>
      <c r="EU43" s="104" t="str">
        <f t="shared" si="32"/>
        <v/>
      </c>
      <c r="EV43" s="118"/>
      <c r="EW43" s="104" t="str">
        <f t="shared" si="268"/>
        <v/>
      </c>
      <c r="EX43" s="102"/>
      <c r="EY43" s="102"/>
      <c r="EZ43" s="104" t="str">
        <f t="shared" si="33"/>
        <v/>
      </c>
      <c r="FA43" s="102"/>
      <c r="FB43" s="104" t="str">
        <f t="shared" si="269"/>
        <v/>
      </c>
      <c r="FC43" s="104">
        <f t="shared" si="270"/>
        <v>12.153846153846153</v>
      </c>
      <c r="FD43" s="104">
        <f t="shared" si="271"/>
        <v>9.2692307692307701</v>
      </c>
      <c r="FE43" s="104">
        <f t="shared" si="272"/>
        <v>10.423076923076922</v>
      </c>
      <c r="FF43" s="104" t="str">
        <f t="shared" si="273"/>
        <v/>
      </c>
      <c r="FG43" s="104">
        <f t="shared" si="274"/>
        <v>10.423076923076922</v>
      </c>
      <c r="FH43" s="105">
        <f t="shared" si="34"/>
        <v>3</v>
      </c>
      <c r="FI43" s="109">
        <f t="shared" si="35"/>
        <v>29</v>
      </c>
      <c r="FJ43" s="102">
        <v>11.75</v>
      </c>
      <c r="FK43" s="102">
        <v>6.25</v>
      </c>
      <c r="FL43" s="104">
        <f t="shared" si="36"/>
        <v>8.4499999999999993</v>
      </c>
      <c r="FM43" s="102"/>
      <c r="FN43" s="104">
        <f t="shared" si="275"/>
        <v>8.4499999999999993</v>
      </c>
      <c r="FO43" s="102">
        <v>10.5</v>
      </c>
      <c r="FP43" s="102">
        <v>10</v>
      </c>
      <c r="FQ43" s="104">
        <f t="shared" si="37"/>
        <v>10.199999999999999</v>
      </c>
      <c r="FR43" s="102"/>
      <c r="FS43" s="104">
        <f t="shared" si="276"/>
        <v>10.199999999999999</v>
      </c>
      <c r="FT43" s="102"/>
      <c r="FU43" s="102"/>
      <c r="FV43" s="104" t="str">
        <f t="shared" si="38"/>
        <v/>
      </c>
      <c r="FW43" s="118"/>
      <c r="FX43" s="104" t="str">
        <f t="shared" si="277"/>
        <v/>
      </c>
      <c r="FY43" s="102"/>
      <c r="FZ43" s="102"/>
      <c r="GA43" s="104" t="str">
        <f t="shared" si="39"/>
        <v/>
      </c>
      <c r="GB43" s="118"/>
      <c r="GC43" s="104" t="str">
        <f t="shared" si="278"/>
        <v/>
      </c>
      <c r="GD43" s="102"/>
      <c r="GE43" s="102"/>
      <c r="GF43" s="104" t="str">
        <f t="shared" si="40"/>
        <v/>
      </c>
      <c r="GG43" s="102"/>
      <c r="GH43" s="104" t="str">
        <f t="shared" si="279"/>
        <v/>
      </c>
      <c r="GI43" s="104">
        <f t="shared" si="280"/>
        <v>11.173076923076923</v>
      </c>
      <c r="GJ43" s="104">
        <f t="shared" si="281"/>
        <v>7.9807692307692317</v>
      </c>
      <c r="GK43" s="104">
        <f t="shared" si="282"/>
        <v>9.2576923076923077</v>
      </c>
      <c r="GL43" s="104" t="str">
        <f t="shared" si="283"/>
        <v/>
      </c>
      <c r="GM43" s="104">
        <f t="shared" si="284"/>
        <v>9.2576923076923077</v>
      </c>
      <c r="GN43" s="105">
        <f t="shared" si="41"/>
        <v>0</v>
      </c>
      <c r="GO43" s="109">
        <f t="shared" si="42"/>
        <v>24</v>
      </c>
      <c r="GP43" s="102">
        <v>17</v>
      </c>
      <c r="GQ43" s="102">
        <v>14.5</v>
      </c>
      <c r="GR43" s="104">
        <f t="shared" si="43"/>
        <v>15.5</v>
      </c>
      <c r="GS43" s="102"/>
      <c r="GT43" s="104">
        <f t="shared" si="285"/>
        <v>15.5</v>
      </c>
      <c r="GU43" s="102">
        <v>12</v>
      </c>
      <c r="GV43" s="102">
        <v>11.5</v>
      </c>
      <c r="GW43" s="104">
        <f t="shared" si="44"/>
        <v>11.7</v>
      </c>
      <c r="GX43" s="102"/>
      <c r="GY43" s="104">
        <f t="shared" si="286"/>
        <v>11.7</v>
      </c>
      <c r="GZ43" s="102"/>
      <c r="HA43" s="102"/>
      <c r="HB43" s="104" t="str">
        <f t="shared" si="45"/>
        <v/>
      </c>
      <c r="HC43" s="118"/>
      <c r="HD43" s="104" t="str">
        <f t="shared" si="287"/>
        <v/>
      </c>
      <c r="HE43" s="102"/>
      <c r="HF43" s="102"/>
      <c r="HG43" s="104" t="str">
        <f t="shared" si="46"/>
        <v/>
      </c>
      <c r="HH43" s="118"/>
      <c r="HI43" s="104" t="str">
        <f t="shared" si="288"/>
        <v/>
      </c>
      <c r="HJ43" s="102"/>
      <c r="HK43" s="102"/>
      <c r="HL43" s="104" t="str">
        <f t="shared" si="47"/>
        <v/>
      </c>
      <c r="HM43" s="102"/>
      <c r="HN43" s="104" t="str">
        <f t="shared" si="289"/>
        <v/>
      </c>
      <c r="HO43" s="104">
        <f t="shared" si="290"/>
        <v>14.692307692307692</v>
      </c>
      <c r="HP43" s="104">
        <f t="shared" si="291"/>
        <v>13.115384615384617</v>
      </c>
      <c r="HQ43" s="104">
        <f t="shared" si="292"/>
        <v>13.746153846153845</v>
      </c>
      <c r="HR43" s="104" t="str">
        <f t="shared" si="293"/>
        <v/>
      </c>
      <c r="HS43" s="104">
        <f t="shared" si="294"/>
        <v>13.746153846153845</v>
      </c>
      <c r="HT43" s="105">
        <f t="shared" si="48"/>
        <v>2</v>
      </c>
      <c r="HU43" s="109">
        <f t="shared" si="49"/>
        <v>9</v>
      </c>
      <c r="HV43" s="102">
        <v>10</v>
      </c>
      <c r="HW43" s="102">
        <v>13.5</v>
      </c>
      <c r="HX43" s="104">
        <f t="shared" si="50"/>
        <v>12.1</v>
      </c>
      <c r="HY43" s="102"/>
      <c r="HZ43" s="104">
        <f t="shared" si="295"/>
        <v>12.1</v>
      </c>
      <c r="IA43" s="102">
        <v>12</v>
      </c>
      <c r="IB43" s="102">
        <v>2</v>
      </c>
      <c r="IC43" s="104">
        <f t="shared" si="51"/>
        <v>6.0000000000000009</v>
      </c>
      <c r="ID43" s="102"/>
      <c r="IE43" s="104">
        <f t="shared" si="296"/>
        <v>6.0000000000000009</v>
      </c>
      <c r="IF43" s="102"/>
      <c r="IG43" s="102"/>
      <c r="IH43" s="104" t="str">
        <f t="shared" si="52"/>
        <v/>
      </c>
      <c r="II43" s="118"/>
      <c r="IJ43" s="104" t="str">
        <f t="shared" si="297"/>
        <v/>
      </c>
      <c r="IK43" s="102"/>
      <c r="IL43" s="102"/>
      <c r="IM43" s="104" t="str">
        <f t="shared" si="53"/>
        <v/>
      </c>
      <c r="IN43" s="118"/>
      <c r="IO43" s="104" t="str">
        <f t="shared" si="298"/>
        <v/>
      </c>
      <c r="IP43" s="102"/>
      <c r="IQ43" s="102"/>
      <c r="IR43" s="104" t="str">
        <f t="shared" si="54"/>
        <v/>
      </c>
      <c r="IS43" s="102"/>
      <c r="IT43" s="104" t="str">
        <f t="shared" si="299"/>
        <v/>
      </c>
      <c r="IU43" s="104">
        <f t="shared" si="300"/>
        <v>10.923076923076923</v>
      </c>
      <c r="IV43" s="104">
        <f t="shared" si="301"/>
        <v>8.1923076923076916</v>
      </c>
      <c r="IW43" s="104">
        <f t="shared" si="302"/>
        <v>9.2846153846153836</v>
      </c>
      <c r="IX43" s="104" t="str">
        <f t="shared" si="303"/>
        <v/>
      </c>
      <c r="IY43" s="104">
        <f t="shared" si="304"/>
        <v>9.2846153846153836</v>
      </c>
      <c r="IZ43" s="105">
        <f t="shared" si="55"/>
        <v>0</v>
      </c>
      <c r="JA43" s="109">
        <f t="shared" si="56"/>
        <v>45</v>
      </c>
      <c r="JB43" s="102">
        <v>10.75</v>
      </c>
      <c r="JC43" s="102">
        <v>10.5</v>
      </c>
      <c r="JD43" s="104">
        <f t="shared" si="57"/>
        <v>10.6</v>
      </c>
      <c r="JE43" s="102"/>
      <c r="JF43" s="104">
        <f t="shared" si="305"/>
        <v>10.6</v>
      </c>
      <c r="JG43" s="102"/>
      <c r="JH43" s="102"/>
      <c r="JI43" s="104" t="str">
        <f t="shared" si="58"/>
        <v/>
      </c>
      <c r="JJ43" s="102"/>
      <c r="JK43" s="104" t="str">
        <f t="shared" si="306"/>
        <v/>
      </c>
      <c r="JL43" s="102"/>
      <c r="JM43" s="102"/>
      <c r="JN43" s="104" t="str">
        <f t="shared" si="59"/>
        <v/>
      </c>
      <c r="JO43" s="118"/>
      <c r="JP43" s="104" t="str">
        <f t="shared" si="307"/>
        <v/>
      </c>
      <c r="JQ43" s="102"/>
      <c r="JR43" s="102"/>
      <c r="JS43" s="104" t="str">
        <f t="shared" si="60"/>
        <v/>
      </c>
      <c r="JT43" s="118"/>
      <c r="JU43" s="104" t="str">
        <f t="shared" si="308"/>
        <v/>
      </c>
      <c r="JV43" s="102"/>
      <c r="JW43" s="102"/>
      <c r="JX43" s="104" t="str">
        <f t="shared" si="61"/>
        <v/>
      </c>
      <c r="JY43" s="102"/>
      <c r="JZ43" s="104" t="str">
        <f t="shared" si="309"/>
        <v/>
      </c>
      <c r="KA43" s="104">
        <f t="shared" si="310"/>
        <v>10.75</v>
      </c>
      <c r="KB43" s="104">
        <f t="shared" si="311"/>
        <v>10.5</v>
      </c>
      <c r="KC43" s="104">
        <f t="shared" si="312"/>
        <v>10.6</v>
      </c>
      <c r="KD43" s="104" t="str">
        <f t="shared" si="313"/>
        <v/>
      </c>
      <c r="KE43" s="104">
        <f t="shared" si="314"/>
        <v>10.6</v>
      </c>
      <c r="KF43" s="105">
        <f t="shared" si="62"/>
        <v>2</v>
      </c>
      <c r="KG43" s="109">
        <f t="shared" si="63"/>
        <v>27</v>
      </c>
      <c r="KH43" s="102"/>
      <c r="KI43" s="102"/>
      <c r="KJ43" s="104" t="str">
        <f t="shared" si="64"/>
        <v/>
      </c>
      <c r="KK43" s="102"/>
      <c r="KL43" s="104" t="str">
        <f t="shared" si="315"/>
        <v/>
      </c>
      <c r="KM43" s="102"/>
      <c r="KN43" s="102"/>
      <c r="KO43" s="104" t="str">
        <f t="shared" si="65"/>
        <v/>
      </c>
      <c r="KP43" s="102"/>
      <c r="KQ43" s="104" t="str">
        <f t="shared" si="316"/>
        <v/>
      </c>
      <c r="KR43" s="102"/>
      <c r="KS43" s="102"/>
      <c r="KT43" s="104" t="str">
        <f t="shared" si="66"/>
        <v/>
      </c>
      <c r="KU43" s="118"/>
      <c r="KV43" s="104" t="str">
        <f t="shared" si="317"/>
        <v/>
      </c>
      <c r="KW43" s="102"/>
      <c r="KX43" s="102"/>
      <c r="KY43" s="104" t="str">
        <f t="shared" si="67"/>
        <v/>
      </c>
      <c r="KZ43" s="118"/>
      <c r="LA43" s="104" t="str">
        <f t="shared" si="318"/>
        <v/>
      </c>
      <c r="LB43" s="102"/>
      <c r="LC43" s="102"/>
      <c r="LD43" s="104" t="str">
        <f t="shared" si="68"/>
        <v/>
      </c>
      <c r="LE43" s="102"/>
      <c r="LF43" s="104" t="str">
        <f t="shared" si="319"/>
        <v/>
      </c>
      <c r="LG43" s="104" t="str">
        <f t="shared" si="320"/>
        <v/>
      </c>
      <c r="LH43" s="104" t="str">
        <f t="shared" si="321"/>
        <v/>
      </c>
      <c r="LI43" s="104" t="str">
        <f t="shared" si="322"/>
        <v/>
      </c>
      <c r="LJ43" s="104" t="str">
        <f t="shared" si="323"/>
        <v/>
      </c>
      <c r="LK43" s="104" t="str">
        <f t="shared" si="324"/>
        <v/>
      </c>
      <c r="LL43" s="105" t="str">
        <f t="shared" si="69"/>
        <v/>
      </c>
      <c r="LM43" s="109" t="str">
        <f t="shared" si="70"/>
        <v/>
      </c>
      <c r="LN43" s="102"/>
      <c r="LO43" s="102"/>
      <c r="LP43" s="104" t="str">
        <f t="shared" si="71"/>
        <v/>
      </c>
      <c r="LQ43" s="102"/>
      <c r="LR43" s="104" t="str">
        <f t="shared" si="325"/>
        <v/>
      </c>
      <c r="LS43" s="102"/>
      <c r="LT43" s="102"/>
      <c r="LU43" s="104" t="str">
        <f t="shared" si="72"/>
        <v/>
      </c>
      <c r="LV43" s="102"/>
      <c r="LW43" s="104" t="str">
        <f t="shared" si="326"/>
        <v/>
      </c>
      <c r="LX43" s="102"/>
      <c r="LY43" s="102"/>
      <c r="LZ43" s="104" t="str">
        <f t="shared" si="73"/>
        <v/>
      </c>
      <c r="MA43" s="118"/>
      <c r="MB43" s="104" t="str">
        <f t="shared" si="327"/>
        <v/>
      </c>
      <c r="MC43" s="102"/>
      <c r="MD43" s="102"/>
      <c r="ME43" s="104" t="str">
        <f t="shared" si="74"/>
        <v/>
      </c>
      <c r="MF43" s="118"/>
      <c r="MG43" s="104" t="str">
        <f t="shared" si="328"/>
        <v/>
      </c>
      <c r="MH43" s="102"/>
      <c r="MI43" s="102"/>
      <c r="MJ43" s="104" t="str">
        <f t="shared" si="75"/>
        <v/>
      </c>
      <c r="MK43" s="102"/>
      <c r="ML43" s="104" t="str">
        <f t="shared" si="329"/>
        <v/>
      </c>
      <c r="MM43" s="104" t="str">
        <f t="shared" si="330"/>
        <v/>
      </c>
      <c r="MN43" s="104" t="str">
        <f t="shared" si="331"/>
        <v/>
      </c>
      <c r="MO43" s="104" t="str">
        <f t="shared" si="332"/>
        <v/>
      </c>
      <c r="MP43" s="104" t="str">
        <f t="shared" si="333"/>
        <v/>
      </c>
      <c r="MQ43" s="104" t="str">
        <f t="shared" si="334"/>
        <v/>
      </c>
      <c r="MR43" s="105" t="str">
        <f t="shared" si="76"/>
        <v/>
      </c>
      <c r="MS43" s="109" t="str">
        <f t="shared" si="77"/>
        <v/>
      </c>
      <c r="MT43" s="102"/>
      <c r="MU43" s="102"/>
      <c r="MV43" s="104" t="str">
        <f t="shared" si="78"/>
        <v/>
      </c>
      <c r="MW43" s="102"/>
      <c r="MX43" s="104" t="str">
        <f t="shared" si="335"/>
        <v/>
      </c>
      <c r="MY43" s="102"/>
      <c r="MZ43" s="102"/>
      <c r="NA43" s="104" t="str">
        <f t="shared" si="79"/>
        <v/>
      </c>
      <c r="NB43" s="102"/>
      <c r="NC43" s="104" t="str">
        <f t="shared" si="336"/>
        <v/>
      </c>
      <c r="ND43" s="102"/>
      <c r="NE43" s="102"/>
      <c r="NF43" s="104" t="str">
        <f t="shared" si="80"/>
        <v/>
      </c>
      <c r="NG43" s="118"/>
      <c r="NH43" s="104" t="str">
        <f t="shared" si="337"/>
        <v/>
      </c>
      <c r="NI43" s="102"/>
      <c r="NJ43" s="102"/>
      <c r="NK43" s="104" t="str">
        <f t="shared" si="81"/>
        <v/>
      </c>
      <c r="NL43" s="118"/>
      <c r="NM43" s="104" t="str">
        <f t="shared" si="338"/>
        <v/>
      </c>
      <c r="NN43" s="102"/>
      <c r="NO43" s="102"/>
      <c r="NP43" s="104" t="str">
        <f t="shared" si="82"/>
        <v/>
      </c>
      <c r="NQ43" s="102"/>
      <c r="NR43" s="104" t="str">
        <f t="shared" si="339"/>
        <v/>
      </c>
      <c r="NS43" s="104" t="str">
        <f t="shared" si="340"/>
        <v/>
      </c>
      <c r="NT43" s="104" t="str">
        <f t="shared" si="341"/>
        <v/>
      </c>
      <c r="NU43" s="104" t="str">
        <f t="shared" si="342"/>
        <v/>
      </c>
      <c r="NV43" s="104" t="str">
        <f t="shared" si="343"/>
        <v/>
      </c>
      <c r="NW43" s="104" t="str">
        <f t="shared" si="344"/>
        <v/>
      </c>
      <c r="NX43" s="105" t="str">
        <f t="shared" si="83"/>
        <v/>
      </c>
      <c r="NY43" s="109" t="str">
        <f t="shared" si="84"/>
        <v/>
      </c>
      <c r="OA43" s="198">
        <f t="shared" si="85"/>
        <v>6.3307692307692314</v>
      </c>
      <c r="OB43" s="198">
        <f t="shared" si="86"/>
        <v>9.8230769230769237</v>
      </c>
      <c r="OC43" s="198">
        <f t="shared" si="87"/>
        <v>12.276923076923079</v>
      </c>
      <c r="OD43" s="198">
        <f t="shared" si="88"/>
        <v>13.892307692307693</v>
      </c>
      <c r="OE43" s="198">
        <f t="shared" si="89"/>
        <v>10.423076923076922</v>
      </c>
      <c r="OF43" s="198">
        <f t="shared" si="90"/>
        <v>9.2576923076923077</v>
      </c>
      <c r="OG43" s="198">
        <f t="shared" si="91"/>
        <v>13.746153846153845</v>
      </c>
      <c r="OH43" s="198">
        <f t="shared" si="92"/>
        <v>9.2846153846153836</v>
      </c>
      <c r="OI43" s="198">
        <f t="shared" si="93"/>
        <v>10.6</v>
      </c>
      <c r="OJ43" s="198" t="str">
        <f t="shared" si="94"/>
        <v/>
      </c>
      <c r="OK43" s="198" t="str">
        <f t="shared" si="95"/>
        <v/>
      </c>
      <c r="OL43" s="198" t="str">
        <f t="shared" si="96"/>
        <v/>
      </c>
      <c r="OM43" s="200"/>
      <c r="ON43" s="198">
        <f t="shared" si="349"/>
        <v>9.5737179487179489</v>
      </c>
      <c r="OO43" s="198">
        <f t="shared" si="350"/>
        <v>8.9224358974358964</v>
      </c>
      <c r="OP43" s="198">
        <f t="shared" si="345"/>
        <v>10.238076923076925</v>
      </c>
      <c r="OQ43" s="198">
        <f t="shared" si="346"/>
        <v>10.238076923076925</v>
      </c>
      <c r="OR43" s="105">
        <f t="shared" si="347"/>
        <v>14</v>
      </c>
      <c r="OS43" s="105">
        <f t="shared" si="348"/>
        <v>30</v>
      </c>
      <c r="OT43" s="134"/>
      <c r="OU43" s="109">
        <f t="shared" si="99"/>
        <v>31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39</v>
      </c>
      <c r="B44" s="195" t="s">
        <v>447</v>
      </c>
      <c r="C44" s="195" t="s">
        <v>447</v>
      </c>
      <c r="D44" s="195" t="s">
        <v>448</v>
      </c>
      <c r="E44" s="196" t="s">
        <v>287</v>
      </c>
      <c r="F44" s="102">
        <v>6</v>
      </c>
      <c r="G44" s="102">
        <v>6</v>
      </c>
      <c r="H44" s="104">
        <f t="shared" si="1"/>
        <v>6</v>
      </c>
      <c r="I44" s="102"/>
      <c r="J44" s="104">
        <f t="shared" si="225"/>
        <v>6</v>
      </c>
      <c r="K44" s="102">
        <v>14</v>
      </c>
      <c r="L44" s="102">
        <v>4.5</v>
      </c>
      <c r="M44" s="104">
        <f t="shared" si="2"/>
        <v>8.3000000000000007</v>
      </c>
      <c r="N44" s="102"/>
      <c r="O44" s="104">
        <f t="shared" si="226"/>
        <v>8.3000000000000007</v>
      </c>
      <c r="P44" s="102">
        <v>11</v>
      </c>
      <c r="Q44" s="102">
        <v>6</v>
      </c>
      <c r="R44" s="104">
        <f t="shared" si="3"/>
        <v>8</v>
      </c>
      <c r="S44" s="118"/>
      <c r="T44" s="104">
        <f t="shared" si="227"/>
        <v>8</v>
      </c>
      <c r="U44" s="102"/>
      <c r="V44" s="102"/>
      <c r="W44" s="104" t="str">
        <f t="shared" si="4"/>
        <v/>
      </c>
      <c r="X44" s="118"/>
      <c r="Y44" s="104" t="str">
        <f t="shared" si="228"/>
        <v/>
      </c>
      <c r="Z44" s="102"/>
      <c r="AA44" s="102"/>
      <c r="AB44" s="104" t="str">
        <f t="shared" si="5"/>
        <v/>
      </c>
      <c r="AC44" s="102"/>
      <c r="AD44" s="104" t="str">
        <f t="shared" si="229"/>
        <v/>
      </c>
      <c r="AE44" s="104">
        <f t="shared" si="230"/>
        <v>10.000000000000002</v>
      </c>
      <c r="AF44" s="104">
        <f t="shared" si="231"/>
        <v>5.5384615384615383</v>
      </c>
      <c r="AG44" s="104">
        <f t="shared" si="232"/>
        <v>7.3230769230769237</v>
      </c>
      <c r="AH44" s="104" t="str">
        <f t="shared" si="233"/>
        <v/>
      </c>
      <c r="AI44" s="104">
        <f t="shared" si="234"/>
        <v>7.3230769230769237</v>
      </c>
      <c r="AJ44" s="105">
        <f t="shared" si="6"/>
        <v>0</v>
      </c>
      <c r="AK44" s="109">
        <f t="shared" si="7"/>
        <v>29</v>
      </c>
      <c r="AL44" s="102">
        <v>9.25</v>
      </c>
      <c r="AM44" s="102">
        <v>11</v>
      </c>
      <c r="AN44" s="104">
        <f t="shared" si="8"/>
        <v>10.3</v>
      </c>
      <c r="AO44" s="102"/>
      <c r="AP44" s="104">
        <f t="shared" si="235"/>
        <v>10.3</v>
      </c>
      <c r="AQ44" s="102">
        <v>10</v>
      </c>
      <c r="AR44" s="102">
        <v>11</v>
      </c>
      <c r="AS44" s="104">
        <f t="shared" si="9"/>
        <v>10.6</v>
      </c>
      <c r="AT44" s="102"/>
      <c r="AU44" s="104">
        <f t="shared" si="236"/>
        <v>10.6</v>
      </c>
      <c r="AV44" s="102">
        <v>8.5</v>
      </c>
      <c r="AW44" s="102">
        <v>10</v>
      </c>
      <c r="AX44" s="104">
        <f t="shared" si="10"/>
        <v>9.4</v>
      </c>
      <c r="AY44" s="118"/>
      <c r="AZ44" s="104">
        <f t="shared" si="237"/>
        <v>9.4</v>
      </c>
      <c r="BA44" s="102"/>
      <c r="BB44" s="102"/>
      <c r="BC44" s="104" t="str">
        <f t="shared" si="11"/>
        <v/>
      </c>
      <c r="BD44" s="118"/>
      <c r="BE44" s="104" t="str">
        <f t="shared" si="238"/>
        <v/>
      </c>
      <c r="BF44" s="102"/>
      <c r="BG44" s="102"/>
      <c r="BH44" s="104" t="str">
        <f t="shared" si="12"/>
        <v/>
      </c>
      <c r="BI44" s="102"/>
      <c r="BJ44" s="104" t="str">
        <f t="shared" si="239"/>
        <v/>
      </c>
      <c r="BK44" s="104">
        <f t="shared" si="240"/>
        <v>9.3653846153846168</v>
      </c>
      <c r="BL44" s="104">
        <f t="shared" si="241"/>
        <v>10.76923076923077</v>
      </c>
      <c r="BM44" s="104">
        <f t="shared" si="242"/>
        <v>10.207692307692309</v>
      </c>
      <c r="BN44" s="104" t="str">
        <f t="shared" si="243"/>
        <v/>
      </c>
      <c r="BO44" s="104">
        <f t="shared" si="244"/>
        <v>10.207692307692309</v>
      </c>
      <c r="BP44" s="105">
        <f t="shared" si="13"/>
        <v>5</v>
      </c>
      <c r="BQ44" s="109">
        <f t="shared" si="14"/>
        <v>14</v>
      </c>
      <c r="BR44" s="102">
        <v>15.5</v>
      </c>
      <c r="BS44" s="102">
        <v>5</v>
      </c>
      <c r="BT44" s="104">
        <f t="shared" si="15"/>
        <v>9.1999999999999993</v>
      </c>
      <c r="BU44" s="102"/>
      <c r="BV44" s="104">
        <f t="shared" si="245"/>
        <v>9.1999999999999993</v>
      </c>
      <c r="BW44" s="102">
        <v>10</v>
      </c>
      <c r="BX44" s="102">
        <v>9</v>
      </c>
      <c r="BY44" s="104">
        <f t="shared" si="16"/>
        <v>9.3999999999999986</v>
      </c>
      <c r="BZ44" s="102"/>
      <c r="CA44" s="104">
        <f t="shared" si="246"/>
        <v>9.3999999999999986</v>
      </c>
      <c r="CB44" s="102">
        <v>12</v>
      </c>
      <c r="CC44" s="102">
        <v>12.5</v>
      </c>
      <c r="CD44" s="104">
        <f t="shared" si="17"/>
        <v>12.3</v>
      </c>
      <c r="CE44" s="118"/>
      <c r="CF44" s="104">
        <f t="shared" si="247"/>
        <v>12.3</v>
      </c>
      <c r="CG44" s="102"/>
      <c r="CH44" s="102"/>
      <c r="CI44" s="104" t="str">
        <f t="shared" si="18"/>
        <v/>
      </c>
      <c r="CJ44" s="118"/>
      <c r="CK44" s="104" t="str">
        <f t="shared" si="248"/>
        <v/>
      </c>
      <c r="CL44" s="102"/>
      <c r="CM44" s="102"/>
      <c r="CN44" s="104" t="str">
        <f t="shared" si="19"/>
        <v/>
      </c>
      <c r="CO44" s="102"/>
      <c r="CP44" s="104" t="str">
        <f t="shared" si="249"/>
        <v/>
      </c>
      <c r="CQ44" s="104">
        <f t="shared" si="250"/>
        <v>12.576923076923077</v>
      </c>
      <c r="CR44" s="104">
        <f t="shared" si="251"/>
        <v>8.2692307692307701</v>
      </c>
      <c r="CS44" s="104">
        <f t="shared" si="252"/>
        <v>9.9923076923076923</v>
      </c>
      <c r="CT44" s="104" t="str">
        <f t="shared" si="253"/>
        <v/>
      </c>
      <c r="CU44" s="104">
        <f t="shared" si="254"/>
        <v>9.9923076923076923</v>
      </c>
      <c r="CV44" s="105">
        <f t="shared" si="20"/>
        <v>0</v>
      </c>
      <c r="CW44" s="109">
        <f t="shared" si="21"/>
        <v>43</v>
      </c>
      <c r="CX44" s="102">
        <v>14</v>
      </c>
      <c r="CY44" s="102">
        <v>12.75</v>
      </c>
      <c r="CZ44" s="104">
        <f t="shared" si="22"/>
        <v>13.25</v>
      </c>
      <c r="DA44" s="102"/>
      <c r="DB44" s="104">
        <f t="shared" si="255"/>
        <v>13.25</v>
      </c>
      <c r="DC44" s="102">
        <v>13</v>
      </c>
      <c r="DD44" s="102">
        <v>10</v>
      </c>
      <c r="DE44" s="104">
        <f t="shared" si="23"/>
        <v>11.2</v>
      </c>
      <c r="DF44" s="102"/>
      <c r="DG44" s="104">
        <f t="shared" si="256"/>
        <v>11.2</v>
      </c>
      <c r="DH44" s="102"/>
      <c r="DI44" s="102"/>
      <c r="DJ44" s="104" t="str">
        <f t="shared" si="24"/>
        <v/>
      </c>
      <c r="DK44" s="118"/>
      <c r="DL44" s="104" t="str">
        <f t="shared" si="257"/>
        <v/>
      </c>
      <c r="DM44" s="102"/>
      <c r="DN44" s="102"/>
      <c r="DO44" s="104" t="str">
        <f t="shared" si="25"/>
        <v/>
      </c>
      <c r="DP44" s="118"/>
      <c r="DQ44" s="104" t="str">
        <f t="shared" si="258"/>
        <v/>
      </c>
      <c r="DR44" s="102"/>
      <c r="DS44" s="102"/>
      <c r="DT44" s="104" t="str">
        <f t="shared" si="26"/>
        <v/>
      </c>
      <c r="DU44" s="102"/>
      <c r="DV44" s="104" t="str">
        <f t="shared" si="259"/>
        <v/>
      </c>
      <c r="DW44" s="104">
        <f t="shared" si="260"/>
        <v>13.538461538461538</v>
      </c>
      <c r="DX44" s="104">
        <f t="shared" si="261"/>
        <v>11.48076923076923</v>
      </c>
      <c r="DY44" s="104">
        <f t="shared" si="262"/>
        <v>12.303846153846154</v>
      </c>
      <c r="DZ44" s="104" t="str">
        <f t="shared" si="263"/>
        <v/>
      </c>
      <c r="EA44" s="104">
        <f t="shared" si="264"/>
        <v>12.303846153846154</v>
      </c>
      <c r="EB44" s="105">
        <f t="shared" si="27"/>
        <v>3</v>
      </c>
      <c r="EC44" s="109">
        <f t="shared" si="28"/>
        <v>35</v>
      </c>
      <c r="ED44" s="102">
        <v>8.5</v>
      </c>
      <c r="EE44" s="102">
        <v>7</v>
      </c>
      <c r="EF44" s="104">
        <f t="shared" si="29"/>
        <v>7.6000000000000005</v>
      </c>
      <c r="EG44" s="102"/>
      <c r="EH44" s="104">
        <f t="shared" si="265"/>
        <v>7.6000000000000005</v>
      </c>
      <c r="EI44" s="102">
        <v>10.5</v>
      </c>
      <c r="EJ44" s="102">
        <v>8.5</v>
      </c>
      <c r="EK44" s="104">
        <f t="shared" si="30"/>
        <v>9.3000000000000007</v>
      </c>
      <c r="EL44" s="102"/>
      <c r="EM44" s="104">
        <f t="shared" si="266"/>
        <v>9.3000000000000007</v>
      </c>
      <c r="EN44" s="102">
        <v>8.5</v>
      </c>
      <c r="EO44" s="102">
        <v>9.5</v>
      </c>
      <c r="EP44" s="104">
        <f t="shared" si="31"/>
        <v>9.1000000000000014</v>
      </c>
      <c r="EQ44" s="118"/>
      <c r="ER44" s="104">
        <f t="shared" si="267"/>
        <v>9.1000000000000014</v>
      </c>
      <c r="ES44" s="102"/>
      <c r="ET44" s="102"/>
      <c r="EU44" s="104" t="str">
        <f t="shared" si="32"/>
        <v/>
      </c>
      <c r="EV44" s="118"/>
      <c r="EW44" s="104" t="str">
        <f t="shared" si="268"/>
        <v/>
      </c>
      <c r="EX44" s="102"/>
      <c r="EY44" s="102"/>
      <c r="EZ44" s="104" t="str">
        <f t="shared" si="33"/>
        <v/>
      </c>
      <c r="FA44" s="102"/>
      <c r="FB44" s="104" t="str">
        <f t="shared" si="269"/>
        <v/>
      </c>
      <c r="FC44" s="104">
        <f t="shared" si="270"/>
        <v>8.9615384615384617</v>
      </c>
      <c r="FD44" s="104">
        <f t="shared" si="271"/>
        <v>7.9230769230769234</v>
      </c>
      <c r="FE44" s="104">
        <f t="shared" si="272"/>
        <v>8.338461538461539</v>
      </c>
      <c r="FF44" s="104" t="str">
        <f t="shared" si="273"/>
        <v/>
      </c>
      <c r="FG44" s="104">
        <f t="shared" si="274"/>
        <v>8.338461538461539</v>
      </c>
      <c r="FH44" s="105">
        <f t="shared" si="34"/>
        <v>0</v>
      </c>
      <c r="FI44" s="109">
        <f t="shared" si="35"/>
        <v>45</v>
      </c>
      <c r="FJ44" s="102">
        <v>9</v>
      </c>
      <c r="FK44" s="102">
        <v>12.75</v>
      </c>
      <c r="FL44" s="104">
        <f t="shared" si="36"/>
        <v>11.25</v>
      </c>
      <c r="FM44" s="102"/>
      <c r="FN44" s="104">
        <f t="shared" si="275"/>
        <v>11.25</v>
      </c>
      <c r="FO44" s="102">
        <v>11</v>
      </c>
      <c r="FP44" s="102">
        <v>7</v>
      </c>
      <c r="FQ44" s="104">
        <f t="shared" si="37"/>
        <v>8.6000000000000014</v>
      </c>
      <c r="FR44" s="102"/>
      <c r="FS44" s="104">
        <f t="shared" si="276"/>
        <v>8.6000000000000014</v>
      </c>
      <c r="FT44" s="102"/>
      <c r="FU44" s="102"/>
      <c r="FV44" s="104" t="str">
        <f t="shared" si="38"/>
        <v/>
      </c>
      <c r="FW44" s="118"/>
      <c r="FX44" s="104" t="str">
        <f t="shared" si="277"/>
        <v/>
      </c>
      <c r="FY44" s="102"/>
      <c r="FZ44" s="102"/>
      <c r="GA44" s="104" t="str">
        <f t="shared" si="39"/>
        <v/>
      </c>
      <c r="GB44" s="118"/>
      <c r="GC44" s="104" t="str">
        <f t="shared" si="278"/>
        <v/>
      </c>
      <c r="GD44" s="102"/>
      <c r="GE44" s="102"/>
      <c r="GF44" s="104" t="str">
        <f t="shared" si="40"/>
        <v/>
      </c>
      <c r="GG44" s="102"/>
      <c r="GH44" s="104" t="str">
        <f t="shared" si="279"/>
        <v/>
      </c>
      <c r="GI44" s="104">
        <f t="shared" si="280"/>
        <v>9.9230769230769234</v>
      </c>
      <c r="GJ44" s="104">
        <f t="shared" si="281"/>
        <v>10.096153846153847</v>
      </c>
      <c r="GK44" s="104">
        <f t="shared" si="282"/>
        <v>10.026923076923078</v>
      </c>
      <c r="GL44" s="104" t="str">
        <f t="shared" si="283"/>
        <v/>
      </c>
      <c r="GM44" s="104">
        <f t="shared" si="284"/>
        <v>10.026923076923078</v>
      </c>
      <c r="GN44" s="105">
        <f t="shared" si="41"/>
        <v>3</v>
      </c>
      <c r="GO44" s="109">
        <f t="shared" si="42"/>
        <v>16</v>
      </c>
      <c r="GP44" s="102">
        <v>18.75</v>
      </c>
      <c r="GQ44" s="102">
        <v>6.5</v>
      </c>
      <c r="GR44" s="104">
        <f t="shared" si="43"/>
        <v>11.4</v>
      </c>
      <c r="GS44" s="102"/>
      <c r="GT44" s="104">
        <f t="shared" si="285"/>
        <v>11.4</v>
      </c>
      <c r="GU44" s="102">
        <v>9</v>
      </c>
      <c r="GV44" s="102">
        <v>7.5</v>
      </c>
      <c r="GW44" s="104">
        <f t="shared" si="44"/>
        <v>8.1</v>
      </c>
      <c r="GX44" s="102"/>
      <c r="GY44" s="104">
        <f t="shared" si="286"/>
        <v>8.1</v>
      </c>
      <c r="GZ44" s="102"/>
      <c r="HA44" s="102"/>
      <c r="HB44" s="104" t="str">
        <f t="shared" si="45"/>
        <v/>
      </c>
      <c r="HC44" s="118"/>
      <c r="HD44" s="104" t="str">
        <f t="shared" si="287"/>
        <v/>
      </c>
      <c r="HE44" s="102"/>
      <c r="HF44" s="102"/>
      <c r="HG44" s="104" t="str">
        <f t="shared" si="46"/>
        <v/>
      </c>
      <c r="HH44" s="118"/>
      <c r="HI44" s="104" t="str">
        <f t="shared" si="288"/>
        <v/>
      </c>
      <c r="HJ44" s="102"/>
      <c r="HK44" s="102"/>
      <c r="HL44" s="104" t="str">
        <f t="shared" si="47"/>
        <v/>
      </c>
      <c r="HM44" s="102"/>
      <c r="HN44" s="104" t="str">
        <f t="shared" si="289"/>
        <v/>
      </c>
      <c r="HO44" s="104">
        <f t="shared" si="290"/>
        <v>14.25</v>
      </c>
      <c r="HP44" s="104">
        <f t="shared" si="291"/>
        <v>6.9615384615384617</v>
      </c>
      <c r="HQ44" s="104">
        <f t="shared" si="292"/>
        <v>9.8769230769230774</v>
      </c>
      <c r="HR44" s="104" t="str">
        <f t="shared" si="293"/>
        <v/>
      </c>
      <c r="HS44" s="104">
        <f t="shared" si="294"/>
        <v>9.8769230769230774</v>
      </c>
      <c r="HT44" s="105">
        <f t="shared" si="48"/>
        <v>0</v>
      </c>
      <c r="HU44" s="109">
        <f t="shared" si="49"/>
        <v>42</v>
      </c>
      <c r="HV44" s="102">
        <v>6</v>
      </c>
      <c r="HW44" s="102">
        <v>15.5</v>
      </c>
      <c r="HX44" s="104">
        <f t="shared" si="50"/>
        <v>11.7</v>
      </c>
      <c r="HY44" s="102"/>
      <c r="HZ44" s="104">
        <f t="shared" si="295"/>
        <v>11.7</v>
      </c>
      <c r="IA44" s="102">
        <v>12</v>
      </c>
      <c r="IB44" s="102">
        <v>18</v>
      </c>
      <c r="IC44" s="104">
        <f t="shared" si="51"/>
        <v>15.6</v>
      </c>
      <c r="ID44" s="102"/>
      <c r="IE44" s="104">
        <f t="shared" si="296"/>
        <v>15.6</v>
      </c>
      <c r="IF44" s="102"/>
      <c r="IG44" s="102"/>
      <c r="IH44" s="104" t="str">
        <f t="shared" si="52"/>
        <v/>
      </c>
      <c r="II44" s="118"/>
      <c r="IJ44" s="104" t="str">
        <f t="shared" si="297"/>
        <v/>
      </c>
      <c r="IK44" s="102"/>
      <c r="IL44" s="102"/>
      <c r="IM44" s="104" t="str">
        <f t="shared" si="53"/>
        <v/>
      </c>
      <c r="IN44" s="118"/>
      <c r="IO44" s="104" t="str">
        <f t="shared" si="298"/>
        <v/>
      </c>
      <c r="IP44" s="102"/>
      <c r="IQ44" s="102"/>
      <c r="IR44" s="104" t="str">
        <f t="shared" si="54"/>
        <v/>
      </c>
      <c r="IS44" s="102"/>
      <c r="IT44" s="104" t="str">
        <f t="shared" si="299"/>
        <v/>
      </c>
      <c r="IU44" s="104">
        <f t="shared" si="300"/>
        <v>8.7692307692307701</v>
      </c>
      <c r="IV44" s="104">
        <f t="shared" si="301"/>
        <v>16.653846153846153</v>
      </c>
      <c r="IW44" s="104">
        <f t="shared" si="302"/>
        <v>13.5</v>
      </c>
      <c r="IX44" s="104" t="str">
        <f t="shared" si="303"/>
        <v/>
      </c>
      <c r="IY44" s="104">
        <f t="shared" si="304"/>
        <v>13.5</v>
      </c>
      <c r="IZ44" s="105">
        <f t="shared" si="55"/>
        <v>3</v>
      </c>
      <c r="JA44" s="109">
        <f t="shared" si="56"/>
        <v>22</v>
      </c>
      <c r="JB44" s="102">
        <v>6.75</v>
      </c>
      <c r="JC44" s="102">
        <v>5</v>
      </c>
      <c r="JD44" s="104">
        <f t="shared" si="57"/>
        <v>5.7</v>
      </c>
      <c r="JE44" s="102"/>
      <c r="JF44" s="104">
        <f t="shared" si="305"/>
        <v>5.7</v>
      </c>
      <c r="JG44" s="102"/>
      <c r="JH44" s="102"/>
      <c r="JI44" s="104" t="str">
        <f t="shared" si="58"/>
        <v/>
      </c>
      <c r="JJ44" s="102"/>
      <c r="JK44" s="104" t="str">
        <f t="shared" si="306"/>
        <v/>
      </c>
      <c r="JL44" s="102"/>
      <c r="JM44" s="102"/>
      <c r="JN44" s="104" t="str">
        <f t="shared" si="59"/>
        <v/>
      </c>
      <c r="JO44" s="118"/>
      <c r="JP44" s="104" t="str">
        <f t="shared" si="307"/>
        <v/>
      </c>
      <c r="JQ44" s="102"/>
      <c r="JR44" s="102"/>
      <c r="JS44" s="104" t="str">
        <f t="shared" si="60"/>
        <v/>
      </c>
      <c r="JT44" s="118"/>
      <c r="JU44" s="104" t="str">
        <f t="shared" si="308"/>
        <v/>
      </c>
      <c r="JV44" s="102"/>
      <c r="JW44" s="102"/>
      <c r="JX44" s="104" t="str">
        <f t="shared" si="61"/>
        <v/>
      </c>
      <c r="JY44" s="102"/>
      <c r="JZ44" s="104" t="str">
        <f t="shared" si="309"/>
        <v/>
      </c>
      <c r="KA44" s="104">
        <f t="shared" si="310"/>
        <v>6.75</v>
      </c>
      <c r="KB44" s="104">
        <f t="shared" si="311"/>
        <v>5</v>
      </c>
      <c r="KC44" s="104">
        <f t="shared" si="312"/>
        <v>5.7</v>
      </c>
      <c r="KD44" s="104" t="str">
        <f t="shared" si="313"/>
        <v/>
      </c>
      <c r="KE44" s="104">
        <f t="shared" si="314"/>
        <v>5.7</v>
      </c>
      <c r="KF44" s="105">
        <f t="shared" si="62"/>
        <v>0</v>
      </c>
      <c r="KG44" s="109">
        <f t="shared" si="63"/>
        <v>46</v>
      </c>
      <c r="KH44" s="102"/>
      <c r="KI44" s="102"/>
      <c r="KJ44" s="104" t="str">
        <f t="shared" si="64"/>
        <v/>
      </c>
      <c r="KK44" s="102"/>
      <c r="KL44" s="104" t="str">
        <f t="shared" si="315"/>
        <v/>
      </c>
      <c r="KM44" s="102"/>
      <c r="KN44" s="102"/>
      <c r="KO44" s="104" t="str">
        <f t="shared" si="65"/>
        <v/>
      </c>
      <c r="KP44" s="102"/>
      <c r="KQ44" s="104" t="str">
        <f t="shared" si="316"/>
        <v/>
      </c>
      <c r="KR44" s="102"/>
      <c r="KS44" s="102"/>
      <c r="KT44" s="104" t="str">
        <f t="shared" si="66"/>
        <v/>
      </c>
      <c r="KU44" s="118"/>
      <c r="KV44" s="104" t="str">
        <f t="shared" si="317"/>
        <v/>
      </c>
      <c r="KW44" s="102"/>
      <c r="KX44" s="102"/>
      <c r="KY44" s="104" t="str">
        <f t="shared" si="67"/>
        <v/>
      </c>
      <c r="KZ44" s="118"/>
      <c r="LA44" s="104" t="str">
        <f t="shared" si="318"/>
        <v/>
      </c>
      <c r="LB44" s="102"/>
      <c r="LC44" s="102"/>
      <c r="LD44" s="104" t="str">
        <f t="shared" si="68"/>
        <v/>
      </c>
      <c r="LE44" s="102"/>
      <c r="LF44" s="104" t="str">
        <f t="shared" si="319"/>
        <v/>
      </c>
      <c r="LG44" s="104" t="str">
        <f t="shared" si="320"/>
        <v/>
      </c>
      <c r="LH44" s="104" t="str">
        <f t="shared" si="321"/>
        <v/>
      </c>
      <c r="LI44" s="104" t="str">
        <f t="shared" si="322"/>
        <v/>
      </c>
      <c r="LJ44" s="104" t="str">
        <f t="shared" si="323"/>
        <v/>
      </c>
      <c r="LK44" s="104" t="str">
        <f t="shared" si="324"/>
        <v/>
      </c>
      <c r="LL44" s="105" t="str">
        <f t="shared" si="69"/>
        <v/>
      </c>
      <c r="LM44" s="109" t="str">
        <f t="shared" si="70"/>
        <v/>
      </c>
      <c r="LN44" s="102"/>
      <c r="LO44" s="102"/>
      <c r="LP44" s="104" t="str">
        <f t="shared" si="71"/>
        <v/>
      </c>
      <c r="LQ44" s="102"/>
      <c r="LR44" s="104" t="str">
        <f t="shared" si="325"/>
        <v/>
      </c>
      <c r="LS44" s="102"/>
      <c r="LT44" s="102"/>
      <c r="LU44" s="104" t="str">
        <f t="shared" si="72"/>
        <v/>
      </c>
      <c r="LV44" s="102"/>
      <c r="LW44" s="104" t="str">
        <f t="shared" si="326"/>
        <v/>
      </c>
      <c r="LX44" s="102"/>
      <c r="LY44" s="102"/>
      <c r="LZ44" s="104" t="str">
        <f t="shared" si="73"/>
        <v/>
      </c>
      <c r="MA44" s="118"/>
      <c r="MB44" s="104" t="str">
        <f t="shared" si="327"/>
        <v/>
      </c>
      <c r="MC44" s="102"/>
      <c r="MD44" s="102"/>
      <c r="ME44" s="104" t="str">
        <f t="shared" si="74"/>
        <v/>
      </c>
      <c r="MF44" s="118"/>
      <c r="MG44" s="104" t="str">
        <f t="shared" si="328"/>
        <v/>
      </c>
      <c r="MH44" s="102"/>
      <c r="MI44" s="102"/>
      <c r="MJ44" s="104" t="str">
        <f t="shared" si="75"/>
        <v/>
      </c>
      <c r="MK44" s="102"/>
      <c r="ML44" s="104" t="str">
        <f t="shared" si="329"/>
        <v/>
      </c>
      <c r="MM44" s="104" t="str">
        <f t="shared" si="330"/>
        <v/>
      </c>
      <c r="MN44" s="104" t="str">
        <f t="shared" si="331"/>
        <v/>
      </c>
      <c r="MO44" s="104" t="str">
        <f t="shared" si="332"/>
        <v/>
      </c>
      <c r="MP44" s="104" t="str">
        <f t="shared" si="333"/>
        <v/>
      </c>
      <c r="MQ44" s="104" t="str">
        <f t="shared" si="334"/>
        <v/>
      </c>
      <c r="MR44" s="105" t="str">
        <f t="shared" si="76"/>
        <v/>
      </c>
      <c r="MS44" s="109" t="str">
        <f t="shared" si="77"/>
        <v/>
      </c>
      <c r="MT44" s="102"/>
      <c r="MU44" s="102"/>
      <c r="MV44" s="104" t="str">
        <f t="shared" si="78"/>
        <v/>
      </c>
      <c r="MW44" s="102"/>
      <c r="MX44" s="104" t="str">
        <f t="shared" si="335"/>
        <v/>
      </c>
      <c r="MY44" s="102"/>
      <c r="MZ44" s="102"/>
      <c r="NA44" s="104" t="str">
        <f t="shared" si="79"/>
        <v/>
      </c>
      <c r="NB44" s="102"/>
      <c r="NC44" s="104" t="str">
        <f t="shared" si="336"/>
        <v/>
      </c>
      <c r="ND44" s="102"/>
      <c r="NE44" s="102"/>
      <c r="NF44" s="104" t="str">
        <f t="shared" si="80"/>
        <v/>
      </c>
      <c r="NG44" s="118"/>
      <c r="NH44" s="104" t="str">
        <f t="shared" si="337"/>
        <v/>
      </c>
      <c r="NI44" s="102"/>
      <c r="NJ44" s="102"/>
      <c r="NK44" s="104" t="str">
        <f t="shared" si="81"/>
        <v/>
      </c>
      <c r="NL44" s="118"/>
      <c r="NM44" s="104" t="str">
        <f t="shared" si="338"/>
        <v/>
      </c>
      <c r="NN44" s="102"/>
      <c r="NO44" s="102"/>
      <c r="NP44" s="104" t="str">
        <f t="shared" si="82"/>
        <v/>
      </c>
      <c r="NQ44" s="102"/>
      <c r="NR44" s="104" t="str">
        <f t="shared" si="339"/>
        <v/>
      </c>
      <c r="NS44" s="104" t="str">
        <f t="shared" si="340"/>
        <v/>
      </c>
      <c r="NT44" s="104" t="str">
        <f t="shared" si="341"/>
        <v/>
      </c>
      <c r="NU44" s="104" t="str">
        <f t="shared" si="342"/>
        <v/>
      </c>
      <c r="NV44" s="104" t="str">
        <f t="shared" si="343"/>
        <v/>
      </c>
      <c r="NW44" s="104" t="str">
        <f t="shared" si="344"/>
        <v/>
      </c>
      <c r="NX44" s="105" t="str">
        <f t="shared" si="83"/>
        <v/>
      </c>
      <c r="NY44" s="109" t="str">
        <f t="shared" si="84"/>
        <v/>
      </c>
      <c r="OA44" s="198">
        <f t="shared" si="85"/>
        <v>7.3230769230769237</v>
      </c>
      <c r="OB44" s="198">
        <f t="shared" si="86"/>
        <v>10.207692307692309</v>
      </c>
      <c r="OC44" s="198">
        <f t="shared" si="87"/>
        <v>9.9923076923076923</v>
      </c>
      <c r="OD44" s="198">
        <f t="shared" si="88"/>
        <v>12.303846153846154</v>
      </c>
      <c r="OE44" s="198">
        <f t="shared" si="89"/>
        <v>8.338461538461539</v>
      </c>
      <c r="OF44" s="198">
        <f t="shared" si="90"/>
        <v>10.026923076923078</v>
      </c>
      <c r="OG44" s="198">
        <f t="shared" si="91"/>
        <v>9.8769230769230774</v>
      </c>
      <c r="OH44" s="198">
        <f t="shared" si="92"/>
        <v>13.5</v>
      </c>
      <c r="OI44" s="198">
        <f t="shared" si="93"/>
        <v>5.7</v>
      </c>
      <c r="OJ44" s="198" t="str">
        <f t="shared" si="94"/>
        <v/>
      </c>
      <c r="OK44" s="198" t="str">
        <f t="shared" si="95"/>
        <v/>
      </c>
      <c r="OL44" s="198" t="str">
        <f t="shared" si="96"/>
        <v/>
      </c>
      <c r="OM44" s="200"/>
      <c r="ON44" s="198">
        <f t="shared" si="349"/>
        <v>8.7570512820512825</v>
      </c>
      <c r="OO44" s="198">
        <f t="shared" si="350"/>
        <v>8.3102564102564109</v>
      </c>
      <c r="OP44" s="198">
        <f t="shared" si="345"/>
        <v>9.70948717948718</v>
      </c>
      <c r="OQ44" s="198">
        <f t="shared" si="346"/>
        <v>9.70948717948718</v>
      </c>
      <c r="OR44" s="105">
        <f t="shared" si="347"/>
        <v>14</v>
      </c>
      <c r="OS44" s="105">
        <f t="shared" si="348"/>
        <v>14</v>
      </c>
      <c r="OT44" s="134"/>
      <c r="OU44" s="109">
        <f t="shared" si="99"/>
        <v>35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40</v>
      </c>
      <c r="B45" s="195" t="s">
        <v>449</v>
      </c>
      <c r="C45" s="197" t="s">
        <v>449</v>
      </c>
      <c r="D45" s="195" t="s">
        <v>304</v>
      </c>
      <c r="E45" s="196" t="s">
        <v>287</v>
      </c>
      <c r="F45" s="102">
        <v>10.5</v>
      </c>
      <c r="G45" s="102">
        <v>6.5</v>
      </c>
      <c r="H45" s="104">
        <f t="shared" si="1"/>
        <v>8.1</v>
      </c>
      <c r="I45" s="102"/>
      <c r="J45" s="104">
        <f t="shared" si="225"/>
        <v>8.1</v>
      </c>
      <c r="K45" s="102">
        <v>6</v>
      </c>
      <c r="L45" s="102">
        <v>2</v>
      </c>
      <c r="M45" s="104">
        <f t="shared" si="2"/>
        <v>3.6000000000000005</v>
      </c>
      <c r="N45" s="102"/>
      <c r="O45" s="104">
        <f t="shared" si="226"/>
        <v>3.6000000000000005</v>
      </c>
      <c r="P45" s="102">
        <v>13.5</v>
      </c>
      <c r="Q45" s="102">
        <v>7</v>
      </c>
      <c r="R45" s="104">
        <f t="shared" si="3"/>
        <v>9.6000000000000014</v>
      </c>
      <c r="S45" s="118"/>
      <c r="T45" s="104">
        <f t="shared" si="227"/>
        <v>9.6000000000000014</v>
      </c>
      <c r="U45" s="102"/>
      <c r="V45" s="102"/>
      <c r="W45" s="104" t="str">
        <f t="shared" si="4"/>
        <v/>
      </c>
      <c r="X45" s="118"/>
      <c r="Y45" s="104" t="str">
        <f t="shared" si="228"/>
        <v/>
      </c>
      <c r="Z45" s="102"/>
      <c r="AA45" s="102"/>
      <c r="AB45" s="104" t="str">
        <f t="shared" si="5"/>
        <v/>
      </c>
      <c r="AC45" s="102"/>
      <c r="AD45" s="104" t="str">
        <f t="shared" si="229"/>
        <v/>
      </c>
      <c r="AE45" s="104">
        <f t="shared" si="230"/>
        <v>10.03846153846154</v>
      </c>
      <c r="AF45" s="104">
        <f t="shared" si="231"/>
        <v>5.2692307692307701</v>
      </c>
      <c r="AG45" s="104">
        <f t="shared" si="232"/>
        <v>7.1769230769230781</v>
      </c>
      <c r="AH45" s="104" t="str">
        <f t="shared" si="233"/>
        <v/>
      </c>
      <c r="AI45" s="104">
        <f t="shared" si="234"/>
        <v>7.1769230769230781</v>
      </c>
      <c r="AJ45" s="105">
        <f t="shared" si="6"/>
        <v>0</v>
      </c>
      <c r="AK45" s="109">
        <f t="shared" si="7"/>
        <v>31</v>
      </c>
      <c r="AL45" s="102">
        <v>14</v>
      </c>
      <c r="AM45" s="102">
        <v>9</v>
      </c>
      <c r="AN45" s="104">
        <f t="shared" si="8"/>
        <v>11</v>
      </c>
      <c r="AO45" s="102"/>
      <c r="AP45" s="104">
        <f t="shared" si="235"/>
        <v>11</v>
      </c>
      <c r="AQ45" s="102">
        <v>7</v>
      </c>
      <c r="AR45" s="102">
        <v>3.5</v>
      </c>
      <c r="AS45" s="104">
        <f t="shared" si="9"/>
        <v>4.9000000000000004</v>
      </c>
      <c r="AT45" s="102"/>
      <c r="AU45" s="104">
        <f t="shared" si="236"/>
        <v>4.9000000000000004</v>
      </c>
      <c r="AV45" s="102">
        <v>6.5</v>
      </c>
      <c r="AW45" s="102">
        <v>9</v>
      </c>
      <c r="AX45" s="104">
        <f t="shared" si="10"/>
        <v>8</v>
      </c>
      <c r="AY45" s="118"/>
      <c r="AZ45" s="104">
        <f t="shared" si="237"/>
        <v>8</v>
      </c>
      <c r="BA45" s="102"/>
      <c r="BB45" s="102"/>
      <c r="BC45" s="104" t="str">
        <f t="shared" si="11"/>
        <v/>
      </c>
      <c r="BD45" s="118"/>
      <c r="BE45" s="104" t="str">
        <f t="shared" si="238"/>
        <v/>
      </c>
      <c r="BF45" s="102"/>
      <c r="BG45" s="102"/>
      <c r="BH45" s="104" t="str">
        <f t="shared" si="12"/>
        <v/>
      </c>
      <c r="BI45" s="102"/>
      <c r="BJ45" s="104" t="str">
        <f t="shared" si="239"/>
        <v/>
      </c>
      <c r="BK45" s="104">
        <f t="shared" si="240"/>
        <v>9.5769230769230766</v>
      </c>
      <c r="BL45" s="104">
        <f t="shared" si="241"/>
        <v>6.884615384615385</v>
      </c>
      <c r="BM45" s="104">
        <f t="shared" si="242"/>
        <v>7.9615384615384617</v>
      </c>
      <c r="BN45" s="104" t="str">
        <f t="shared" si="243"/>
        <v/>
      </c>
      <c r="BO45" s="104">
        <f t="shared" si="244"/>
        <v>7.9615384615384617</v>
      </c>
      <c r="BP45" s="105">
        <f t="shared" si="13"/>
        <v>0</v>
      </c>
      <c r="BQ45" s="109">
        <f t="shared" si="14"/>
        <v>30</v>
      </c>
      <c r="BR45" s="102">
        <v>12</v>
      </c>
      <c r="BS45" s="102">
        <v>11</v>
      </c>
      <c r="BT45" s="104">
        <f t="shared" si="15"/>
        <v>11.4</v>
      </c>
      <c r="BU45" s="102"/>
      <c r="BV45" s="104">
        <f t="shared" si="245"/>
        <v>11.4</v>
      </c>
      <c r="BW45" s="102">
        <v>10</v>
      </c>
      <c r="BX45" s="102">
        <v>9</v>
      </c>
      <c r="BY45" s="104">
        <f t="shared" si="16"/>
        <v>9.3999999999999986</v>
      </c>
      <c r="BZ45" s="102"/>
      <c r="CA45" s="104">
        <f t="shared" si="246"/>
        <v>9.3999999999999986</v>
      </c>
      <c r="CB45" s="102">
        <v>10</v>
      </c>
      <c r="CC45" s="102">
        <v>11</v>
      </c>
      <c r="CD45" s="104">
        <f t="shared" si="17"/>
        <v>10.6</v>
      </c>
      <c r="CE45" s="118"/>
      <c r="CF45" s="104">
        <f t="shared" si="247"/>
        <v>10.6</v>
      </c>
      <c r="CG45" s="102"/>
      <c r="CH45" s="102"/>
      <c r="CI45" s="104" t="str">
        <f t="shared" si="18"/>
        <v/>
      </c>
      <c r="CJ45" s="118"/>
      <c r="CK45" s="104" t="str">
        <f t="shared" si="248"/>
        <v/>
      </c>
      <c r="CL45" s="102"/>
      <c r="CM45" s="102"/>
      <c r="CN45" s="104" t="str">
        <f t="shared" si="19"/>
        <v/>
      </c>
      <c r="CO45" s="102"/>
      <c r="CP45" s="104" t="str">
        <f t="shared" si="249"/>
        <v/>
      </c>
      <c r="CQ45" s="104">
        <f t="shared" si="250"/>
        <v>10.76923076923077</v>
      </c>
      <c r="CR45" s="104">
        <f t="shared" si="251"/>
        <v>10.230769230769232</v>
      </c>
      <c r="CS45" s="104">
        <f t="shared" si="252"/>
        <v>10.446153846153846</v>
      </c>
      <c r="CT45" s="104" t="str">
        <f t="shared" si="253"/>
        <v/>
      </c>
      <c r="CU45" s="104">
        <f t="shared" si="254"/>
        <v>10.446153846153846</v>
      </c>
      <c r="CV45" s="105">
        <f t="shared" si="20"/>
        <v>4</v>
      </c>
      <c r="CW45" s="109">
        <f t="shared" si="21"/>
        <v>40</v>
      </c>
      <c r="CX45" s="102">
        <v>15.5</v>
      </c>
      <c r="CY45" s="102">
        <v>14.5</v>
      </c>
      <c r="CZ45" s="104">
        <f t="shared" si="22"/>
        <v>14.899999999999999</v>
      </c>
      <c r="DA45" s="102"/>
      <c r="DB45" s="104">
        <f t="shared" si="255"/>
        <v>14.899999999999999</v>
      </c>
      <c r="DC45" s="102">
        <v>12</v>
      </c>
      <c r="DD45" s="102">
        <v>12.5</v>
      </c>
      <c r="DE45" s="104">
        <f t="shared" si="23"/>
        <v>12.3</v>
      </c>
      <c r="DF45" s="102"/>
      <c r="DG45" s="104">
        <f t="shared" si="256"/>
        <v>12.3</v>
      </c>
      <c r="DH45" s="102"/>
      <c r="DI45" s="102"/>
      <c r="DJ45" s="104" t="str">
        <f t="shared" si="24"/>
        <v/>
      </c>
      <c r="DK45" s="118"/>
      <c r="DL45" s="104" t="str">
        <f t="shared" si="257"/>
        <v/>
      </c>
      <c r="DM45" s="102"/>
      <c r="DN45" s="102"/>
      <c r="DO45" s="104" t="str">
        <f t="shared" si="25"/>
        <v/>
      </c>
      <c r="DP45" s="118"/>
      <c r="DQ45" s="104" t="str">
        <f t="shared" si="258"/>
        <v/>
      </c>
      <c r="DR45" s="102"/>
      <c r="DS45" s="102"/>
      <c r="DT45" s="104" t="str">
        <f t="shared" si="26"/>
        <v/>
      </c>
      <c r="DU45" s="102"/>
      <c r="DV45" s="104" t="str">
        <f t="shared" si="259"/>
        <v/>
      </c>
      <c r="DW45" s="104">
        <f t="shared" si="260"/>
        <v>13.884615384615383</v>
      </c>
      <c r="DX45" s="104">
        <f t="shared" si="261"/>
        <v>13.576923076923077</v>
      </c>
      <c r="DY45" s="104">
        <f t="shared" si="262"/>
        <v>13.7</v>
      </c>
      <c r="DZ45" s="104" t="str">
        <f t="shared" si="263"/>
        <v/>
      </c>
      <c r="EA45" s="104">
        <f t="shared" si="264"/>
        <v>13.7</v>
      </c>
      <c r="EB45" s="105">
        <f t="shared" si="27"/>
        <v>3</v>
      </c>
      <c r="EC45" s="109">
        <f t="shared" si="28"/>
        <v>25</v>
      </c>
      <c r="ED45" s="102">
        <v>15</v>
      </c>
      <c r="EE45" s="102">
        <v>11.5</v>
      </c>
      <c r="EF45" s="104">
        <f t="shared" si="29"/>
        <v>12.899999999999999</v>
      </c>
      <c r="EG45" s="102"/>
      <c r="EH45" s="104">
        <f t="shared" si="265"/>
        <v>12.899999999999999</v>
      </c>
      <c r="EI45" s="102">
        <v>11</v>
      </c>
      <c r="EJ45" s="102">
        <v>13.5</v>
      </c>
      <c r="EK45" s="104">
        <f t="shared" si="30"/>
        <v>12.5</v>
      </c>
      <c r="EL45" s="102"/>
      <c r="EM45" s="104">
        <f t="shared" si="266"/>
        <v>12.5</v>
      </c>
      <c r="EN45" s="102">
        <v>10</v>
      </c>
      <c r="EO45" s="102">
        <v>9</v>
      </c>
      <c r="EP45" s="104">
        <f t="shared" si="31"/>
        <v>9.3999999999999986</v>
      </c>
      <c r="EQ45" s="118"/>
      <c r="ER45" s="104">
        <f t="shared" si="267"/>
        <v>9.3999999999999986</v>
      </c>
      <c r="ES45" s="102"/>
      <c r="ET45" s="102"/>
      <c r="EU45" s="104" t="str">
        <f t="shared" si="32"/>
        <v/>
      </c>
      <c r="EV45" s="118"/>
      <c r="EW45" s="104" t="str">
        <f t="shared" si="268"/>
        <v/>
      </c>
      <c r="EX45" s="102"/>
      <c r="EY45" s="102"/>
      <c r="EZ45" s="104" t="str">
        <f t="shared" si="33"/>
        <v/>
      </c>
      <c r="FA45" s="102"/>
      <c r="FB45" s="104" t="str">
        <f t="shared" si="269"/>
        <v/>
      </c>
      <c r="FC45" s="104">
        <f t="shared" si="270"/>
        <v>12.923076923076923</v>
      </c>
      <c r="FD45" s="104">
        <f t="shared" si="271"/>
        <v>11.384615384615383</v>
      </c>
      <c r="FE45" s="104">
        <f t="shared" si="272"/>
        <v>11.999999999999998</v>
      </c>
      <c r="FF45" s="104" t="str">
        <f t="shared" si="273"/>
        <v/>
      </c>
      <c r="FG45" s="104">
        <f t="shared" si="274"/>
        <v>11.999999999999998</v>
      </c>
      <c r="FH45" s="105">
        <f t="shared" si="34"/>
        <v>3</v>
      </c>
      <c r="FI45" s="109">
        <f t="shared" si="35"/>
        <v>18</v>
      </c>
      <c r="FJ45" s="102">
        <v>10</v>
      </c>
      <c r="FK45" s="102">
        <v>4.5</v>
      </c>
      <c r="FL45" s="104">
        <f t="shared" si="36"/>
        <v>6.6999999999999993</v>
      </c>
      <c r="FM45" s="102"/>
      <c r="FN45" s="104">
        <f t="shared" si="275"/>
        <v>6.6999999999999993</v>
      </c>
      <c r="FO45" s="102">
        <v>15</v>
      </c>
      <c r="FP45" s="102">
        <v>7</v>
      </c>
      <c r="FQ45" s="104">
        <f t="shared" si="37"/>
        <v>10.199999999999999</v>
      </c>
      <c r="FR45" s="102"/>
      <c r="FS45" s="104">
        <f t="shared" si="276"/>
        <v>10.199999999999999</v>
      </c>
      <c r="FT45" s="102"/>
      <c r="FU45" s="102"/>
      <c r="FV45" s="104" t="str">
        <f t="shared" si="38"/>
        <v/>
      </c>
      <c r="FW45" s="118"/>
      <c r="FX45" s="104" t="str">
        <f t="shared" si="277"/>
        <v/>
      </c>
      <c r="FY45" s="102"/>
      <c r="FZ45" s="102"/>
      <c r="GA45" s="104" t="str">
        <f t="shared" si="39"/>
        <v/>
      </c>
      <c r="GB45" s="118"/>
      <c r="GC45" s="104" t="str">
        <f t="shared" si="278"/>
        <v/>
      </c>
      <c r="GD45" s="102"/>
      <c r="GE45" s="102"/>
      <c r="GF45" s="104" t="str">
        <f t="shared" si="40"/>
        <v/>
      </c>
      <c r="GG45" s="102"/>
      <c r="GH45" s="104" t="str">
        <f t="shared" si="279"/>
        <v/>
      </c>
      <c r="GI45" s="104">
        <f t="shared" si="280"/>
        <v>12.307692307692307</v>
      </c>
      <c r="GJ45" s="104">
        <f t="shared" si="281"/>
        <v>5.6538461538461533</v>
      </c>
      <c r="GK45" s="104">
        <f t="shared" si="282"/>
        <v>8.315384615384616</v>
      </c>
      <c r="GL45" s="104" t="str">
        <f t="shared" si="283"/>
        <v/>
      </c>
      <c r="GM45" s="104">
        <f t="shared" si="284"/>
        <v>8.315384615384616</v>
      </c>
      <c r="GN45" s="105">
        <f t="shared" si="41"/>
        <v>0</v>
      </c>
      <c r="GO45" s="109">
        <f t="shared" si="42"/>
        <v>31</v>
      </c>
      <c r="GP45" s="102">
        <v>14.25</v>
      </c>
      <c r="GQ45" s="102">
        <v>9.5</v>
      </c>
      <c r="GR45" s="104">
        <f t="shared" si="43"/>
        <v>11.4</v>
      </c>
      <c r="GS45" s="102"/>
      <c r="GT45" s="104">
        <f t="shared" si="285"/>
        <v>11.4</v>
      </c>
      <c r="GU45" s="102">
        <v>11</v>
      </c>
      <c r="GV45" s="102">
        <v>7</v>
      </c>
      <c r="GW45" s="104">
        <f t="shared" si="44"/>
        <v>8.6000000000000014</v>
      </c>
      <c r="GX45" s="102"/>
      <c r="GY45" s="104">
        <f t="shared" si="286"/>
        <v>8.6000000000000014</v>
      </c>
      <c r="GZ45" s="102"/>
      <c r="HA45" s="102"/>
      <c r="HB45" s="104" t="str">
        <f t="shared" si="45"/>
        <v/>
      </c>
      <c r="HC45" s="118"/>
      <c r="HD45" s="104" t="str">
        <f t="shared" si="287"/>
        <v/>
      </c>
      <c r="HE45" s="102"/>
      <c r="HF45" s="102"/>
      <c r="HG45" s="104" t="str">
        <f t="shared" si="46"/>
        <v/>
      </c>
      <c r="HH45" s="118"/>
      <c r="HI45" s="104" t="str">
        <f t="shared" si="288"/>
        <v/>
      </c>
      <c r="HJ45" s="102"/>
      <c r="HK45" s="102"/>
      <c r="HL45" s="104" t="str">
        <f t="shared" si="47"/>
        <v/>
      </c>
      <c r="HM45" s="102"/>
      <c r="HN45" s="104" t="str">
        <f t="shared" si="289"/>
        <v/>
      </c>
      <c r="HO45" s="104">
        <f t="shared" si="290"/>
        <v>12.75</v>
      </c>
      <c r="HP45" s="104">
        <f t="shared" si="291"/>
        <v>8.3461538461538467</v>
      </c>
      <c r="HQ45" s="104">
        <f t="shared" si="292"/>
        <v>10.107692307692307</v>
      </c>
      <c r="HR45" s="104" t="str">
        <f t="shared" si="293"/>
        <v/>
      </c>
      <c r="HS45" s="104">
        <f t="shared" si="294"/>
        <v>10.107692307692307</v>
      </c>
      <c r="HT45" s="105">
        <f t="shared" si="48"/>
        <v>2</v>
      </c>
      <c r="HU45" s="109">
        <f t="shared" si="49"/>
        <v>39</v>
      </c>
      <c r="HV45" s="102">
        <v>14</v>
      </c>
      <c r="HW45" s="102">
        <v>17</v>
      </c>
      <c r="HX45" s="104">
        <f t="shared" si="50"/>
        <v>15.8</v>
      </c>
      <c r="HY45" s="102"/>
      <c r="HZ45" s="104">
        <f t="shared" si="295"/>
        <v>15.8</v>
      </c>
      <c r="IA45" s="102">
        <v>12</v>
      </c>
      <c r="IB45" s="102">
        <v>15</v>
      </c>
      <c r="IC45" s="104">
        <f t="shared" si="51"/>
        <v>13.8</v>
      </c>
      <c r="ID45" s="102"/>
      <c r="IE45" s="104">
        <f t="shared" si="296"/>
        <v>13.8</v>
      </c>
      <c r="IF45" s="102"/>
      <c r="IG45" s="102"/>
      <c r="IH45" s="104" t="str">
        <f t="shared" si="52"/>
        <v/>
      </c>
      <c r="II45" s="118"/>
      <c r="IJ45" s="104" t="str">
        <f t="shared" si="297"/>
        <v/>
      </c>
      <c r="IK45" s="102"/>
      <c r="IL45" s="102"/>
      <c r="IM45" s="104" t="str">
        <f t="shared" si="53"/>
        <v/>
      </c>
      <c r="IN45" s="118"/>
      <c r="IO45" s="104" t="str">
        <f t="shared" si="298"/>
        <v/>
      </c>
      <c r="IP45" s="102"/>
      <c r="IQ45" s="102"/>
      <c r="IR45" s="104" t="str">
        <f t="shared" si="54"/>
        <v/>
      </c>
      <c r="IS45" s="102"/>
      <c r="IT45" s="104" t="str">
        <f t="shared" si="299"/>
        <v/>
      </c>
      <c r="IU45" s="104">
        <f t="shared" si="300"/>
        <v>13.076923076923077</v>
      </c>
      <c r="IV45" s="104">
        <f t="shared" si="301"/>
        <v>16.076923076923077</v>
      </c>
      <c r="IW45" s="104">
        <f t="shared" si="302"/>
        <v>14.876923076923077</v>
      </c>
      <c r="IX45" s="104" t="str">
        <f t="shared" si="303"/>
        <v/>
      </c>
      <c r="IY45" s="104">
        <f t="shared" si="304"/>
        <v>14.876923076923077</v>
      </c>
      <c r="IZ45" s="105">
        <f t="shared" si="55"/>
        <v>3</v>
      </c>
      <c r="JA45" s="109">
        <f t="shared" si="56"/>
        <v>9</v>
      </c>
      <c r="JB45" s="102">
        <v>12.5</v>
      </c>
      <c r="JC45" s="102">
        <v>12.5</v>
      </c>
      <c r="JD45" s="104">
        <f t="shared" si="57"/>
        <v>12.5</v>
      </c>
      <c r="JE45" s="102"/>
      <c r="JF45" s="104">
        <f t="shared" si="305"/>
        <v>12.5</v>
      </c>
      <c r="JG45" s="102"/>
      <c r="JH45" s="102"/>
      <c r="JI45" s="104" t="str">
        <f t="shared" si="58"/>
        <v/>
      </c>
      <c r="JJ45" s="102"/>
      <c r="JK45" s="104" t="str">
        <f t="shared" si="306"/>
        <v/>
      </c>
      <c r="JL45" s="102"/>
      <c r="JM45" s="102"/>
      <c r="JN45" s="104" t="str">
        <f t="shared" si="59"/>
        <v/>
      </c>
      <c r="JO45" s="118"/>
      <c r="JP45" s="104" t="str">
        <f t="shared" si="307"/>
        <v/>
      </c>
      <c r="JQ45" s="102"/>
      <c r="JR45" s="102"/>
      <c r="JS45" s="104" t="str">
        <f t="shared" si="60"/>
        <v/>
      </c>
      <c r="JT45" s="118"/>
      <c r="JU45" s="104" t="str">
        <f t="shared" si="308"/>
        <v/>
      </c>
      <c r="JV45" s="102"/>
      <c r="JW45" s="102"/>
      <c r="JX45" s="104" t="str">
        <f t="shared" si="61"/>
        <v/>
      </c>
      <c r="JY45" s="102"/>
      <c r="JZ45" s="104" t="str">
        <f t="shared" si="309"/>
        <v/>
      </c>
      <c r="KA45" s="104">
        <f t="shared" si="310"/>
        <v>12.5</v>
      </c>
      <c r="KB45" s="104">
        <f t="shared" si="311"/>
        <v>12.5</v>
      </c>
      <c r="KC45" s="104">
        <f t="shared" si="312"/>
        <v>12.5</v>
      </c>
      <c r="KD45" s="104" t="str">
        <f t="shared" si="313"/>
        <v/>
      </c>
      <c r="KE45" s="104">
        <f t="shared" si="314"/>
        <v>12.5</v>
      </c>
      <c r="KF45" s="105">
        <f t="shared" si="62"/>
        <v>2</v>
      </c>
      <c r="KG45" s="109">
        <f t="shared" si="63"/>
        <v>9</v>
      </c>
      <c r="KH45" s="102"/>
      <c r="KI45" s="102"/>
      <c r="KJ45" s="104" t="str">
        <f t="shared" si="64"/>
        <v/>
      </c>
      <c r="KK45" s="102"/>
      <c r="KL45" s="104" t="str">
        <f t="shared" si="315"/>
        <v/>
      </c>
      <c r="KM45" s="102"/>
      <c r="KN45" s="102"/>
      <c r="KO45" s="104" t="str">
        <f t="shared" si="65"/>
        <v/>
      </c>
      <c r="KP45" s="102"/>
      <c r="KQ45" s="104" t="str">
        <f t="shared" si="316"/>
        <v/>
      </c>
      <c r="KR45" s="102"/>
      <c r="KS45" s="102"/>
      <c r="KT45" s="104" t="str">
        <f t="shared" si="66"/>
        <v/>
      </c>
      <c r="KU45" s="118"/>
      <c r="KV45" s="104" t="str">
        <f t="shared" si="317"/>
        <v/>
      </c>
      <c r="KW45" s="102"/>
      <c r="KX45" s="102"/>
      <c r="KY45" s="104" t="str">
        <f t="shared" si="67"/>
        <v/>
      </c>
      <c r="KZ45" s="118"/>
      <c r="LA45" s="104" t="str">
        <f t="shared" si="318"/>
        <v/>
      </c>
      <c r="LB45" s="102"/>
      <c r="LC45" s="102"/>
      <c r="LD45" s="104" t="str">
        <f t="shared" si="68"/>
        <v/>
      </c>
      <c r="LE45" s="102"/>
      <c r="LF45" s="104" t="str">
        <f t="shared" si="319"/>
        <v/>
      </c>
      <c r="LG45" s="104" t="str">
        <f t="shared" si="320"/>
        <v/>
      </c>
      <c r="LH45" s="104" t="str">
        <f t="shared" si="321"/>
        <v/>
      </c>
      <c r="LI45" s="104" t="str">
        <f t="shared" si="322"/>
        <v/>
      </c>
      <c r="LJ45" s="104" t="str">
        <f t="shared" si="323"/>
        <v/>
      </c>
      <c r="LK45" s="104" t="str">
        <f t="shared" si="324"/>
        <v/>
      </c>
      <c r="LL45" s="105" t="str">
        <f t="shared" si="69"/>
        <v/>
      </c>
      <c r="LM45" s="109" t="str">
        <f t="shared" si="70"/>
        <v/>
      </c>
      <c r="LN45" s="102"/>
      <c r="LO45" s="102"/>
      <c r="LP45" s="104" t="str">
        <f t="shared" si="71"/>
        <v/>
      </c>
      <c r="LQ45" s="102"/>
      <c r="LR45" s="104" t="str">
        <f t="shared" si="325"/>
        <v/>
      </c>
      <c r="LS45" s="102"/>
      <c r="LT45" s="102"/>
      <c r="LU45" s="104" t="str">
        <f t="shared" si="72"/>
        <v/>
      </c>
      <c r="LV45" s="102"/>
      <c r="LW45" s="104" t="str">
        <f t="shared" si="326"/>
        <v/>
      </c>
      <c r="LX45" s="102"/>
      <c r="LY45" s="102"/>
      <c r="LZ45" s="104" t="str">
        <f t="shared" si="73"/>
        <v/>
      </c>
      <c r="MA45" s="118"/>
      <c r="MB45" s="104" t="str">
        <f t="shared" si="327"/>
        <v/>
      </c>
      <c r="MC45" s="102"/>
      <c r="MD45" s="102"/>
      <c r="ME45" s="104" t="str">
        <f t="shared" si="74"/>
        <v/>
      </c>
      <c r="MF45" s="118"/>
      <c r="MG45" s="104" t="str">
        <f t="shared" si="328"/>
        <v/>
      </c>
      <c r="MH45" s="102"/>
      <c r="MI45" s="102"/>
      <c r="MJ45" s="104" t="str">
        <f t="shared" si="75"/>
        <v/>
      </c>
      <c r="MK45" s="102"/>
      <c r="ML45" s="104" t="str">
        <f t="shared" si="329"/>
        <v/>
      </c>
      <c r="MM45" s="104" t="str">
        <f t="shared" si="330"/>
        <v/>
      </c>
      <c r="MN45" s="104" t="str">
        <f t="shared" si="331"/>
        <v/>
      </c>
      <c r="MO45" s="104" t="str">
        <f t="shared" si="332"/>
        <v/>
      </c>
      <c r="MP45" s="104" t="str">
        <f t="shared" si="333"/>
        <v/>
      </c>
      <c r="MQ45" s="104" t="str">
        <f t="shared" si="334"/>
        <v/>
      </c>
      <c r="MR45" s="105" t="str">
        <f t="shared" si="76"/>
        <v/>
      </c>
      <c r="MS45" s="109" t="str">
        <f t="shared" si="77"/>
        <v/>
      </c>
      <c r="MT45" s="102"/>
      <c r="MU45" s="102"/>
      <c r="MV45" s="104" t="str">
        <f t="shared" si="78"/>
        <v/>
      </c>
      <c r="MW45" s="102"/>
      <c r="MX45" s="104" t="str">
        <f t="shared" si="335"/>
        <v/>
      </c>
      <c r="MY45" s="102"/>
      <c r="MZ45" s="102"/>
      <c r="NA45" s="104" t="str">
        <f t="shared" si="79"/>
        <v/>
      </c>
      <c r="NB45" s="102"/>
      <c r="NC45" s="104" t="str">
        <f t="shared" si="336"/>
        <v/>
      </c>
      <c r="ND45" s="102"/>
      <c r="NE45" s="102"/>
      <c r="NF45" s="104" t="str">
        <f t="shared" si="80"/>
        <v/>
      </c>
      <c r="NG45" s="118"/>
      <c r="NH45" s="104" t="str">
        <f t="shared" si="337"/>
        <v/>
      </c>
      <c r="NI45" s="102"/>
      <c r="NJ45" s="102"/>
      <c r="NK45" s="104" t="str">
        <f t="shared" si="81"/>
        <v/>
      </c>
      <c r="NL45" s="118"/>
      <c r="NM45" s="104" t="str">
        <f t="shared" si="338"/>
        <v/>
      </c>
      <c r="NN45" s="102"/>
      <c r="NO45" s="102"/>
      <c r="NP45" s="104" t="str">
        <f t="shared" si="82"/>
        <v/>
      </c>
      <c r="NQ45" s="102"/>
      <c r="NR45" s="104" t="str">
        <f t="shared" si="339"/>
        <v/>
      </c>
      <c r="NS45" s="104" t="str">
        <f t="shared" si="340"/>
        <v/>
      </c>
      <c r="NT45" s="104" t="str">
        <f t="shared" si="341"/>
        <v/>
      </c>
      <c r="NU45" s="104" t="str">
        <f t="shared" si="342"/>
        <v/>
      </c>
      <c r="NV45" s="104" t="str">
        <f t="shared" si="343"/>
        <v/>
      </c>
      <c r="NW45" s="104" t="str">
        <f t="shared" si="344"/>
        <v/>
      </c>
      <c r="NX45" s="105" t="str">
        <f t="shared" si="83"/>
        <v/>
      </c>
      <c r="NY45" s="109" t="str">
        <f t="shared" si="84"/>
        <v/>
      </c>
      <c r="OA45" s="198">
        <f t="shared" si="85"/>
        <v>7.1769230769230781</v>
      </c>
      <c r="OB45" s="198">
        <f t="shared" si="86"/>
        <v>7.9615384615384617</v>
      </c>
      <c r="OC45" s="198">
        <f t="shared" si="87"/>
        <v>10.446153846153846</v>
      </c>
      <c r="OD45" s="198">
        <f t="shared" si="88"/>
        <v>13.7</v>
      </c>
      <c r="OE45" s="198">
        <f t="shared" si="89"/>
        <v>11.999999999999998</v>
      </c>
      <c r="OF45" s="198">
        <f t="shared" si="90"/>
        <v>8.315384615384616</v>
      </c>
      <c r="OG45" s="198">
        <f t="shared" si="91"/>
        <v>10.107692307692307</v>
      </c>
      <c r="OH45" s="198">
        <f t="shared" si="92"/>
        <v>14.876923076923077</v>
      </c>
      <c r="OI45" s="198">
        <f t="shared" si="93"/>
        <v>12.5</v>
      </c>
      <c r="OJ45" s="198" t="str">
        <f t="shared" si="94"/>
        <v/>
      </c>
      <c r="OK45" s="198" t="str">
        <f t="shared" si="95"/>
        <v/>
      </c>
      <c r="OL45" s="198" t="str">
        <f t="shared" si="96"/>
        <v/>
      </c>
      <c r="OM45" s="200"/>
      <c r="ON45" s="198">
        <f t="shared" si="349"/>
        <v>9.9346153846153857</v>
      </c>
      <c r="OO45" s="198">
        <f t="shared" si="350"/>
        <v>8.5705128205128194</v>
      </c>
      <c r="OP45" s="198">
        <f t="shared" si="345"/>
        <v>10.312307692307691</v>
      </c>
      <c r="OQ45" s="198">
        <f t="shared" si="346"/>
        <v>10.312307692307691</v>
      </c>
      <c r="OR45" s="105">
        <f t="shared" si="347"/>
        <v>17</v>
      </c>
      <c r="OS45" s="105">
        <f t="shared" si="348"/>
        <v>30</v>
      </c>
      <c r="OT45" s="134"/>
      <c r="OU45" s="109">
        <f t="shared" si="99"/>
        <v>28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224"/>
        <v>41</v>
      </c>
      <c r="B46" s="195" t="s">
        <v>450</v>
      </c>
      <c r="C46" s="195" t="s">
        <v>451</v>
      </c>
      <c r="D46" s="195" t="s">
        <v>452</v>
      </c>
      <c r="E46" s="196" t="s">
        <v>278</v>
      </c>
      <c r="F46" s="102">
        <v>4.5</v>
      </c>
      <c r="G46" s="102">
        <v>6</v>
      </c>
      <c r="H46" s="104">
        <f t="shared" si="1"/>
        <v>5.3999999999999995</v>
      </c>
      <c r="I46" s="102"/>
      <c r="J46" s="104">
        <f t="shared" si="225"/>
        <v>5.3999999999999995</v>
      </c>
      <c r="K46" s="102">
        <v>10</v>
      </c>
      <c r="L46" s="102">
        <v>3</v>
      </c>
      <c r="M46" s="104">
        <f t="shared" si="2"/>
        <v>5.8</v>
      </c>
      <c r="N46" s="102"/>
      <c r="O46" s="104">
        <f t="shared" si="226"/>
        <v>5.8</v>
      </c>
      <c r="P46" s="102">
        <v>5.5</v>
      </c>
      <c r="Q46" s="102">
        <v>5</v>
      </c>
      <c r="R46" s="104">
        <f t="shared" si="3"/>
        <v>5.2</v>
      </c>
      <c r="S46" s="118"/>
      <c r="T46" s="104">
        <f t="shared" si="227"/>
        <v>5.2</v>
      </c>
      <c r="U46" s="102"/>
      <c r="V46" s="102"/>
      <c r="W46" s="104" t="str">
        <f t="shared" si="4"/>
        <v/>
      </c>
      <c r="X46" s="118"/>
      <c r="Y46" s="104" t="str">
        <f t="shared" si="228"/>
        <v/>
      </c>
      <c r="Z46" s="102"/>
      <c r="AA46" s="102"/>
      <c r="AB46" s="104" t="str">
        <f t="shared" si="5"/>
        <v/>
      </c>
      <c r="AC46" s="102"/>
      <c r="AD46" s="104" t="str">
        <f t="shared" si="229"/>
        <v/>
      </c>
      <c r="AE46" s="104">
        <f t="shared" si="230"/>
        <v>6.5000000000000009</v>
      </c>
      <c r="AF46" s="104">
        <f t="shared" si="231"/>
        <v>4.7692307692307692</v>
      </c>
      <c r="AG46" s="104">
        <f t="shared" si="232"/>
        <v>5.4615384615384617</v>
      </c>
      <c r="AH46" s="104" t="str">
        <f t="shared" si="233"/>
        <v/>
      </c>
      <c r="AI46" s="104">
        <f t="shared" si="234"/>
        <v>5.4615384615384617</v>
      </c>
      <c r="AJ46" s="105">
        <f t="shared" si="6"/>
        <v>0</v>
      </c>
      <c r="AK46" s="109">
        <f t="shared" si="7"/>
        <v>42</v>
      </c>
      <c r="AL46" s="102">
        <v>12</v>
      </c>
      <c r="AM46" s="102">
        <v>9</v>
      </c>
      <c r="AN46" s="104">
        <f t="shared" si="8"/>
        <v>10.199999999999999</v>
      </c>
      <c r="AO46" s="102"/>
      <c r="AP46" s="104">
        <f t="shared" si="235"/>
        <v>10.199999999999999</v>
      </c>
      <c r="AQ46" s="102">
        <v>4</v>
      </c>
      <c r="AR46" s="102">
        <v>2</v>
      </c>
      <c r="AS46" s="104">
        <f t="shared" si="9"/>
        <v>2.8</v>
      </c>
      <c r="AT46" s="102"/>
      <c r="AU46" s="104">
        <f t="shared" si="236"/>
        <v>2.8</v>
      </c>
      <c r="AV46" s="102">
        <v>6</v>
      </c>
      <c r="AW46" s="102">
        <v>6</v>
      </c>
      <c r="AX46" s="104">
        <f t="shared" si="10"/>
        <v>6</v>
      </c>
      <c r="AY46" s="118"/>
      <c r="AZ46" s="104">
        <f t="shared" si="237"/>
        <v>6</v>
      </c>
      <c r="BA46" s="102"/>
      <c r="BB46" s="102"/>
      <c r="BC46" s="104" t="str">
        <f t="shared" si="11"/>
        <v/>
      </c>
      <c r="BD46" s="118"/>
      <c r="BE46" s="104" t="str">
        <f t="shared" si="238"/>
        <v/>
      </c>
      <c r="BF46" s="102"/>
      <c r="BG46" s="102"/>
      <c r="BH46" s="104" t="str">
        <f t="shared" si="12"/>
        <v/>
      </c>
      <c r="BI46" s="102"/>
      <c r="BJ46" s="104" t="str">
        <f t="shared" si="239"/>
        <v/>
      </c>
      <c r="BK46" s="104">
        <f t="shared" si="240"/>
        <v>7.5384615384615383</v>
      </c>
      <c r="BL46" s="104">
        <f t="shared" si="241"/>
        <v>5.615384615384615</v>
      </c>
      <c r="BM46" s="104">
        <f t="shared" si="242"/>
        <v>6.384615384615385</v>
      </c>
      <c r="BN46" s="104" t="str">
        <f t="shared" si="243"/>
        <v/>
      </c>
      <c r="BO46" s="104">
        <f t="shared" si="244"/>
        <v>6.384615384615385</v>
      </c>
      <c r="BP46" s="105">
        <f t="shared" si="13"/>
        <v>0</v>
      </c>
      <c r="BQ46" s="109">
        <f t="shared" si="14"/>
        <v>40</v>
      </c>
      <c r="BR46" s="102">
        <v>12</v>
      </c>
      <c r="BS46" s="102">
        <v>6</v>
      </c>
      <c r="BT46" s="104">
        <f t="shared" si="15"/>
        <v>8.4</v>
      </c>
      <c r="BU46" s="102"/>
      <c r="BV46" s="104">
        <f t="shared" si="245"/>
        <v>8.4</v>
      </c>
      <c r="BW46" s="102">
        <v>10</v>
      </c>
      <c r="BX46" s="102">
        <v>11</v>
      </c>
      <c r="BY46" s="104">
        <f t="shared" si="16"/>
        <v>10.6</v>
      </c>
      <c r="BZ46" s="102"/>
      <c r="CA46" s="104">
        <f t="shared" si="246"/>
        <v>10.6</v>
      </c>
      <c r="CB46" s="102">
        <v>9</v>
      </c>
      <c r="CC46" s="102">
        <v>13</v>
      </c>
      <c r="CD46" s="104">
        <f t="shared" si="17"/>
        <v>11.4</v>
      </c>
      <c r="CE46" s="118"/>
      <c r="CF46" s="104">
        <f t="shared" si="247"/>
        <v>11.4</v>
      </c>
      <c r="CG46" s="102"/>
      <c r="CH46" s="102"/>
      <c r="CI46" s="104" t="str">
        <f t="shared" si="18"/>
        <v/>
      </c>
      <c r="CJ46" s="118"/>
      <c r="CK46" s="104" t="str">
        <f t="shared" si="248"/>
        <v/>
      </c>
      <c r="CL46" s="102"/>
      <c r="CM46" s="102"/>
      <c r="CN46" s="104" t="str">
        <f t="shared" si="19"/>
        <v/>
      </c>
      <c r="CO46" s="102"/>
      <c r="CP46" s="104" t="str">
        <f t="shared" si="249"/>
        <v/>
      </c>
      <c r="CQ46" s="104">
        <f t="shared" si="250"/>
        <v>10.538461538461538</v>
      </c>
      <c r="CR46" s="104">
        <f t="shared" si="251"/>
        <v>9.5384615384615383</v>
      </c>
      <c r="CS46" s="104">
        <f t="shared" si="252"/>
        <v>9.9384615384615387</v>
      </c>
      <c r="CT46" s="104" t="str">
        <f t="shared" si="253"/>
        <v/>
      </c>
      <c r="CU46" s="104">
        <f t="shared" si="254"/>
        <v>9.9384615384615387</v>
      </c>
      <c r="CV46" s="105">
        <f t="shared" si="20"/>
        <v>0</v>
      </c>
      <c r="CW46" s="109">
        <f t="shared" si="21"/>
        <v>44</v>
      </c>
      <c r="CX46" s="102">
        <v>12.5</v>
      </c>
      <c r="CY46" s="102">
        <v>12</v>
      </c>
      <c r="CZ46" s="104">
        <f t="shared" si="22"/>
        <v>12.2</v>
      </c>
      <c r="DA46" s="102"/>
      <c r="DB46" s="104">
        <f t="shared" si="255"/>
        <v>12.2</v>
      </c>
      <c r="DC46" s="102">
        <v>12</v>
      </c>
      <c r="DD46" s="102">
        <v>9.25</v>
      </c>
      <c r="DE46" s="104">
        <f t="shared" si="23"/>
        <v>10.350000000000001</v>
      </c>
      <c r="DF46" s="102"/>
      <c r="DG46" s="104">
        <f t="shared" si="256"/>
        <v>10.350000000000001</v>
      </c>
      <c r="DH46" s="102"/>
      <c r="DI46" s="102"/>
      <c r="DJ46" s="104" t="str">
        <f t="shared" si="24"/>
        <v/>
      </c>
      <c r="DK46" s="118"/>
      <c r="DL46" s="104" t="str">
        <f t="shared" si="257"/>
        <v/>
      </c>
      <c r="DM46" s="102"/>
      <c r="DN46" s="102"/>
      <c r="DO46" s="104" t="str">
        <f t="shared" si="25"/>
        <v/>
      </c>
      <c r="DP46" s="118"/>
      <c r="DQ46" s="104" t="str">
        <f t="shared" si="258"/>
        <v/>
      </c>
      <c r="DR46" s="102"/>
      <c r="DS46" s="102"/>
      <c r="DT46" s="104" t="str">
        <f t="shared" si="26"/>
        <v/>
      </c>
      <c r="DU46" s="102"/>
      <c r="DV46" s="104" t="str">
        <f t="shared" si="259"/>
        <v/>
      </c>
      <c r="DW46" s="104">
        <f t="shared" si="260"/>
        <v>12.26923076923077</v>
      </c>
      <c r="DX46" s="104">
        <f t="shared" si="261"/>
        <v>10.73076923076923</v>
      </c>
      <c r="DY46" s="104">
        <f t="shared" si="262"/>
        <v>11.346153846153847</v>
      </c>
      <c r="DZ46" s="104" t="str">
        <f t="shared" si="263"/>
        <v/>
      </c>
      <c r="EA46" s="104">
        <f t="shared" si="264"/>
        <v>11.346153846153847</v>
      </c>
      <c r="EB46" s="105">
        <f t="shared" si="27"/>
        <v>3</v>
      </c>
      <c r="EC46" s="109">
        <f t="shared" si="28"/>
        <v>42</v>
      </c>
      <c r="ED46" s="102">
        <v>17</v>
      </c>
      <c r="EE46" s="102">
        <v>13.5</v>
      </c>
      <c r="EF46" s="104">
        <f t="shared" si="29"/>
        <v>14.9</v>
      </c>
      <c r="EG46" s="102"/>
      <c r="EH46" s="104">
        <f t="shared" si="265"/>
        <v>14.9</v>
      </c>
      <c r="EI46" s="102">
        <v>8.5</v>
      </c>
      <c r="EJ46" s="102">
        <v>5.75</v>
      </c>
      <c r="EK46" s="104">
        <f t="shared" si="30"/>
        <v>6.85</v>
      </c>
      <c r="EL46" s="102"/>
      <c r="EM46" s="104">
        <f t="shared" si="266"/>
        <v>6.85</v>
      </c>
      <c r="EN46" s="102">
        <v>7</v>
      </c>
      <c r="EO46" s="102">
        <v>9</v>
      </c>
      <c r="EP46" s="104">
        <f t="shared" si="31"/>
        <v>8.1999999999999993</v>
      </c>
      <c r="EQ46" s="118"/>
      <c r="ER46" s="104">
        <f t="shared" si="267"/>
        <v>8.1999999999999993</v>
      </c>
      <c r="ES46" s="102"/>
      <c r="ET46" s="102"/>
      <c r="EU46" s="104" t="str">
        <f t="shared" si="32"/>
        <v/>
      </c>
      <c r="EV46" s="118"/>
      <c r="EW46" s="104" t="str">
        <f t="shared" si="268"/>
        <v/>
      </c>
      <c r="EX46" s="102"/>
      <c r="EY46" s="102"/>
      <c r="EZ46" s="104" t="str">
        <f t="shared" si="33"/>
        <v/>
      </c>
      <c r="FA46" s="102"/>
      <c r="FB46" s="104" t="str">
        <f t="shared" si="269"/>
        <v/>
      </c>
      <c r="FC46" s="104">
        <f t="shared" si="270"/>
        <v>12.73076923076923</v>
      </c>
      <c r="FD46" s="104">
        <f t="shared" si="271"/>
        <v>10.673076923076923</v>
      </c>
      <c r="FE46" s="104">
        <f t="shared" si="272"/>
        <v>11.496153846153847</v>
      </c>
      <c r="FF46" s="104" t="str">
        <f t="shared" si="273"/>
        <v/>
      </c>
      <c r="FG46" s="104">
        <f t="shared" si="274"/>
        <v>11.496153846153847</v>
      </c>
      <c r="FH46" s="105">
        <f t="shared" si="34"/>
        <v>3</v>
      </c>
      <c r="FI46" s="109">
        <f t="shared" si="35"/>
        <v>21</v>
      </c>
      <c r="FJ46" s="102">
        <v>7.75</v>
      </c>
      <c r="FK46" s="102">
        <v>6</v>
      </c>
      <c r="FL46" s="104">
        <f t="shared" si="36"/>
        <v>6.6999999999999993</v>
      </c>
      <c r="FM46" s="102"/>
      <c r="FN46" s="104">
        <f t="shared" si="275"/>
        <v>6.6999999999999993</v>
      </c>
      <c r="FO46" s="102">
        <v>7</v>
      </c>
      <c r="FP46" s="102">
        <v>5.5</v>
      </c>
      <c r="FQ46" s="104">
        <f t="shared" si="37"/>
        <v>6.1</v>
      </c>
      <c r="FR46" s="102"/>
      <c r="FS46" s="104">
        <f t="shared" si="276"/>
        <v>6.1</v>
      </c>
      <c r="FT46" s="102"/>
      <c r="FU46" s="102"/>
      <c r="FV46" s="104" t="str">
        <f t="shared" si="38"/>
        <v/>
      </c>
      <c r="FW46" s="118"/>
      <c r="FX46" s="104" t="str">
        <f t="shared" si="277"/>
        <v/>
      </c>
      <c r="FY46" s="102"/>
      <c r="FZ46" s="102"/>
      <c r="GA46" s="104" t="str">
        <f t="shared" si="39"/>
        <v/>
      </c>
      <c r="GB46" s="118"/>
      <c r="GC46" s="104" t="str">
        <f t="shared" si="278"/>
        <v/>
      </c>
      <c r="GD46" s="102"/>
      <c r="GE46" s="102"/>
      <c r="GF46" s="104" t="str">
        <f t="shared" si="40"/>
        <v/>
      </c>
      <c r="GG46" s="102"/>
      <c r="GH46" s="104" t="str">
        <f t="shared" si="279"/>
        <v/>
      </c>
      <c r="GI46" s="104">
        <f t="shared" si="280"/>
        <v>7.4038461538461533</v>
      </c>
      <c r="GJ46" s="104">
        <f t="shared" si="281"/>
        <v>5.7692307692307701</v>
      </c>
      <c r="GK46" s="104">
        <f t="shared" si="282"/>
        <v>6.4230769230769234</v>
      </c>
      <c r="GL46" s="104" t="str">
        <f t="shared" si="283"/>
        <v/>
      </c>
      <c r="GM46" s="104">
        <f t="shared" si="284"/>
        <v>6.4230769230769234</v>
      </c>
      <c r="GN46" s="105">
        <f t="shared" si="41"/>
        <v>0</v>
      </c>
      <c r="GO46" s="109">
        <f t="shared" si="42"/>
        <v>44</v>
      </c>
      <c r="GP46" s="102">
        <v>14.75</v>
      </c>
      <c r="GQ46" s="102">
        <v>12</v>
      </c>
      <c r="GR46" s="104">
        <f t="shared" si="43"/>
        <v>13.1</v>
      </c>
      <c r="GS46" s="102"/>
      <c r="GT46" s="104">
        <f t="shared" si="285"/>
        <v>13.1</v>
      </c>
      <c r="GU46" s="102">
        <v>11</v>
      </c>
      <c r="GV46" s="102">
        <v>7.5</v>
      </c>
      <c r="GW46" s="104">
        <f t="shared" si="44"/>
        <v>8.9</v>
      </c>
      <c r="GX46" s="102"/>
      <c r="GY46" s="104">
        <f t="shared" si="286"/>
        <v>8.9</v>
      </c>
      <c r="GZ46" s="102"/>
      <c r="HA46" s="102"/>
      <c r="HB46" s="104" t="str">
        <f t="shared" si="45"/>
        <v/>
      </c>
      <c r="HC46" s="118"/>
      <c r="HD46" s="104" t="str">
        <f t="shared" si="287"/>
        <v/>
      </c>
      <c r="HE46" s="102"/>
      <c r="HF46" s="102"/>
      <c r="HG46" s="104" t="str">
        <f t="shared" si="46"/>
        <v/>
      </c>
      <c r="HH46" s="118"/>
      <c r="HI46" s="104" t="str">
        <f t="shared" si="288"/>
        <v/>
      </c>
      <c r="HJ46" s="102"/>
      <c r="HK46" s="102"/>
      <c r="HL46" s="104" t="str">
        <f t="shared" si="47"/>
        <v/>
      </c>
      <c r="HM46" s="102"/>
      <c r="HN46" s="104" t="str">
        <f t="shared" si="289"/>
        <v/>
      </c>
      <c r="HO46" s="104">
        <f t="shared" si="290"/>
        <v>13.01923076923077</v>
      </c>
      <c r="HP46" s="104">
        <f t="shared" si="291"/>
        <v>9.9230769230769234</v>
      </c>
      <c r="HQ46" s="104">
        <f t="shared" si="292"/>
        <v>11.161538461538463</v>
      </c>
      <c r="HR46" s="104" t="str">
        <f t="shared" si="293"/>
        <v/>
      </c>
      <c r="HS46" s="104">
        <f t="shared" si="294"/>
        <v>11.161538461538463</v>
      </c>
      <c r="HT46" s="105">
        <f t="shared" si="48"/>
        <v>2</v>
      </c>
      <c r="HU46" s="109">
        <f t="shared" si="49"/>
        <v>29</v>
      </c>
      <c r="HV46" s="102">
        <v>8</v>
      </c>
      <c r="HW46" s="102">
        <v>13</v>
      </c>
      <c r="HX46" s="104">
        <f t="shared" si="50"/>
        <v>11</v>
      </c>
      <c r="HY46" s="102"/>
      <c r="HZ46" s="104">
        <f t="shared" si="295"/>
        <v>11</v>
      </c>
      <c r="IA46" s="102">
        <v>12</v>
      </c>
      <c r="IB46" s="102">
        <v>4</v>
      </c>
      <c r="IC46" s="104">
        <f t="shared" si="51"/>
        <v>7.2000000000000011</v>
      </c>
      <c r="ID46" s="102"/>
      <c r="IE46" s="104">
        <f t="shared" si="296"/>
        <v>7.2000000000000011</v>
      </c>
      <c r="IF46" s="102"/>
      <c r="IG46" s="102"/>
      <c r="IH46" s="104" t="str">
        <f t="shared" si="52"/>
        <v/>
      </c>
      <c r="II46" s="118"/>
      <c r="IJ46" s="104" t="str">
        <f t="shared" si="297"/>
        <v/>
      </c>
      <c r="IK46" s="102"/>
      <c r="IL46" s="102"/>
      <c r="IM46" s="104" t="str">
        <f t="shared" si="53"/>
        <v/>
      </c>
      <c r="IN46" s="118"/>
      <c r="IO46" s="104" t="str">
        <f t="shared" si="298"/>
        <v/>
      </c>
      <c r="IP46" s="102"/>
      <c r="IQ46" s="102"/>
      <c r="IR46" s="104" t="str">
        <f t="shared" si="54"/>
        <v/>
      </c>
      <c r="IS46" s="102"/>
      <c r="IT46" s="104" t="str">
        <f t="shared" si="299"/>
        <v/>
      </c>
      <c r="IU46" s="104">
        <f t="shared" si="300"/>
        <v>9.8461538461538467</v>
      </c>
      <c r="IV46" s="104">
        <f t="shared" si="301"/>
        <v>8.8461538461538467</v>
      </c>
      <c r="IW46" s="104">
        <f t="shared" si="302"/>
        <v>9.2461538461538453</v>
      </c>
      <c r="IX46" s="104" t="str">
        <f t="shared" si="303"/>
        <v/>
      </c>
      <c r="IY46" s="104">
        <f t="shared" si="304"/>
        <v>9.2461538461538453</v>
      </c>
      <c r="IZ46" s="105">
        <f t="shared" si="55"/>
        <v>0</v>
      </c>
      <c r="JA46" s="109">
        <f t="shared" si="56"/>
        <v>46</v>
      </c>
      <c r="JB46" s="102">
        <v>9.75</v>
      </c>
      <c r="JC46" s="102">
        <v>12.5</v>
      </c>
      <c r="JD46" s="104">
        <f t="shared" si="57"/>
        <v>11.4</v>
      </c>
      <c r="JE46" s="102"/>
      <c r="JF46" s="104">
        <f t="shared" si="305"/>
        <v>11.4</v>
      </c>
      <c r="JG46" s="102"/>
      <c r="JH46" s="102"/>
      <c r="JI46" s="104" t="str">
        <f t="shared" si="58"/>
        <v/>
      </c>
      <c r="JJ46" s="102"/>
      <c r="JK46" s="104" t="str">
        <f t="shared" si="306"/>
        <v/>
      </c>
      <c r="JL46" s="102"/>
      <c r="JM46" s="102"/>
      <c r="JN46" s="104" t="str">
        <f t="shared" si="59"/>
        <v/>
      </c>
      <c r="JO46" s="118"/>
      <c r="JP46" s="104" t="str">
        <f t="shared" si="307"/>
        <v/>
      </c>
      <c r="JQ46" s="102"/>
      <c r="JR46" s="102"/>
      <c r="JS46" s="104" t="str">
        <f t="shared" si="60"/>
        <v/>
      </c>
      <c r="JT46" s="118"/>
      <c r="JU46" s="104" t="str">
        <f t="shared" si="308"/>
        <v/>
      </c>
      <c r="JV46" s="102"/>
      <c r="JW46" s="102"/>
      <c r="JX46" s="104" t="str">
        <f t="shared" si="61"/>
        <v/>
      </c>
      <c r="JY46" s="102"/>
      <c r="JZ46" s="104" t="str">
        <f t="shared" si="309"/>
        <v/>
      </c>
      <c r="KA46" s="104">
        <f t="shared" si="310"/>
        <v>9.75</v>
      </c>
      <c r="KB46" s="104">
        <f t="shared" si="311"/>
        <v>12.5</v>
      </c>
      <c r="KC46" s="104">
        <f t="shared" si="312"/>
        <v>11.4</v>
      </c>
      <c r="KD46" s="104" t="str">
        <f t="shared" si="313"/>
        <v/>
      </c>
      <c r="KE46" s="104">
        <f t="shared" si="314"/>
        <v>11.4</v>
      </c>
      <c r="KF46" s="105">
        <f t="shared" si="62"/>
        <v>2</v>
      </c>
      <c r="KG46" s="109">
        <f t="shared" si="63"/>
        <v>19</v>
      </c>
      <c r="KH46" s="102"/>
      <c r="KI46" s="102"/>
      <c r="KJ46" s="104" t="str">
        <f t="shared" si="64"/>
        <v/>
      </c>
      <c r="KK46" s="102"/>
      <c r="KL46" s="104" t="str">
        <f t="shared" si="315"/>
        <v/>
      </c>
      <c r="KM46" s="102"/>
      <c r="KN46" s="102"/>
      <c r="KO46" s="104" t="str">
        <f t="shared" si="65"/>
        <v/>
      </c>
      <c r="KP46" s="102"/>
      <c r="KQ46" s="104" t="str">
        <f t="shared" si="316"/>
        <v/>
      </c>
      <c r="KR46" s="102"/>
      <c r="KS46" s="102"/>
      <c r="KT46" s="104" t="str">
        <f t="shared" si="66"/>
        <v/>
      </c>
      <c r="KU46" s="118"/>
      <c r="KV46" s="104" t="str">
        <f t="shared" si="317"/>
        <v/>
      </c>
      <c r="KW46" s="102"/>
      <c r="KX46" s="102"/>
      <c r="KY46" s="104" t="str">
        <f t="shared" si="67"/>
        <v/>
      </c>
      <c r="KZ46" s="118"/>
      <c r="LA46" s="104" t="str">
        <f t="shared" si="318"/>
        <v/>
      </c>
      <c r="LB46" s="102"/>
      <c r="LC46" s="102"/>
      <c r="LD46" s="104" t="str">
        <f t="shared" si="68"/>
        <v/>
      </c>
      <c r="LE46" s="102"/>
      <c r="LF46" s="104" t="str">
        <f t="shared" si="319"/>
        <v/>
      </c>
      <c r="LG46" s="104" t="str">
        <f t="shared" si="320"/>
        <v/>
      </c>
      <c r="LH46" s="104" t="str">
        <f t="shared" si="321"/>
        <v/>
      </c>
      <c r="LI46" s="104" t="str">
        <f t="shared" si="322"/>
        <v/>
      </c>
      <c r="LJ46" s="104" t="str">
        <f t="shared" si="323"/>
        <v/>
      </c>
      <c r="LK46" s="104" t="str">
        <f t="shared" si="324"/>
        <v/>
      </c>
      <c r="LL46" s="105" t="str">
        <f t="shared" si="69"/>
        <v/>
      </c>
      <c r="LM46" s="109" t="str">
        <f t="shared" si="70"/>
        <v/>
      </c>
      <c r="LN46" s="102"/>
      <c r="LO46" s="102"/>
      <c r="LP46" s="104" t="str">
        <f t="shared" si="71"/>
        <v/>
      </c>
      <c r="LQ46" s="102"/>
      <c r="LR46" s="104" t="str">
        <f t="shared" si="325"/>
        <v/>
      </c>
      <c r="LS46" s="102"/>
      <c r="LT46" s="102"/>
      <c r="LU46" s="104" t="str">
        <f t="shared" si="72"/>
        <v/>
      </c>
      <c r="LV46" s="102"/>
      <c r="LW46" s="104" t="str">
        <f t="shared" si="326"/>
        <v/>
      </c>
      <c r="LX46" s="102"/>
      <c r="LY46" s="102"/>
      <c r="LZ46" s="104" t="str">
        <f t="shared" si="73"/>
        <v/>
      </c>
      <c r="MA46" s="118"/>
      <c r="MB46" s="104" t="str">
        <f t="shared" si="327"/>
        <v/>
      </c>
      <c r="MC46" s="102"/>
      <c r="MD46" s="102"/>
      <c r="ME46" s="104" t="str">
        <f t="shared" si="74"/>
        <v/>
      </c>
      <c r="MF46" s="118"/>
      <c r="MG46" s="104" t="str">
        <f t="shared" si="328"/>
        <v/>
      </c>
      <c r="MH46" s="102"/>
      <c r="MI46" s="102"/>
      <c r="MJ46" s="104" t="str">
        <f t="shared" si="75"/>
        <v/>
      </c>
      <c r="MK46" s="102"/>
      <c r="ML46" s="104" t="str">
        <f t="shared" si="329"/>
        <v/>
      </c>
      <c r="MM46" s="104" t="str">
        <f t="shared" si="330"/>
        <v/>
      </c>
      <c r="MN46" s="104" t="str">
        <f t="shared" si="331"/>
        <v/>
      </c>
      <c r="MO46" s="104" t="str">
        <f t="shared" si="332"/>
        <v/>
      </c>
      <c r="MP46" s="104" t="str">
        <f t="shared" si="333"/>
        <v/>
      </c>
      <c r="MQ46" s="104" t="str">
        <f t="shared" si="334"/>
        <v/>
      </c>
      <c r="MR46" s="105" t="str">
        <f t="shared" si="76"/>
        <v/>
      </c>
      <c r="MS46" s="109" t="str">
        <f t="shared" si="77"/>
        <v/>
      </c>
      <c r="MT46" s="102"/>
      <c r="MU46" s="102"/>
      <c r="MV46" s="104" t="str">
        <f t="shared" si="78"/>
        <v/>
      </c>
      <c r="MW46" s="102"/>
      <c r="MX46" s="104" t="str">
        <f t="shared" si="335"/>
        <v/>
      </c>
      <c r="MY46" s="102"/>
      <c r="MZ46" s="102"/>
      <c r="NA46" s="104" t="str">
        <f t="shared" si="79"/>
        <v/>
      </c>
      <c r="NB46" s="102"/>
      <c r="NC46" s="104" t="str">
        <f t="shared" si="336"/>
        <v/>
      </c>
      <c r="ND46" s="102"/>
      <c r="NE46" s="102"/>
      <c r="NF46" s="104" t="str">
        <f t="shared" si="80"/>
        <v/>
      </c>
      <c r="NG46" s="118"/>
      <c r="NH46" s="104" t="str">
        <f t="shared" si="337"/>
        <v/>
      </c>
      <c r="NI46" s="102"/>
      <c r="NJ46" s="102"/>
      <c r="NK46" s="104" t="str">
        <f t="shared" si="81"/>
        <v/>
      </c>
      <c r="NL46" s="118"/>
      <c r="NM46" s="104" t="str">
        <f t="shared" si="338"/>
        <v/>
      </c>
      <c r="NN46" s="102"/>
      <c r="NO46" s="102"/>
      <c r="NP46" s="104" t="str">
        <f t="shared" si="82"/>
        <v/>
      </c>
      <c r="NQ46" s="102"/>
      <c r="NR46" s="104" t="str">
        <f t="shared" si="339"/>
        <v/>
      </c>
      <c r="NS46" s="104" t="str">
        <f t="shared" si="340"/>
        <v/>
      </c>
      <c r="NT46" s="104" t="str">
        <f t="shared" si="341"/>
        <v/>
      </c>
      <c r="NU46" s="104" t="str">
        <f t="shared" si="342"/>
        <v/>
      </c>
      <c r="NV46" s="104" t="str">
        <f t="shared" si="343"/>
        <v/>
      </c>
      <c r="NW46" s="104" t="str">
        <f t="shared" si="344"/>
        <v/>
      </c>
      <c r="NX46" s="105" t="str">
        <f t="shared" si="83"/>
        <v/>
      </c>
      <c r="NY46" s="109" t="str">
        <f t="shared" si="84"/>
        <v/>
      </c>
      <c r="OA46" s="198">
        <f t="shared" si="85"/>
        <v>5.4615384615384617</v>
      </c>
      <c r="OB46" s="198">
        <f t="shared" si="86"/>
        <v>6.384615384615385</v>
      </c>
      <c r="OC46" s="198">
        <f t="shared" si="87"/>
        <v>9.9384615384615387</v>
      </c>
      <c r="OD46" s="198">
        <f t="shared" si="88"/>
        <v>11.346153846153847</v>
      </c>
      <c r="OE46" s="198">
        <f t="shared" si="89"/>
        <v>11.496153846153847</v>
      </c>
      <c r="OF46" s="198">
        <f t="shared" si="90"/>
        <v>6.4230769230769234</v>
      </c>
      <c r="OG46" s="198">
        <f t="shared" si="91"/>
        <v>11.161538461538463</v>
      </c>
      <c r="OH46" s="198">
        <f t="shared" si="92"/>
        <v>9.2461538461538453</v>
      </c>
      <c r="OI46" s="198">
        <f t="shared" si="93"/>
        <v>11.4</v>
      </c>
      <c r="OJ46" s="198" t="str">
        <f t="shared" si="94"/>
        <v/>
      </c>
      <c r="OK46" s="198" t="str">
        <f t="shared" si="95"/>
        <v/>
      </c>
      <c r="OL46" s="198" t="str">
        <f t="shared" si="96"/>
        <v/>
      </c>
      <c r="OM46" s="199"/>
      <c r="ON46" s="198">
        <f t="shared" si="349"/>
        <v>8.4044871794871803</v>
      </c>
      <c r="OO46" s="198">
        <f t="shared" si="350"/>
        <v>7.3044871794871797</v>
      </c>
      <c r="OP46" s="198">
        <f t="shared" si="345"/>
        <v>8.6547435897435907</v>
      </c>
      <c r="OQ46" s="198">
        <f t="shared" si="346"/>
        <v>8.6547435897435907</v>
      </c>
      <c r="OR46" s="105">
        <f t="shared" si="347"/>
        <v>10</v>
      </c>
      <c r="OS46" s="105">
        <f t="shared" si="348"/>
        <v>10</v>
      </c>
      <c r="OT46" s="133"/>
      <c r="OU46" s="109">
        <f t="shared" si="99"/>
        <v>43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42</v>
      </c>
      <c r="B47" s="195" t="s">
        <v>453</v>
      </c>
      <c r="C47" s="195" t="s">
        <v>454</v>
      </c>
      <c r="D47" s="195" t="s">
        <v>455</v>
      </c>
      <c r="E47" s="196" t="s">
        <v>287</v>
      </c>
      <c r="F47" s="102">
        <v>11.5</v>
      </c>
      <c r="G47" s="102">
        <v>1</v>
      </c>
      <c r="H47" s="104">
        <f t="shared" si="1"/>
        <v>5.2</v>
      </c>
      <c r="I47" s="102"/>
      <c r="J47" s="104">
        <f t="shared" si="225"/>
        <v>5.2</v>
      </c>
      <c r="K47" s="102">
        <v>6</v>
      </c>
      <c r="L47" s="102">
        <v>5</v>
      </c>
      <c r="M47" s="104">
        <f t="shared" si="2"/>
        <v>5.4</v>
      </c>
      <c r="N47" s="102"/>
      <c r="O47" s="104">
        <f t="shared" si="226"/>
        <v>5.4</v>
      </c>
      <c r="P47" s="102">
        <v>12</v>
      </c>
      <c r="Q47" s="102">
        <v>5.5</v>
      </c>
      <c r="R47" s="104">
        <f t="shared" si="3"/>
        <v>8.1000000000000014</v>
      </c>
      <c r="S47" s="118"/>
      <c r="T47" s="104">
        <f t="shared" si="227"/>
        <v>8.1000000000000014</v>
      </c>
      <c r="U47" s="102"/>
      <c r="V47" s="102"/>
      <c r="W47" s="104" t="str">
        <f t="shared" si="4"/>
        <v/>
      </c>
      <c r="X47" s="118"/>
      <c r="Y47" s="104" t="str">
        <f t="shared" si="228"/>
        <v/>
      </c>
      <c r="Z47" s="102"/>
      <c r="AA47" s="102"/>
      <c r="AB47" s="104" t="str">
        <f t="shared" si="5"/>
        <v/>
      </c>
      <c r="AC47" s="102"/>
      <c r="AD47" s="104" t="str">
        <f t="shared" si="229"/>
        <v/>
      </c>
      <c r="AE47" s="104">
        <f t="shared" si="230"/>
        <v>9.9615384615384635</v>
      </c>
      <c r="AF47" s="104">
        <f t="shared" si="231"/>
        <v>3.6153846153846159</v>
      </c>
      <c r="AG47" s="104">
        <f t="shared" si="232"/>
        <v>6.1538461538461551</v>
      </c>
      <c r="AH47" s="104" t="str">
        <f t="shared" si="233"/>
        <v/>
      </c>
      <c r="AI47" s="104">
        <f t="shared" si="234"/>
        <v>6.1538461538461551</v>
      </c>
      <c r="AJ47" s="105">
        <f t="shared" si="6"/>
        <v>0</v>
      </c>
      <c r="AK47" s="109">
        <f t="shared" si="7"/>
        <v>38</v>
      </c>
      <c r="AL47" s="102">
        <v>9.75</v>
      </c>
      <c r="AM47" s="102">
        <v>8</v>
      </c>
      <c r="AN47" s="104">
        <f t="shared" si="8"/>
        <v>8.6999999999999993</v>
      </c>
      <c r="AO47" s="102"/>
      <c r="AP47" s="104">
        <f t="shared" si="235"/>
        <v>8.6999999999999993</v>
      </c>
      <c r="AQ47" s="102">
        <v>7.5</v>
      </c>
      <c r="AR47" s="102">
        <v>3</v>
      </c>
      <c r="AS47" s="104">
        <f t="shared" si="9"/>
        <v>4.8</v>
      </c>
      <c r="AT47" s="102"/>
      <c r="AU47" s="104">
        <f t="shared" si="236"/>
        <v>4.8</v>
      </c>
      <c r="AV47" s="102">
        <v>6</v>
      </c>
      <c r="AW47" s="102">
        <v>8</v>
      </c>
      <c r="AX47" s="104">
        <f t="shared" si="10"/>
        <v>7.2</v>
      </c>
      <c r="AY47" s="118"/>
      <c r="AZ47" s="104">
        <f t="shared" si="237"/>
        <v>7.2</v>
      </c>
      <c r="BA47" s="102"/>
      <c r="BB47" s="102"/>
      <c r="BC47" s="104" t="str">
        <f t="shared" si="11"/>
        <v/>
      </c>
      <c r="BD47" s="118"/>
      <c r="BE47" s="104" t="str">
        <f t="shared" si="238"/>
        <v/>
      </c>
      <c r="BF47" s="102"/>
      <c r="BG47" s="102"/>
      <c r="BH47" s="104" t="str">
        <f t="shared" si="12"/>
        <v/>
      </c>
      <c r="BI47" s="102"/>
      <c r="BJ47" s="104" t="str">
        <f t="shared" si="239"/>
        <v/>
      </c>
      <c r="BK47" s="104">
        <f t="shared" si="240"/>
        <v>8.0192307692307701</v>
      </c>
      <c r="BL47" s="104">
        <f t="shared" si="241"/>
        <v>6.0769230769230766</v>
      </c>
      <c r="BM47" s="104">
        <f t="shared" si="242"/>
        <v>6.8538461538461544</v>
      </c>
      <c r="BN47" s="104" t="str">
        <f t="shared" si="243"/>
        <v/>
      </c>
      <c r="BO47" s="104">
        <f t="shared" si="244"/>
        <v>6.8538461538461544</v>
      </c>
      <c r="BP47" s="105">
        <f t="shared" si="13"/>
        <v>0</v>
      </c>
      <c r="BQ47" s="109">
        <f t="shared" si="14"/>
        <v>36</v>
      </c>
      <c r="BR47" s="102">
        <v>11</v>
      </c>
      <c r="BS47" s="102">
        <v>9</v>
      </c>
      <c r="BT47" s="104">
        <f t="shared" si="15"/>
        <v>9.8000000000000007</v>
      </c>
      <c r="BU47" s="102"/>
      <c r="BV47" s="104">
        <f t="shared" si="245"/>
        <v>9.8000000000000007</v>
      </c>
      <c r="BW47" s="102">
        <v>9</v>
      </c>
      <c r="BX47" s="102">
        <v>10</v>
      </c>
      <c r="BY47" s="104">
        <f t="shared" si="16"/>
        <v>9.6</v>
      </c>
      <c r="BZ47" s="102"/>
      <c r="CA47" s="104">
        <f t="shared" si="246"/>
        <v>9.6</v>
      </c>
      <c r="CB47" s="102">
        <v>11</v>
      </c>
      <c r="CC47" s="102">
        <v>13</v>
      </c>
      <c r="CD47" s="104">
        <f t="shared" si="17"/>
        <v>12.2</v>
      </c>
      <c r="CE47" s="118"/>
      <c r="CF47" s="104">
        <f t="shared" si="247"/>
        <v>12.2</v>
      </c>
      <c r="CG47" s="102"/>
      <c r="CH47" s="102"/>
      <c r="CI47" s="104" t="str">
        <f t="shared" si="18"/>
        <v/>
      </c>
      <c r="CJ47" s="118"/>
      <c r="CK47" s="104" t="str">
        <f t="shared" si="248"/>
        <v/>
      </c>
      <c r="CL47" s="102"/>
      <c r="CM47" s="102"/>
      <c r="CN47" s="104" t="str">
        <f t="shared" si="19"/>
        <v/>
      </c>
      <c r="CO47" s="102"/>
      <c r="CP47" s="104" t="str">
        <f t="shared" si="249"/>
        <v/>
      </c>
      <c r="CQ47" s="104">
        <f t="shared" si="250"/>
        <v>10.230769230769232</v>
      </c>
      <c r="CR47" s="104">
        <f t="shared" si="251"/>
        <v>10.307692307692308</v>
      </c>
      <c r="CS47" s="104">
        <f t="shared" si="252"/>
        <v>10.276923076923078</v>
      </c>
      <c r="CT47" s="104" t="str">
        <f t="shared" si="253"/>
        <v/>
      </c>
      <c r="CU47" s="104">
        <f t="shared" si="254"/>
        <v>10.276923076923078</v>
      </c>
      <c r="CV47" s="105">
        <f t="shared" si="20"/>
        <v>4</v>
      </c>
      <c r="CW47" s="109">
        <f t="shared" si="21"/>
        <v>41</v>
      </c>
      <c r="CX47" s="102">
        <v>14</v>
      </c>
      <c r="CY47" s="102">
        <v>12</v>
      </c>
      <c r="CZ47" s="104">
        <f t="shared" si="22"/>
        <v>12.8</v>
      </c>
      <c r="DA47" s="102"/>
      <c r="DB47" s="104">
        <f t="shared" si="255"/>
        <v>12.8</v>
      </c>
      <c r="DC47" s="102">
        <v>12</v>
      </c>
      <c r="DD47" s="102">
        <v>7</v>
      </c>
      <c r="DE47" s="104">
        <f t="shared" si="23"/>
        <v>9</v>
      </c>
      <c r="DF47" s="102"/>
      <c r="DG47" s="104">
        <f t="shared" si="256"/>
        <v>9</v>
      </c>
      <c r="DH47" s="102"/>
      <c r="DI47" s="102"/>
      <c r="DJ47" s="104" t="str">
        <f t="shared" si="24"/>
        <v/>
      </c>
      <c r="DK47" s="118"/>
      <c r="DL47" s="104" t="str">
        <f t="shared" si="257"/>
        <v/>
      </c>
      <c r="DM47" s="102"/>
      <c r="DN47" s="102"/>
      <c r="DO47" s="104" t="str">
        <f t="shared" si="25"/>
        <v/>
      </c>
      <c r="DP47" s="118"/>
      <c r="DQ47" s="104" t="str">
        <f t="shared" si="258"/>
        <v/>
      </c>
      <c r="DR47" s="102"/>
      <c r="DS47" s="102"/>
      <c r="DT47" s="104" t="str">
        <f t="shared" si="26"/>
        <v/>
      </c>
      <c r="DU47" s="102"/>
      <c r="DV47" s="104" t="str">
        <f t="shared" si="259"/>
        <v/>
      </c>
      <c r="DW47" s="104">
        <f t="shared" si="260"/>
        <v>13.076923076923077</v>
      </c>
      <c r="DX47" s="104">
        <f t="shared" si="261"/>
        <v>9.6923076923076934</v>
      </c>
      <c r="DY47" s="104">
        <f t="shared" si="262"/>
        <v>11.046153846153846</v>
      </c>
      <c r="DZ47" s="104" t="str">
        <f t="shared" si="263"/>
        <v/>
      </c>
      <c r="EA47" s="104">
        <f t="shared" si="264"/>
        <v>11.046153846153846</v>
      </c>
      <c r="EB47" s="105">
        <f t="shared" si="27"/>
        <v>3</v>
      </c>
      <c r="EC47" s="109">
        <f t="shared" si="28"/>
        <v>44</v>
      </c>
      <c r="ED47" s="102">
        <v>15</v>
      </c>
      <c r="EE47" s="102">
        <v>8.5</v>
      </c>
      <c r="EF47" s="104">
        <f t="shared" si="29"/>
        <v>11.1</v>
      </c>
      <c r="EG47" s="102"/>
      <c r="EH47" s="104">
        <f t="shared" si="265"/>
        <v>11.1</v>
      </c>
      <c r="EI47" s="102">
        <v>10.5</v>
      </c>
      <c r="EJ47" s="102">
        <v>5.5</v>
      </c>
      <c r="EK47" s="104">
        <f t="shared" si="30"/>
        <v>7.5</v>
      </c>
      <c r="EL47" s="102"/>
      <c r="EM47" s="104">
        <f t="shared" si="266"/>
        <v>7.5</v>
      </c>
      <c r="EN47" s="102">
        <v>9.75</v>
      </c>
      <c r="EO47" s="102">
        <v>7.5</v>
      </c>
      <c r="EP47" s="104">
        <f t="shared" si="31"/>
        <v>8.4</v>
      </c>
      <c r="EQ47" s="118"/>
      <c r="ER47" s="104">
        <f t="shared" si="267"/>
        <v>8.4</v>
      </c>
      <c r="ES47" s="102"/>
      <c r="ET47" s="102"/>
      <c r="EU47" s="104" t="str">
        <f t="shared" si="32"/>
        <v/>
      </c>
      <c r="EV47" s="118"/>
      <c r="EW47" s="104" t="str">
        <f t="shared" si="268"/>
        <v/>
      </c>
      <c r="EX47" s="102"/>
      <c r="EY47" s="102"/>
      <c r="EZ47" s="104" t="str">
        <f t="shared" si="33"/>
        <v/>
      </c>
      <c r="FA47" s="102"/>
      <c r="FB47" s="104" t="str">
        <f t="shared" si="269"/>
        <v/>
      </c>
      <c r="FC47" s="104">
        <f t="shared" si="270"/>
        <v>12.75</v>
      </c>
      <c r="FD47" s="104">
        <f t="shared" si="271"/>
        <v>7.5769230769230766</v>
      </c>
      <c r="FE47" s="104">
        <f t="shared" si="272"/>
        <v>9.6461538461538456</v>
      </c>
      <c r="FF47" s="104" t="str">
        <f t="shared" si="273"/>
        <v/>
      </c>
      <c r="FG47" s="104">
        <f t="shared" si="274"/>
        <v>9.6461538461538456</v>
      </c>
      <c r="FH47" s="105">
        <f t="shared" si="34"/>
        <v>0</v>
      </c>
      <c r="FI47" s="109">
        <f t="shared" si="35"/>
        <v>37</v>
      </c>
      <c r="FJ47" s="102">
        <v>6.25</v>
      </c>
      <c r="FK47" s="102">
        <v>9</v>
      </c>
      <c r="FL47" s="104">
        <f t="shared" si="36"/>
        <v>7.8999999999999995</v>
      </c>
      <c r="FM47" s="102"/>
      <c r="FN47" s="104">
        <f t="shared" si="275"/>
        <v>7.8999999999999995</v>
      </c>
      <c r="FO47" s="102">
        <v>7.5</v>
      </c>
      <c r="FP47" s="102">
        <v>10</v>
      </c>
      <c r="FQ47" s="104">
        <f t="shared" si="37"/>
        <v>9</v>
      </c>
      <c r="FR47" s="102"/>
      <c r="FS47" s="104">
        <f t="shared" si="276"/>
        <v>9</v>
      </c>
      <c r="FT47" s="102"/>
      <c r="FU47" s="102"/>
      <c r="FV47" s="104" t="str">
        <f t="shared" si="38"/>
        <v/>
      </c>
      <c r="FW47" s="118"/>
      <c r="FX47" s="104" t="str">
        <f t="shared" si="277"/>
        <v/>
      </c>
      <c r="FY47" s="102"/>
      <c r="FZ47" s="102"/>
      <c r="GA47" s="104" t="str">
        <f t="shared" si="39"/>
        <v/>
      </c>
      <c r="GB47" s="118"/>
      <c r="GC47" s="104" t="str">
        <f t="shared" si="278"/>
        <v/>
      </c>
      <c r="GD47" s="102"/>
      <c r="GE47" s="102"/>
      <c r="GF47" s="104" t="str">
        <f t="shared" si="40"/>
        <v/>
      </c>
      <c r="GG47" s="102"/>
      <c r="GH47" s="104" t="str">
        <f t="shared" si="279"/>
        <v/>
      </c>
      <c r="GI47" s="104">
        <f t="shared" si="280"/>
        <v>6.8269230769230766</v>
      </c>
      <c r="GJ47" s="104">
        <f t="shared" si="281"/>
        <v>9.4615384615384617</v>
      </c>
      <c r="GK47" s="104">
        <f t="shared" si="282"/>
        <v>8.407692307692308</v>
      </c>
      <c r="GL47" s="104" t="str">
        <f t="shared" si="283"/>
        <v/>
      </c>
      <c r="GM47" s="104">
        <f t="shared" si="284"/>
        <v>8.407692307692308</v>
      </c>
      <c r="GN47" s="105">
        <f t="shared" si="41"/>
        <v>0</v>
      </c>
      <c r="GO47" s="109">
        <f t="shared" si="42"/>
        <v>30</v>
      </c>
      <c r="GP47" s="102">
        <v>15</v>
      </c>
      <c r="GQ47" s="102">
        <v>13.5</v>
      </c>
      <c r="GR47" s="104">
        <f t="shared" si="43"/>
        <v>14.1</v>
      </c>
      <c r="GS47" s="102"/>
      <c r="GT47" s="104">
        <f t="shared" si="285"/>
        <v>14.1</v>
      </c>
      <c r="GU47" s="102">
        <v>12</v>
      </c>
      <c r="GV47" s="102">
        <v>10</v>
      </c>
      <c r="GW47" s="104">
        <f t="shared" si="44"/>
        <v>10.8</v>
      </c>
      <c r="GX47" s="102"/>
      <c r="GY47" s="104">
        <f t="shared" si="286"/>
        <v>10.8</v>
      </c>
      <c r="GZ47" s="102"/>
      <c r="HA47" s="102"/>
      <c r="HB47" s="104" t="str">
        <f t="shared" si="45"/>
        <v/>
      </c>
      <c r="HC47" s="118"/>
      <c r="HD47" s="104" t="str">
        <f t="shared" si="287"/>
        <v/>
      </c>
      <c r="HE47" s="102"/>
      <c r="HF47" s="102"/>
      <c r="HG47" s="104" t="str">
        <f t="shared" si="46"/>
        <v/>
      </c>
      <c r="HH47" s="118"/>
      <c r="HI47" s="104" t="str">
        <f t="shared" si="288"/>
        <v/>
      </c>
      <c r="HJ47" s="102"/>
      <c r="HK47" s="102"/>
      <c r="HL47" s="104" t="str">
        <f t="shared" si="47"/>
        <v/>
      </c>
      <c r="HM47" s="102"/>
      <c r="HN47" s="104" t="str">
        <f t="shared" si="289"/>
        <v/>
      </c>
      <c r="HO47" s="104">
        <f t="shared" si="290"/>
        <v>13.615384615384615</v>
      </c>
      <c r="HP47" s="104">
        <f t="shared" si="291"/>
        <v>11.884615384615385</v>
      </c>
      <c r="HQ47" s="104">
        <f t="shared" si="292"/>
        <v>12.576923076923077</v>
      </c>
      <c r="HR47" s="104" t="str">
        <f t="shared" si="293"/>
        <v/>
      </c>
      <c r="HS47" s="104">
        <f t="shared" si="294"/>
        <v>12.576923076923077</v>
      </c>
      <c r="HT47" s="105">
        <f t="shared" si="48"/>
        <v>2</v>
      </c>
      <c r="HU47" s="109">
        <f t="shared" si="49"/>
        <v>18</v>
      </c>
      <c r="HV47" s="102">
        <v>12</v>
      </c>
      <c r="HW47" s="102">
        <v>13.5</v>
      </c>
      <c r="HX47" s="104">
        <f t="shared" si="50"/>
        <v>12.9</v>
      </c>
      <c r="HY47" s="102"/>
      <c r="HZ47" s="104">
        <f t="shared" si="295"/>
        <v>12.9</v>
      </c>
      <c r="IA47" s="102">
        <v>12</v>
      </c>
      <c r="IB47" s="102">
        <v>2</v>
      </c>
      <c r="IC47" s="104">
        <f t="shared" si="51"/>
        <v>6.0000000000000009</v>
      </c>
      <c r="ID47" s="102"/>
      <c r="IE47" s="104">
        <f t="shared" si="296"/>
        <v>6.0000000000000009</v>
      </c>
      <c r="IF47" s="102"/>
      <c r="IG47" s="102"/>
      <c r="IH47" s="104" t="str">
        <f t="shared" si="52"/>
        <v/>
      </c>
      <c r="II47" s="118"/>
      <c r="IJ47" s="104" t="str">
        <f t="shared" si="297"/>
        <v/>
      </c>
      <c r="IK47" s="102"/>
      <c r="IL47" s="102"/>
      <c r="IM47" s="104" t="str">
        <f t="shared" si="53"/>
        <v/>
      </c>
      <c r="IN47" s="118"/>
      <c r="IO47" s="104" t="str">
        <f t="shared" si="298"/>
        <v/>
      </c>
      <c r="IP47" s="102"/>
      <c r="IQ47" s="102"/>
      <c r="IR47" s="104" t="str">
        <f t="shared" si="54"/>
        <v/>
      </c>
      <c r="IS47" s="102"/>
      <c r="IT47" s="104" t="str">
        <f t="shared" si="299"/>
        <v/>
      </c>
      <c r="IU47" s="104">
        <f t="shared" si="300"/>
        <v>12</v>
      </c>
      <c r="IV47" s="104">
        <f t="shared" si="301"/>
        <v>8.1923076923076916</v>
      </c>
      <c r="IW47" s="104">
        <f t="shared" si="302"/>
        <v>9.7153846153846164</v>
      </c>
      <c r="IX47" s="104" t="str">
        <f t="shared" si="303"/>
        <v/>
      </c>
      <c r="IY47" s="104">
        <f t="shared" si="304"/>
        <v>9.7153846153846164</v>
      </c>
      <c r="IZ47" s="105">
        <f t="shared" si="55"/>
        <v>0</v>
      </c>
      <c r="JA47" s="109">
        <f t="shared" si="56"/>
        <v>41</v>
      </c>
      <c r="JB47" s="102">
        <v>8</v>
      </c>
      <c r="JC47" s="102">
        <v>4.75</v>
      </c>
      <c r="JD47" s="104">
        <f t="shared" si="57"/>
        <v>6.0500000000000007</v>
      </c>
      <c r="JE47" s="102"/>
      <c r="JF47" s="104">
        <f t="shared" si="305"/>
        <v>6.0500000000000007</v>
      </c>
      <c r="JG47" s="102"/>
      <c r="JH47" s="102"/>
      <c r="JI47" s="104" t="str">
        <f t="shared" si="58"/>
        <v/>
      </c>
      <c r="JJ47" s="102"/>
      <c r="JK47" s="104" t="str">
        <f t="shared" si="306"/>
        <v/>
      </c>
      <c r="JL47" s="102"/>
      <c r="JM47" s="102"/>
      <c r="JN47" s="104" t="str">
        <f t="shared" si="59"/>
        <v/>
      </c>
      <c r="JO47" s="118"/>
      <c r="JP47" s="104" t="str">
        <f t="shared" si="307"/>
        <v/>
      </c>
      <c r="JQ47" s="102"/>
      <c r="JR47" s="102"/>
      <c r="JS47" s="104" t="str">
        <f t="shared" si="60"/>
        <v/>
      </c>
      <c r="JT47" s="118"/>
      <c r="JU47" s="104" t="str">
        <f t="shared" si="308"/>
        <v/>
      </c>
      <c r="JV47" s="102"/>
      <c r="JW47" s="102"/>
      <c r="JX47" s="104" t="str">
        <f t="shared" si="61"/>
        <v/>
      </c>
      <c r="JY47" s="102"/>
      <c r="JZ47" s="104" t="str">
        <f t="shared" si="309"/>
        <v/>
      </c>
      <c r="KA47" s="104">
        <f t="shared" si="310"/>
        <v>8</v>
      </c>
      <c r="KB47" s="104">
        <f t="shared" si="311"/>
        <v>4.75</v>
      </c>
      <c r="KC47" s="104">
        <f t="shared" si="312"/>
        <v>6.0500000000000007</v>
      </c>
      <c r="KD47" s="104" t="str">
        <f t="shared" si="313"/>
        <v/>
      </c>
      <c r="KE47" s="104">
        <f t="shared" si="314"/>
        <v>6.0500000000000007</v>
      </c>
      <c r="KF47" s="105">
        <f t="shared" si="62"/>
        <v>0</v>
      </c>
      <c r="KG47" s="109">
        <f t="shared" si="63"/>
        <v>44</v>
      </c>
      <c r="KH47" s="102"/>
      <c r="KI47" s="102"/>
      <c r="KJ47" s="104" t="str">
        <f t="shared" si="64"/>
        <v/>
      </c>
      <c r="KK47" s="102"/>
      <c r="KL47" s="104" t="str">
        <f t="shared" si="315"/>
        <v/>
      </c>
      <c r="KM47" s="102"/>
      <c r="KN47" s="102"/>
      <c r="KO47" s="104" t="str">
        <f t="shared" si="65"/>
        <v/>
      </c>
      <c r="KP47" s="102"/>
      <c r="KQ47" s="104" t="str">
        <f t="shared" si="316"/>
        <v/>
      </c>
      <c r="KR47" s="102"/>
      <c r="KS47" s="102"/>
      <c r="KT47" s="104" t="str">
        <f t="shared" si="66"/>
        <v/>
      </c>
      <c r="KU47" s="118"/>
      <c r="KV47" s="104" t="str">
        <f t="shared" si="317"/>
        <v/>
      </c>
      <c r="KW47" s="102"/>
      <c r="KX47" s="102"/>
      <c r="KY47" s="104" t="str">
        <f t="shared" si="67"/>
        <v/>
      </c>
      <c r="KZ47" s="118"/>
      <c r="LA47" s="104" t="str">
        <f t="shared" si="318"/>
        <v/>
      </c>
      <c r="LB47" s="102"/>
      <c r="LC47" s="102"/>
      <c r="LD47" s="104" t="str">
        <f t="shared" si="68"/>
        <v/>
      </c>
      <c r="LE47" s="102"/>
      <c r="LF47" s="104" t="str">
        <f t="shared" si="319"/>
        <v/>
      </c>
      <c r="LG47" s="104" t="str">
        <f t="shared" si="320"/>
        <v/>
      </c>
      <c r="LH47" s="104" t="str">
        <f t="shared" si="321"/>
        <v/>
      </c>
      <c r="LI47" s="104" t="str">
        <f t="shared" si="322"/>
        <v/>
      </c>
      <c r="LJ47" s="104" t="str">
        <f t="shared" si="323"/>
        <v/>
      </c>
      <c r="LK47" s="104" t="str">
        <f t="shared" si="324"/>
        <v/>
      </c>
      <c r="LL47" s="105" t="str">
        <f t="shared" si="69"/>
        <v/>
      </c>
      <c r="LM47" s="109" t="str">
        <f t="shared" si="70"/>
        <v/>
      </c>
      <c r="LN47" s="102"/>
      <c r="LO47" s="102"/>
      <c r="LP47" s="104" t="str">
        <f t="shared" si="71"/>
        <v/>
      </c>
      <c r="LQ47" s="102"/>
      <c r="LR47" s="104" t="str">
        <f t="shared" si="325"/>
        <v/>
      </c>
      <c r="LS47" s="102"/>
      <c r="LT47" s="102"/>
      <c r="LU47" s="104" t="str">
        <f t="shared" si="72"/>
        <v/>
      </c>
      <c r="LV47" s="102"/>
      <c r="LW47" s="104" t="str">
        <f t="shared" si="326"/>
        <v/>
      </c>
      <c r="LX47" s="102"/>
      <c r="LY47" s="102"/>
      <c r="LZ47" s="104" t="str">
        <f t="shared" si="73"/>
        <v/>
      </c>
      <c r="MA47" s="118"/>
      <c r="MB47" s="104" t="str">
        <f t="shared" si="327"/>
        <v/>
      </c>
      <c r="MC47" s="102"/>
      <c r="MD47" s="102"/>
      <c r="ME47" s="104" t="str">
        <f t="shared" si="74"/>
        <v/>
      </c>
      <c r="MF47" s="118"/>
      <c r="MG47" s="104" t="str">
        <f t="shared" si="328"/>
        <v/>
      </c>
      <c r="MH47" s="102"/>
      <c r="MI47" s="102"/>
      <c r="MJ47" s="104" t="str">
        <f t="shared" si="75"/>
        <v/>
      </c>
      <c r="MK47" s="102"/>
      <c r="ML47" s="104" t="str">
        <f t="shared" si="329"/>
        <v/>
      </c>
      <c r="MM47" s="104" t="str">
        <f t="shared" si="330"/>
        <v/>
      </c>
      <c r="MN47" s="104" t="str">
        <f t="shared" si="331"/>
        <v/>
      </c>
      <c r="MO47" s="104" t="str">
        <f t="shared" si="332"/>
        <v/>
      </c>
      <c r="MP47" s="104" t="str">
        <f t="shared" si="333"/>
        <v/>
      </c>
      <c r="MQ47" s="104" t="str">
        <f t="shared" si="334"/>
        <v/>
      </c>
      <c r="MR47" s="105" t="str">
        <f t="shared" si="76"/>
        <v/>
      </c>
      <c r="MS47" s="109" t="str">
        <f t="shared" si="77"/>
        <v/>
      </c>
      <c r="MT47" s="102"/>
      <c r="MU47" s="102"/>
      <c r="MV47" s="104" t="str">
        <f t="shared" si="78"/>
        <v/>
      </c>
      <c r="MW47" s="102"/>
      <c r="MX47" s="104" t="str">
        <f t="shared" si="335"/>
        <v/>
      </c>
      <c r="MY47" s="102"/>
      <c r="MZ47" s="102"/>
      <c r="NA47" s="104" t="str">
        <f t="shared" si="79"/>
        <v/>
      </c>
      <c r="NB47" s="102"/>
      <c r="NC47" s="104" t="str">
        <f t="shared" si="336"/>
        <v/>
      </c>
      <c r="ND47" s="102"/>
      <c r="NE47" s="102"/>
      <c r="NF47" s="104" t="str">
        <f t="shared" si="80"/>
        <v/>
      </c>
      <c r="NG47" s="118"/>
      <c r="NH47" s="104" t="str">
        <f t="shared" si="337"/>
        <v/>
      </c>
      <c r="NI47" s="102"/>
      <c r="NJ47" s="102"/>
      <c r="NK47" s="104" t="str">
        <f t="shared" si="81"/>
        <v/>
      </c>
      <c r="NL47" s="118"/>
      <c r="NM47" s="104" t="str">
        <f t="shared" si="338"/>
        <v/>
      </c>
      <c r="NN47" s="102"/>
      <c r="NO47" s="102"/>
      <c r="NP47" s="104" t="str">
        <f t="shared" si="82"/>
        <v/>
      </c>
      <c r="NQ47" s="102"/>
      <c r="NR47" s="104" t="str">
        <f t="shared" si="339"/>
        <v/>
      </c>
      <c r="NS47" s="104" t="str">
        <f t="shared" si="340"/>
        <v/>
      </c>
      <c r="NT47" s="104" t="str">
        <f t="shared" si="341"/>
        <v/>
      </c>
      <c r="NU47" s="104" t="str">
        <f t="shared" si="342"/>
        <v/>
      </c>
      <c r="NV47" s="104" t="str">
        <f t="shared" si="343"/>
        <v/>
      </c>
      <c r="NW47" s="104" t="str">
        <f t="shared" si="344"/>
        <v/>
      </c>
      <c r="NX47" s="105" t="str">
        <f t="shared" si="83"/>
        <v/>
      </c>
      <c r="NY47" s="109" t="str">
        <f t="shared" si="84"/>
        <v/>
      </c>
      <c r="OA47" s="198">
        <f t="shared" si="85"/>
        <v>6.1538461538461551</v>
      </c>
      <c r="OB47" s="198">
        <f t="shared" si="86"/>
        <v>6.8538461538461544</v>
      </c>
      <c r="OC47" s="198">
        <f t="shared" si="87"/>
        <v>10.276923076923078</v>
      </c>
      <c r="OD47" s="198">
        <f t="shared" si="88"/>
        <v>11.046153846153846</v>
      </c>
      <c r="OE47" s="198">
        <f t="shared" si="89"/>
        <v>9.6461538461538456</v>
      </c>
      <c r="OF47" s="198">
        <f t="shared" si="90"/>
        <v>8.407692307692308</v>
      </c>
      <c r="OG47" s="198">
        <f t="shared" si="91"/>
        <v>12.576923076923077</v>
      </c>
      <c r="OH47" s="198">
        <f t="shared" si="92"/>
        <v>9.7153846153846164</v>
      </c>
      <c r="OI47" s="198">
        <f t="shared" si="93"/>
        <v>6.0500000000000007</v>
      </c>
      <c r="OJ47" s="198" t="str">
        <f t="shared" si="94"/>
        <v/>
      </c>
      <c r="OK47" s="198" t="str">
        <f t="shared" si="95"/>
        <v/>
      </c>
      <c r="OL47" s="198" t="str">
        <f t="shared" si="96"/>
        <v/>
      </c>
      <c r="OM47" s="200"/>
      <c r="ON47" s="198">
        <f t="shared" si="349"/>
        <v>8.6070512820512821</v>
      </c>
      <c r="OO47" s="198">
        <f t="shared" si="350"/>
        <v>6.9884615384615385</v>
      </c>
      <c r="OP47" s="198">
        <f t="shared" si="345"/>
        <v>8.6615384615384627</v>
      </c>
      <c r="OQ47" s="198">
        <f t="shared" si="346"/>
        <v>8.6615384615384627</v>
      </c>
      <c r="OR47" s="105">
        <f t="shared" si="347"/>
        <v>9</v>
      </c>
      <c r="OS47" s="105">
        <f t="shared" si="348"/>
        <v>9</v>
      </c>
      <c r="OT47" s="134"/>
      <c r="OU47" s="109">
        <f t="shared" si="99"/>
        <v>42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224"/>
        <v>43</v>
      </c>
      <c r="B48" s="195" t="s">
        <v>456</v>
      </c>
      <c r="C48" s="195" t="s">
        <v>457</v>
      </c>
      <c r="D48" s="195" t="s">
        <v>458</v>
      </c>
      <c r="E48" s="196" t="s">
        <v>287</v>
      </c>
      <c r="F48" s="102">
        <v>8.5</v>
      </c>
      <c r="G48" s="102">
        <v>8</v>
      </c>
      <c r="H48" s="104">
        <f t="shared" si="1"/>
        <v>8.1999999999999993</v>
      </c>
      <c r="I48" s="102"/>
      <c r="J48" s="104">
        <f t="shared" si="225"/>
        <v>8.1999999999999993</v>
      </c>
      <c r="K48" s="102">
        <v>10</v>
      </c>
      <c r="L48" s="102">
        <v>1</v>
      </c>
      <c r="M48" s="104">
        <f t="shared" si="2"/>
        <v>4.5999999999999996</v>
      </c>
      <c r="N48" s="102"/>
      <c r="O48" s="104">
        <f t="shared" si="226"/>
        <v>4.5999999999999996</v>
      </c>
      <c r="P48" s="102">
        <v>14.5</v>
      </c>
      <c r="Q48" s="102">
        <v>10</v>
      </c>
      <c r="R48" s="104">
        <f t="shared" si="3"/>
        <v>11.8</v>
      </c>
      <c r="S48" s="118"/>
      <c r="T48" s="104">
        <f t="shared" si="227"/>
        <v>11.8</v>
      </c>
      <c r="U48" s="102"/>
      <c r="V48" s="102"/>
      <c r="W48" s="104" t="str">
        <f t="shared" si="4"/>
        <v/>
      </c>
      <c r="X48" s="118"/>
      <c r="Y48" s="104" t="str">
        <f t="shared" si="228"/>
        <v/>
      </c>
      <c r="Z48" s="102"/>
      <c r="AA48" s="102"/>
      <c r="AB48" s="104" t="str">
        <f t="shared" si="5"/>
        <v/>
      </c>
      <c r="AC48" s="102"/>
      <c r="AD48" s="104" t="str">
        <f t="shared" si="229"/>
        <v/>
      </c>
      <c r="AE48" s="104">
        <f t="shared" si="230"/>
        <v>10.807692307692308</v>
      </c>
      <c r="AF48" s="104">
        <f t="shared" si="231"/>
        <v>6.4615384615384617</v>
      </c>
      <c r="AG48" s="104">
        <f t="shared" si="232"/>
        <v>8.1999999999999993</v>
      </c>
      <c r="AH48" s="104" t="str">
        <f t="shared" si="233"/>
        <v/>
      </c>
      <c r="AI48" s="104">
        <f t="shared" si="234"/>
        <v>8.1999999999999993</v>
      </c>
      <c r="AJ48" s="105">
        <f t="shared" si="6"/>
        <v>0</v>
      </c>
      <c r="AK48" s="109">
        <f t="shared" si="7"/>
        <v>26</v>
      </c>
      <c r="AL48" s="102">
        <v>8.25</v>
      </c>
      <c r="AM48" s="102">
        <v>7</v>
      </c>
      <c r="AN48" s="104">
        <f t="shared" si="8"/>
        <v>7.5</v>
      </c>
      <c r="AO48" s="102"/>
      <c r="AP48" s="104">
        <f t="shared" si="235"/>
        <v>7.5</v>
      </c>
      <c r="AQ48" s="102">
        <v>7.5</v>
      </c>
      <c r="AR48" s="102">
        <v>4</v>
      </c>
      <c r="AS48" s="104">
        <f t="shared" si="9"/>
        <v>5.4</v>
      </c>
      <c r="AT48" s="102"/>
      <c r="AU48" s="104">
        <f t="shared" si="236"/>
        <v>5.4</v>
      </c>
      <c r="AV48" s="102">
        <v>7</v>
      </c>
      <c r="AW48" s="102">
        <v>13.5</v>
      </c>
      <c r="AX48" s="104">
        <f t="shared" si="10"/>
        <v>10.9</v>
      </c>
      <c r="AY48" s="118"/>
      <c r="AZ48" s="104">
        <f t="shared" si="237"/>
        <v>10.9</v>
      </c>
      <c r="BA48" s="102"/>
      <c r="BB48" s="102"/>
      <c r="BC48" s="104" t="str">
        <f t="shared" si="11"/>
        <v/>
      </c>
      <c r="BD48" s="118"/>
      <c r="BE48" s="104" t="str">
        <f t="shared" si="238"/>
        <v/>
      </c>
      <c r="BF48" s="102"/>
      <c r="BG48" s="102"/>
      <c r="BH48" s="104" t="str">
        <f t="shared" si="12"/>
        <v/>
      </c>
      <c r="BI48" s="102"/>
      <c r="BJ48" s="104" t="str">
        <f t="shared" si="239"/>
        <v/>
      </c>
      <c r="BK48" s="104">
        <f t="shared" si="240"/>
        <v>7.6730769230769234</v>
      </c>
      <c r="BL48" s="104">
        <f t="shared" si="241"/>
        <v>7.3461538461538467</v>
      </c>
      <c r="BM48" s="104">
        <f t="shared" si="242"/>
        <v>7.476923076923077</v>
      </c>
      <c r="BN48" s="104" t="str">
        <f t="shared" si="243"/>
        <v/>
      </c>
      <c r="BO48" s="104">
        <f t="shared" si="244"/>
        <v>7.476923076923077</v>
      </c>
      <c r="BP48" s="105">
        <f t="shared" si="13"/>
        <v>0</v>
      </c>
      <c r="BQ48" s="109">
        <f t="shared" si="14"/>
        <v>32</v>
      </c>
      <c r="BR48" s="102">
        <v>11</v>
      </c>
      <c r="BS48" s="102">
        <v>10</v>
      </c>
      <c r="BT48" s="104">
        <f t="shared" si="15"/>
        <v>10.4</v>
      </c>
      <c r="BU48" s="102"/>
      <c r="BV48" s="104">
        <f t="shared" si="245"/>
        <v>10.4</v>
      </c>
      <c r="BW48" s="102">
        <v>13</v>
      </c>
      <c r="BX48" s="102">
        <v>11</v>
      </c>
      <c r="BY48" s="104">
        <f t="shared" si="16"/>
        <v>11.8</v>
      </c>
      <c r="BZ48" s="102"/>
      <c r="CA48" s="104">
        <f t="shared" si="246"/>
        <v>11.8</v>
      </c>
      <c r="CB48" s="102">
        <v>13</v>
      </c>
      <c r="CC48" s="102">
        <v>13</v>
      </c>
      <c r="CD48" s="104">
        <f t="shared" si="17"/>
        <v>13</v>
      </c>
      <c r="CE48" s="118"/>
      <c r="CF48" s="104">
        <f t="shared" si="247"/>
        <v>13</v>
      </c>
      <c r="CG48" s="102"/>
      <c r="CH48" s="102"/>
      <c r="CI48" s="104" t="str">
        <f t="shared" si="18"/>
        <v/>
      </c>
      <c r="CJ48" s="118"/>
      <c r="CK48" s="104" t="str">
        <f t="shared" si="248"/>
        <v/>
      </c>
      <c r="CL48" s="102"/>
      <c r="CM48" s="102"/>
      <c r="CN48" s="104" t="str">
        <f t="shared" si="19"/>
        <v/>
      </c>
      <c r="CO48" s="102"/>
      <c r="CP48" s="104" t="str">
        <f t="shared" si="249"/>
        <v/>
      </c>
      <c r="CQ48" s="104">
        <f t="shared" si="250"/>
        <v>12.23076923076923</v>
      </c>
      <c r="CR48" s="104">
        <f t="shared" si="251"/>
        <v>11.076923076923077</v>
      </c>
      <c r="CS48" s="104">
        <f t="shared" si="252"/>
        <v>11.53846153846154</v>
      </c>
      <c r="CT48" s="104" t="str">
        <f t="shared" si="253"/>
        <v/>
      </c>
      <c r="CU48" s="104">
        <f t="shared" si="254"/>
        <v>11.53846153846154</v>
      </c>
      <c r="CV48" s="105">
        <f t="shared" si="20"/>
        <v>4</v>
      </c>
      <c r="CW48" s="109">
        <f t="shared" si="21"/>
        <v>23</v>
      </c>
      <c r="CX48" s="102">
        <v>16</v>
      </c>
      <c r="CY48" s="102">
        <v>14.25</v>
      </c>
      <c r="CZ48" s="104">
        <f t="shared" si="22"/>
        <v>14.95</v>
      </c>
      <c r="DA48" s="102"/>
      <c r="DB48" s="104">
        <f t="shared" si="255"/>
        <v>14.95</v>
      </c>
      <c r="DC48" s="102">
        <v>12</v>
      </c>
      <c r="DD48" s="102">
        <v>7.75</v>
      </c>
      <c r="DE48" s="104">
        <f t="shared" si="23"/>
        <v>9.4499999999999993</v>
      </c>
      <c r="DF48" s="102"/>
      <c r="DG48" s="104">
        <f t="shared" si="256"/>
        <v>9.4499999999999993</v>
      </c>
      <c r="DH48" s="102"/>
      <c r="DI48" s="102"/>
      <c r="DJ48" s="104" t="str">
        <f t="shared" si="24"/>
        <v/>
      </c>
      <c r="DK48" s="118"/>
      <c r="DL48" s="104" t="str">
        <f t="shared" si="257"/>
        <v/>
      </c>
      <c r="DM48" s="102"/>
      <c r="DN48" s="102"/>
      <c r="DO48" s="104" t="str">
        <f t="shared" si="25"/>
        <v/>
      </c>
      <c r="DP48" s="118"/>
      <c r="DQ48" s="104" t="str">
        <f t="shared" si="258"/>
        <v/>
      </c>
      <c r="DR48" s="102"/>
      <c r="DS48" s="102"/>
      <c r="DT48" s="104" t="str">
        <f t="shared" si="26"/>
        <v/>
      </c>
      <c r="DU48" s="102"/>
      <c r="DV48" s="104" t="str">
        <f t="shared" si="259"/>
        <v/>
      </c>
      <c r="DW48" s="104">
        <f t="shared" si="260"/>
        <v>14.153846153846153</v>
      </c>
      <c r="DX48" s="104">
        <f t="shared" si="261"/>
        <v>11.25</v>
      </c>
      <c r="DY48" s="104">
        <f t="shared" si="262"/>
        <v>12.411538461538459</v>
      </c>
      <c r="DZ48" s="104" t="str">
        <f t="shared" si="263"/>
        <v/>
      </c>
      <c r="EA48" s="104">
        <f t="shared" si="264"/>
        <v>12.411538461538459</v>
      </c>
      <c r="EB48" s="105">
        <f t="shared" si="27"/>
        <v>3</v>
      </c>
      <c r="EC48" s="109">
        <f t="shared" si="28"/>
        <v>34</v>
      </c>
      <c r="ED48" s="102">
        <v>12</v>
      </c>
      <c r="EE48" s="102">
        <v>8.5</v>
      </c>
      <c r="EF48" s="104">
        <f t="shared" si="29"/>
        <v>9.9</v>
      </c>
      <c r="EG48" s="102"/>
      <c r="EH48" s="104">
        <f t="shared" si="265"/>
        <v>9.9</v>
      </c>
      <c r="EI48" s="102">
        <v>11</v>
      </c>
      <c r="EJ48" s="102">
        <v>10.5</v>
      </c>
      <c r="EK48" s="104">
        <f t="shared" si="30"/>
        <v>10.7</v>
      </c>
      <c r="EL48" s="102"/>
      <c r="EM48" s="104">
        <f t="shared" si="266"/>
        <v>10.7</v>
      </c>
      <c r="EN48" s="102">
        <v>8.5</v>
      </c>
      <c r="EO48" s="102">
        <v>10</v>
      </c>
      <c r="EP48" s="104">
        <f t="shared" si="31"/>
        <v>9.4</v>
      </c>
      <c r="EQ48" s="118"/>
      <c r="ER48" s="104">
        <f t="shared" si="267"/>
        <v>9.4</v>
      </c>
      <c r="ES48" s="102"/>
      <c r="ET48" s="102"/>
      <c r="EU48" s="104" t="str">
        <f t="shared" si="32"/>
        <v/>
      </c>
      <c r="EV48" s="118"/>
      <c r="EW48" s="104" t="str">
        <f t="shared" si="268"/>
        <v/>
      </c>
      <c r="EX48" s="102"/>
      <c r="EY48" s="102"/>
      <c r="EZ48" s="104" t="str">
        <f t="shared" si="33"/>
        <v/>
      </c>
      <c r="FA48" s="102"/>
      <c r="FB48" s="104" t="str">
        <f t="shared" si="269"/>
        <v/>
      </c>
      <c r="FC48" s="104">
        <f t="shared" si="270"/>
        <v>10.961538461538462</v>
      </c>
      <c r="FD48" s="104">
        <f t="shared" si="271"/>
        <v>9.3076923076923084</v>
      </c>
      <c r="FE48" s="104">
        <f t="shared" si="272"/>
        <v>9.9692307692307693</v>
      </c>
      <c r="FF48" s="104" t="str">
        <f t="shared" si="273"/>
        <v/>
      </c>
      <c r="FG48" s="104">
        <f t="shared" si="274"/>
        <v>9.9692307692307693</v>
      </c>
      <c r="FH48" s="105">
        <f t="shared" si="34"/>
        <v>0</v>
      </c>
      <c r="FI48" s="109">
        <f t="shared" si="35"/>
        <v>32</v>
      </c>
      <c r="FJ48" s="102">
        <v>11.25</v>
      </c>
      <c r="FK48" s="102">
        <v>11.75</v>
      </c>
      <c r="FL48" s="104">
        <f t="shared" si="36"/>
        <v>11.55</v>
      </c>
      <c r="FM48" s="102"/>
      <c r="FN48" s="104">
        <f t="shared" si="275"/>
        <v>11.55</v>
      </c>
      <c r="FO48" s="102">
        <v>6.5</v>
      </c>
      <c r="FP48" s="102">
        <v>11</v>
      </c>
      <c r="FQ48" s="104">
        <f t="shared" si="37"/>
        <v>9.1999999999999993</v>
      </c>
      <c r="FR48" s="102"/>
      <c r="FS48" s="104">
        <f t="shared" si="276"/>
        <v>9.1999999999999993</v>
      </c>
      <c r="FT48" s="102"/>
      <c r="FU48" s="102"/>
      <c r="FV48" s="104" t="str">
        <f t="shared" si="38"/>
        <v/>
      </c>
      <c r="FW48" s="118"/>
      <c r="FX48" s="104" t="str">
        <f t="shared" si="277"/>
        <v/>
      </c>
      <c r="FY48" s="102"/>
      <c r="FZ48" s="102"/>
      <c r="GA48" s="104" t="str">
        <f t="shared" si="39"/>
        <v/>
      </c>
      <c r="GB48" s="118"/>
      <c r="GC48" s="104" t="str">
        <f t="shared" si="278"/>
        <v/>
      </c>
      <c r="GD48" s="102"/>
      <c r="GE48" s="102"/>
      <c r="GF48" s="104" t="str">
        <f t="shared" si="40"/>
        <v/>
      </c>
      <c r="GG48" s="102"/>
      <c r="GH48" s="104" t="str">
        <f t="shared" si="279"/>
        <v/>
      </c>
      <c r="GI48" s="104">
        <f t="shared" si="280"/>
        <v>9.0576923076923066</v>
      </c>
      <c r="GJ48" s="104">
        <f t="shared" si="281"/>
        <v>11.403846153846153</v>
      </c>
      <c r="GK48" s="104">
        <f t="shared" si="282"/>
        <v>10.465384615384615</v>
      </c>
      <c r="GL48" s="104" t="str">
        <f t="shared" si="283"/>
        <v/>
      </c>
      <c r="GM48" s="104">
        <f t="shared" si="284"/>
        <v>10.465384615384615</v>
      </c>
      <c r="GN48" s="105">
        <f t="shared" si="41"/>
        <v>3</v>
      </c>
      <c r="GO48" s="109">
        <f t="shared" si="42"/>
        <v>13</v>
      </c>
      <c r="GP48" s="102">
        <v>14.75</v>
      </c>
      <c r="GQ48" s="102">
        <v>17</v>
      </c>
      <c r="GR48" s="104">
        <f t="shared" si="43"/>
        <v>16.100000000000001</v>
      </c>
      <c r="GS48" s="102"/>
      <c r="GT48" s="104">
        <f t="shared" si="285"/>
        <v>16.100000000000001</v>
      </c>
      <c r="GU48" s="102">
        <v>6</v>
      </c>
      <c r="GV48" s="102">
        <v>9.5</v>
      </c>
      <c r="GW48" s="104">
        <f t="shared" si="44"/>
        <v>8.1000000000000014</v>
      </c>
      <c r="GX48" s="102"/>
      <c r="GY48" s="104">
        <f t="shared" si="286"/>
        <v>8.1000000000000014</v>
      </c>
      <c r="GZ48" s="102"/>
      <c r="HA48" s="102"/>
      <c r="HB48" s="104" t="str">
        <f t="shared" si="45"/>
        <v/>
      </c>
      <c r="HC48" s="118"/>
      <c r="HD48" s="104" t="str">
        <f t="shared" si="287"/>
        <v/>
      </c>
      <c r="HE48" s="102"/>
      <c r="HF48" s="102"/>
      <c r="HG48" s="104" t="str">
        <f t="shared" si="46"/>
        <v/>
      </c>
      <c r="HH48" s="118"/>
      <c r="HI48" s="104" t="str">
        <f t="shared" si="288"/>
        <v/>
      </c>
      <c r="HJ48" s="102"/>
      <c r="HK48" s="102"/>
      <c r="HL48" s="104" t="str">
        <f t="shared" si="47"/>
        <v/>
      </c>
      <c r="HM48" s="102"/>
      <c r="HN48" s="104" t="str">
        <f t="shared" si="289"/>
        <v/>
      </c>
      <c r="HO48" s="104">
        <f t="shared" si="290"/>
        <v>10.71153846153846</v>
      </c>
      <c r="HP48" s="104">
        <f t="shared" si="291"/>
        <v>13.538461538461538</v>
      </c>
      <c r="HQ48" s="104">
        <f t="shared" si="292"/>
        <v>12.40769230769231</v>
      </c>
      <c r="HR48" s="104" t="str">
        <f t="shared" si="293"/>
        <v/>
      </c>
      <c r="HS48" s="104">
        <f t="shared" si="294"/>
        <v>12.40769230769231</v>
      </c>
      <c r="HT48" s="105">
        <f t="shared" si="48"/>
        <v>2</v>
      </c>
      <c r="HU48" s="109">
        <f t="shared" si="49"/>
        <v>20</v>
      </c>
      <c r="HV48" s="102">
        <v>8</v>
      </c>
      <c r="HW48" s="102">
        <v>18.5</v>
      </c>
      <c r="HX48" s="104">
        <f t="shared" si="50"/>
        <v>14.3</v>
      </c>
      <c r="HY48" s="102"/>
      <c r="HZ48" s="104">
        <f t="shared" si="295"/>
        <v>14.3</v>
      </c>
      <c r="IA48" s="102">
        <v>16</v>
      </c>
      <c r="IB48" s="102">
        <v>11</v>
      </c>
      <c r="IC48" s="104">
        <f t="shared" si="51"/>
        <v>13</v>
      </c>
      <c r="ID48" s="102"/>
      <c r="IE48" s="104">
        <f t="shared" si="296"/>
        <v>13</v>
      </c>
      <c r="IF48" s="102"/>
      <c r="IG48" s="102"/>
      <c r="IH48" s="104" t="str">
        <f t="shared" si="52"/>
        <v/>
      </c>
      <c r="II48" s="118"/>
      <c r="IJ48" s="104" t="str">
        <f t="shared" si="297"/>
        <v/>
      </c>
      <c r="IK48" s="102"/>
      <c r="IL48" s="102"/>
      <c r="IM48" s="104" t="str">
        <f t="shared" si="53"/>
        <v/>
      </c>
      <c r="IN48" s="118"/>
      <c r="IO48" s="104" t="str">
        <f t="shared" si="298"/>
        <v/>
      </c>
      <c r="IP48" s="102"/>
      <c r="IQ48" s="102"/>
      <c r="IR48" s="104" t="str">
        <f t="shared" si="54"/>
        <v/>
      </c>
      <c r="IS48" s="102"/>
      <c r="IT48" s="104" t="str">
        <f t="shared" si="299"/>
        <v/>
      </c>
      <c r="IU48" s="104">
        <f t="shared" si="300"/>
        <v>11.692307692307693</v>
      </c>
      <c r="IV48" s="104">
        <f t="shared" si="301"/>
        <v>15.03846153846154</v>
      </c>
      <c r="IW48" s="104">
        <f t="shared" si="302"/>
        <v>13.7</v>
      </c>
      <c r="IX48" s="104" t="str">
        <f t="shared" si="303"/>
        <v/>
      </c>
      <c r="IY48" s="104">
        <f t="shared" si="304"/>
        <v>13.7</v>
      </c>
      <c r="IZ48" s="105">
        <f t="shared" si="55"/>
        <v>3</v>
      </c>
      <c r="JA48" s="109">
        <f t="shared" si="56"/>
        <v>20</v>
      </c>
      <c r="JB48" s="102">
        <v>11</v>
      </c>
      <c r="JC48" s="102">
        <v>12.5</v>
      </c>
      <c r="JD48" s="104">
        <f t="shared" si="57"/>
        <v>11.9</v>
      </c>
      <c r="JE48" s="102"/>
      <c r="JF48" s="104">
        <f t="shared" si="305"/>
        <v>11.9</v>
      </c>
      <c r="JG48" s="102"/>
      <c r="JH48" s="102"/>
      <c r="JI48" s="104" t="str">
        <f t="shared" si="58"/>
        <v/>
      </c>
      <c r="JJ48" s="102"/>
      <c r="JK48" s="104" t="str">
        <f t="shared" si="306"/>
        <v/>
      </c>
      <c r="JL48" s="102"/>
      <c r="JM48" s="102"/>
      <c r="JN48" s="104" t="str">
        <f t="shared" si="59"/>
        <v/>
      </c>
      <c r="JO48" s="118"/>
      <c r="JP48" s="104" t="str">
        <f t="shared" si="307"/>
        <v/>
      </c>
      <c r="JQ48" s="102"/>
      <c r="JR48" s="102"/>
      <c r="JS48" s="104" t="str">
        <f t="shared" si="60"/>
        <v/>
      </c>
      <c r="JT48" s="118"/>
      <c r="JU48" s="104" t="str">
        <f t="shared" si="308"/>
        <v/>
      </c>
      <c r="JV48" s="102"/>
      <c r="JW48" s="102"/>
      <c r="JX48" s="104" t="str">
        <f t="shared" si="61"/>
        <v/>
      </c>
      <c r="JY48" s="102"/>
      <c r="JZ48" s="104" t="str">
        <f t="shared" si="309"/>
        <v/>
      </c>
      <c r="KA48" s="104">
        <f t="shared" si="310"/>
        <v>11</v>
      </c>
      <c r="KB48" s="104">
        <f t="shared" si="311"/>
        <v>12.5</v>
      </c>
      <c r="KC48" s="104">
        <f t="shared" si="312"/>
        <v>11.9</v>
      </c>
      <c r="KD48" s="104" t="str">
        <f t="shared" si="313"/>
        <v/>
      </c>
      <c r="KE48" s="104">
        <f t="shared" si="314"/>
        <v>11.9</v>
      </c>
      <c r="KF48" s="105">
        <f t="shared" si="62"/>
        <v>2</v>
      </c>
      <c r="KG48" s="109">
        <f t="shared" si="63"/>
        <v>16</v>
      </c>
      <c r="KH48" s="102"/>
      <c r="KI48" s="102"/>
      <c r="KJ48" s="104" t="str">
        <f t="shared" si="64"/>
        <v/>
      </c>
      <c r="KK48" s="102"/>
      <c r="KL48" s="104" t="str">
        <f t="shared" si="315"/>
        <v/>
      </c>
      <c r="KM48" s="102"/>
      <c r="KN48" s="102"/>
      <c r="KO48" s="104" t="str">
        <f t="shared" si="65"/>
        <v/>
      </c>
      <c r="KP48" s="102"/>
      <c r="KQ48" s="104" t="str">
        <f t="shared" si="316"/>
        <v/>
      </c>
      <c r="KR48" s="102"/>
      <c r="KS48" s="102"/>
      <c r="KT48" s="104" t="str">
        <f t="shared" si="66"/>
        <v/>
      </c>
      <c r="KU48" s="118"/>
      <c r="KV48" s="104" t="str">
        <f t="shared" si="317"/>
        <v/>
      </c>
      <c r="KW48" s="102"/>
      <c r="KX48" s="102"/>
      <c r="KY48" s="104" t="str">
        <f t="shared" si="67"/>
        <v/>
      </c>
      <c r="KZ48" s="118"/>
      <c r="LA48" s="104" t="str">
        <f t="shared" si="318"/>
        <v/>
      </c>
      <c r="LB48" s="102"/>
      <c r="LC48" s="102"/>
      <c r="LD48" s="104" t="str">
        <f t="shared" si="68"/>
        <v/>
      </c>
      <c r="LE48" s="102"/>
      <c r="LF48" s="104" t="str">
        <f t="shared" si="319"/>
        <v/>
      </c>
      <c r="LG48" s="104" t="str">
        <f t="shared" si="320"/>
        <v/>
      </c>
      <c r="LH48" s="104" t="str">
        <f t="shared" si="321"/>
        <v/>
      </c>
      <c r="LI48" s="104" t="str">
        <f t="shared" si="322"/>
        <v/>
      </c>
      <c r="LJ48" s="104" t="str">
        <f t="shared" si="323"/>
        <v/>
      </c>
      <c r="LK48" s="104" t="str">
        <f t="shared" si="324"/>
        <v/>
      </c>
      <c r="LL48" s="105" t="str">
        <f t="shared" si="69"/>
        <v/>
      </c>
      <c r="LM48" s="109" t="str">
        <f t="shared" si="70"/>
        <v/>
      </c>
      <c r="LN48" s="102"/>
      <c r="LO48" s="102"/>
      <c r="LP48" s="104" t="str">
        <f t="shared" si="71"/>
        <v/>
      </c>
      <c r="LQ48" s="102"/>
      <c r="LR48" s="104" t="str">
        <f t="shared" si="325"/>
        <v/>
      </c>
      <c r="LS48" s="102"/>
      <c r="LT48" s="102"/>
      <c r="LU48" s="104" t="str">
        <f t="shared" si="72"/>
        <v/>
      </c>
      <c r="LV48" s="102"/>
      <c r="LW48" s="104" t="str">
        <f t="shared" si="326"/>
        <v/>
      </c>
      <c r="LX48" s="102"/>
      <c r="LY48" s="102"/>
      <c r="LZ48" s="104" t="str">
        <f t="shared" si="73"/>
        <v/>
      </c>
      <c r="MA48" s="118"/>
      <c r="MB48" s="104" t="str">
        <f t="shared" si="327"/>
        <v/>
      </c>
      <c r="MC48" s="102"/>
      <c r="MD48" s="102"/>
      <c r="ME48" s="104" t="str">
        <f t="shared" si="74"/>
        <v/>
      </c>
      <c r="MF48" s="118"/>
      <c r="MG48" s="104" t="str">
        <f t="shared" si="328"/>
        <v/>
      </c>
      <c r="MH48" s="102"/>
      <c r="MI48" s="102"/>
      <c r="MJ48" s="104" t="str">
        <f t="shared" si="75"/>
        <v/>
      </c>
      <c r="MK48" s="102"/>
      <c r="ML48" s="104" t="str">
        <f t="shared" si="329"/>
        <v/>
      </c>
      <c r="MM48" s="104" t="str">
        <f t="shared" si="330"/>
        <v/>
      </c>
      <c r="MN48" s="104" t="str">
        <f t="shared" si="331"/>
        <v/>
      </c>
      <c r="MO48" s="104" t="str">
        <f t="shared" si="332"/>
        <v/>
      </c>
      <c r="MP48" s="104" t="str">
        <f t="shared" si="333"/>
        <v/>
      </c>
      <c r="MQ48" s="104" t="str">
        <f t="shared" si="334"/>
        <v/>
      </c>
      <c r="MR48" s="105" t="str">
        <f t="shared" si="76"/>
        <v/>
      </c>
      <c r="MS48" s="109" t="str">
        <f t="shared" si="77"/>
        <v/>
      </c>
      <c r="MT48" s="102"/>
      <c r="MU48" s="102"/>
      <c r="MV48" s="104" t="str">
        <f t="shared" si="78"/>
        <v/>
      </c>
      <c r="MW48" s="102"/>
      <c r="MX48" s="104" t="str">
        <f t="shared" si="335"/>
        <v/>
      </c>
      <c r="MY48" s="102"/>
      <c r="MZ48" s="102"/>
      <c r="NA48" s="104" t="str">
        <f t="shared" si="79"/>
        <v/>
      </c>
      <c r="NB48" s="102"/>
      <c r="NC48" s="104" t="str">
        <f t="shared" si="336"/>
        <v/>
      </c>
      <c r="ND48" s="102"/>
      <c r="NE48" s="102"/>
      <c r="NF48" s="104" t="str">
        <f t="shared" si="80"/>
        <v/>
      </c>
      <c r="NG48" s="118"/>
      <c r="NH48" s="104" t="str">
        <f t="shared" si="337"/>
        <v/>
      </c>
      <c r="NI48" s="102"/>
      <c r="NJ48" s="102"/>
      <c r="NK48" s="104" t="str">
        <f t="shared" si="81"/>
        <v/>
      </c>
      <c r="NL48" s="118"/>
      <c r="NM48" s="104" t="str">
        <f t="shared" si="338"/>
        <v/>
      </c>
      <c r="NN48" s="102"/>
      <c r="NO48" s="102"/>
      <c r="NP48" s="104" t="str">
        <f t="shared" si="82"/>
        <v/>
      </c>
      <c r="NQ48" s="102"/>
      <c r="NR48" s="104" t="str">
        <f t="shared" si="339"/>
        <v/>
      </c>
      <c r="NS48" s="104" t="str">
        <f t="shared" si="340"/>
        <v/>
      </c>
      <c r="NT48" s="104" t="str">
        <f t="shared" si="341"/>
        <v/>
      </c>
      <c r="NU48" s="104" t="str">
        <f t="shared" si="342"/>
        <v/>
      </c>
      <c r="NV48" s="104" t="str">
        <f t="shared" si="343"/>
        <v/>
      </c>
      <c r="NW48" s="104" t="str">
        <f t="shared" si="344"/>
        <v/>
      </c>
      <c r="NX48" s="105" t="str">
        <f t="shared" si="83"/>
        <v/>
      </c>
      <c r="NY48" s="109" t="str">
        <f t="shared" si="84"/>
        <v/>
      </c>
      <c r="OA48" s="198">
        <f t="shared" si="85"/>
        <v>8.1999999999999993</v>
      </c>
      <c r="OB48" s="198">
        <f t="shared" si="86"/>
        <v>7.476923076923077</v>
      </c>
      <c r="OC48" s="198">
        <f t="shared" si="87"/>
        <v>11.53846153846154</v>
      </c>
      <c r="OD48" s="198">
        <f t="shared" si="88"/>
        <v>12.411538461538459</v>
      </c>
      <c r="OE48" s="198">
        <f t="shared" si="89"/>
        <v>9.9692307692307693</v>
      </c>
      <c r="OF48" s="198">
        <f t="shared" si="90"/>
        <v>10.465384615384615</v>
      </c>
      <c r="OG48" s="198">
        <f t="shared" si="91"/>
        <v>12.40769230769231</v>
      </c>
      <c r="OH48" s="198">
        <f t="shared" si="92"/>
        <v>13.7</v>
      </c>
      <c r="OI48" s="198">
        <f t="shared" si="93"/>
        <v>11.9</v>
      </c>
      <c r="OJ48" s="198" t="str">
        <f t="shared" si="94"/>
        <v/>
      </c>
      <c r="OK48" s="198" t="str">
        <f t="shared" si="95"/>
        <v/>
      </c>
      <c r="OL48" s="198" t="str">
        <f t="shared" si="96"/>
        <v/>
      </c>
      <c r="OM48" s="200"/>
      <c r="ON48" s="198">
        <f t="shared" si="349"/>
        <v>8.9435897435897438</v>
      </c>
      <c r="OO48" s="198">
        <f t="shared" si="350"/>
        <v>9.1371794871794876</v>
      </c>
      <c r="OP48" s="198">
        <f t="shared" si="345"/>
        <v>10.426410256410257</v>
      </c>
      <c r="OQ48" s="198">
        <f t="shared" si="346"/>
        <v>10.426410256410257</v>
      </c>
      <c r="OR48" s="105">
        <f t="shared" si="347"/>
        <v>17</v>
      </c>
      <c r="OS48" s="105">
        <f t="shared" si="348"/>
        <v>30</v>
      </c>
      <c r="OT48" s="134"/>
      <c r="OU48" s="109">
        <f t="shared" si="99"/>
        <v>26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44</v>
      </c>
      <c r="B49" s="195" t="s">
        <v>459</v>
      </c>
      <c r="C49" s="195" t="s">
        <v>460</v>
      </c>
      <c r="D49" s="195" t="s">
        <v>461</v>
      </c>
      <c r="E49" s="196" t="s">
        <v>287</v>
      </c>
      <c r="F49" s="102">
        <v>13.5</v>
      </c>
      <c r="G49" s="102">
        <v>2.5</v>
      </c>
      <c r="H49" s="104">
        <f t="shared" si="1"/>
        <v>6.9</v>
      </c>
      <c r="I49" s="102"/>
      <c r="J49" s="104">
        <f t="shared" si="225"/>
        <v>6.9</v>
      </c>
      <c r="K49" s="102">
        <v>6</v>
      </c>
      <c r="L49" s="102">
        <v>1.5</v>
      </c>
      <c r="M49" s="104">
        <f t="shared" si="2"/>
        <v>3.3000000000000003</v>
      </c>
      <c r="N49" s="102"/>
      <c r="O49" s="104">
        <f t="shared" si="226"/>
        <v>3.3000000000000003</v>
      </c>
      <c r="P49" s="102">
        <v>11</v>
      </c>
      <c r="Q49" s="102">
        <v>6</v>
      </c>
      <c r="R49" s="104">
        <f t="shared" si="3"/>
        <v>8</v>
      </c>
      <c r="S49" s="118"/>
      <c r="T49" s="104">
        <f t="shared" si="227"/>
        <v>8</v>
      </c>
      <c r="U49" s="102"/>
      <c r="V49" s="102"/>
      <c r="W49" s="104" t="str">
        <f t="shared" si="4"/>
        <v/>
      </c>
      <c r="X49" s="118"/>
      <c r="Y49" s="104" t="str">
        <f t="shared" si="228"/>
        <v/>
      </c>
      <c r="Z49" s="102"/>
      <c r="AA49" s="102"/>
      <c r="AB49" s="104" t="str">
        <f t="shared" si="5"/>
        <v/>
      </c>
      <c r="AC49" s="102"/>
      <c r="AD49" s="104" t="str">
        <f t="shared" si="229"/>
        <v/>
      </c>
      <c r="AE49" s="104">
        <f>IF(AND(F49="",K49="",P49=""),"",SUM(F49)*SUM(J$4)+SUM(K49)*SUM(O$4)+SUM(P49)*SUM(T$4)+SUM(U49)*SUM(Y$4)+SUM(Z49)*SUM(AD$4))</f>
        <v>10.423076923076923</v>
      </c>
      <c r="AF49" s="104">
        <f>IF(AND(G49="",L49="",Q49=""),"",SUM(G49)*SUM(J$4)+SUM(L49)*SUM(O$4)+SUM(Q49)*SUM(T$4)+SUM(V49)*SUM(Y$4)+SUM(AA49)*SUM(AD$4))</f>
        <v>3.2692307692307692</v>
      </c>
      <c r="AG49" s="104">
        <f>IF(AND(H49="",M49="",R49=""),"",SUM(H49)*SUM(J$4)+SUM(M49)*SUM(O$4)+SUM(R49)*SUM(T$4)+SUM(W49)*SUM(Y$4)+SUM(AB49)*SUM(AD$4))</f>
        <v>6.1307692307692312</v>
      </c>
      <c r="AH49" s="104" t="str">
        <f>IF(AND(I49="",N49="",S49=""),"",SUM(I49)*SUM(J$4)+SUM(N49)*SUM(O$4)+SUM(S49)*SUM(T$4)+SUM(X49)*SUM(Y$4)+SUM(AC49)*SUM(AD$4))</f>
        <v/>
      </c>
      <c r="AI49" s="104">
        <f>IF(AND(J49="",O49="",T49=""),"",SUM(J49)*SUM(J$4)+SUM(O49)*SUM(O$4)+SUM(T49)*SUM(T$4)+SUM(Y49)*SUM(Y$4)+SUM(AD49)*SUM(AD$4))</f>
        <v>6.1307692307692312</v>
      </c>
      <c r="AJ49" s="105">
        <f>IF(AG49="","",IF(SUM(AI49)&lt;10,0,AJ$4))</f>
        <v>0</v>
      </c>
      <c r="AK49" s="109">
        <f>IF(ISERROR(RANK(AI49,AI$6:AI$83)),"",RANK(AI49,AI$6:AI$83))</f>
        <v>40</v>
      </c>
      <c r="AL49" s="102">
        <v>7.25</v>
      </c>
      <c r="AM49" s="102">
        <v>8</v>
      </c>
      <c r="AN49" s="104">
        <f t="shared" si="8"/>
        <v>7.7</v>
      </c>
      <c r="AO49" s="102"/>
      <c r="AP49" s="104">
        <f t="shared" si="235"/>
        <v>7.7</v>
      </c>
      <c r="AQ49" s="102">
        <v>4.5</v>
      </c>
      <c r="AR49" s="102">
        <v>7.5</v>
      </c>
      <c r="AS49" s="104">
        <f t="shared" si="9"/>
        <v>6.3</v>
      </c>
      <c r="AT49" s="102"/>
      <c r="AU49" s="104">
        <f t="shared" si="236"/>
        <v>6.3</v>
      </c>
      <c r="AV49" s="102">
        <v>5</v>
      </c>
      <c r="AW49" s="102">
        <v>10.5</v>
      </c>
      <c r="AX49" s="104">
        <f t="shared" si="10"/>
        <v>8.3000000000000007</v>
      </c>
      <c r="AY49" s="118"/>
      <c r="AZ49" s="104">
        <f t="shared" si="237"/>
        <v>8.3000000000000007</v>
      </c>
      <c r="BA49" s="102"/>
      <c r="BB49" s="102"/>
      <c r="BC49" s="104" t="str">
        <f t="shared" si="11"/>
        <v/>
      </c>
      <c r="BD49" s="118"/>
      <c r="BE49" s="104" t="str">
        <f t="shared" si="238"/>
        <v/>
      </c>
      <c r="BF49" s="102"/>
      <c r="BG49" s="102"/>
      <c r="BH49" s="104" t="str">
        <f t="shared" si="12"/>
        <v/>
      </c>
      <c r="BI49" s="102"/>
      <c r="BJ49" s="104" t="str">
        <f t="shared" si="239"/>
        <v/>
      </c>
      <c r="BK49" s="104">
        <f t="shared" si="240"/>
        <v>5.6730769230769242</v>
      </c>
      <c r="BL49" s="104">
        <f t="shared" si="241"/>
        <v>8.384615384615385</v>
      </c>
      <c r="BM49" s="104">
        <f t="shared" si="242"/>
        <v>7.3000000000000007</v>
      </c>
      <c r="BN49" s="104" t="str">
        <f t="shared" si="243"/>
        <v/>
      </c>
      <c r="BO49" s="104">
        <f t="shared" si="244"/>
        <v>7.3000000000000007</v>
      </c>
      <c r="BP49" s="105">
        <f t="shared" si="13"/>
        <v>0</v>
      </c>
      <c r="BQ49" s="109">
        <f t="shared" si="14"/>
        <v>34</v>
      </c>
      <c r="BR49" s="102">
        <v>13.5</v>
      </c>
      <c r="BS49" s="102">
        <v>9</v>
      </c>
      <c r="BT49" s="104">
        <f t="shared" si="15"/>
        <v>10.8</v>
      </c>
      <c r="BU49" s="102"/>
      <c r="BV49" s="104">
        <f t="shared" si="245"/>
        <v>10.8</v>
      </c>
      <c r="BW49" s="102">
        <v>11</v>
      </c>
      <c r="BX49" s="102">
        <v>14</v>
      </c>
      <c r="BY49" s="104">
        <f t="shared" si="16"/>
        <v>12.8</v>
      </c>
      <c r="BZ49" s="102"/>
      <c r="CA49" s="104">
        <f t="shared" si="246"/>
        <v>12.8</v>
      </c>
      <c r="CB49" s="102">
        <v>8</v>
      </c>
      <c r="CC49" s="102">
        <v>13</v>
      </c>
      <c r="CD49" s="104">
        <f t="shared" si="17"/>
        <v>11</v>
      </c>
      <c r="CE49" s="118"/>
      <c r="CF49" s="104">
        <f t="shared" si="247"/>
        <v>11</v>
      </c>
      <c r="CG49" s="102"/>
      <c r="CH49" s="102"/>
      <c r="CI49" s="104" t="str">
        <f t="shared" si="18"/>
        <v/>
      </c>
      <c r="CJ49" s="118"/>
      <c r="CK49" s="104" t="str">
        <f t="shared" si="248"/>
        <v/>
      </c>
      <c r="CL49" s="102"/>
      <c r="CM49" s="102"/>
      <c r="CN49" s="104" t="str">
        <f t="shared" si="19"/>
        <v/>
      </c>
      <c r="CO49" s="102"/>
      <c r="CP49" s="104" t="str">
        <f t="shared" si="249"/>
        <v/>
      </c>
      <c r="CQ49" s="104">
        <f t="shared" si="250"/>
        <v>11.26923076923077</v>
      </c>
      <c r="CR49" s="104">
        <f t="shared" si="251"/>
        <v>11.846153846153847</v>
      </c>
      <c r="CS49" s="104">
        <f t="shared" si="252"/>
        <v>11.615384615384615</v>
      </c>
      <c r="CT49" s="104" t="str">
        <f t="shared" si="253"/>
        <v/>
      </c>
      <c r="CU49" s="104">
        <f t="shared" si="254"/>
        <v>11.615384615384615</v>
      </c>
      <c r="CV49" s="105">
        <f t="shared" si="20"/>
        <v>4</v>
      </c>
      <c r="CW49" s="109">
        <f t="shared" si="21"/>
        <v>22</v>
      </c>
      <c r="CX49" s="102">
        <v>14</v>
      </c>
      <c r="CY49" s="102">
        <v>10.5</v>
      </c>
      <c r="CZ49" s="104">
        <f t="shared" si="22"/>
        <v>11.9</v>
      </c>
      <c r="DA49" s="102"/>
      <c r="DB49" s="104">
        <f t="shared" si="255"/>
        <v>11.9</v>
      </c>
      <c r="DC49" s="102">
        <v>12</v>
      </c>
      <c r="DD49" s="102">
        <v>11</v>
      </c>
      <c r="DE49" s="104">
        <f t="shared" si="23"/>
        <v>11.4</v>
      </c>
      <c r="DF49" s="102"/>
      <c r="DG49" s="104">
        <f t="shared" si="256"/>
        <v>11.4</v>
      </c>
      <c r="DH49" s="102"/>
      <c r="DI49" s="102"/>
      <c r="DJ49" s="104" t="str">
        <f t="shared" si="24"/>
        <v/>
      </c>
      <c r="DK49" s="118"/>
      <c r="DL49" s="104" t="str">
        <f t="shared" si="257"/>
        <v/>
      </c>
      <c r="DM49" s="102"/>
      <c r="DN49" s="102"/>
      <c r="DO49" s="104" t="str">
        <f t="shared" si="25"/>
        <v/>
      </c>
      <c r="DP49" s="118"/>
      <c r="DQ49" s="104" t="str">
        <f t="shared" si="258"/>
        <v/>
      </c>
      <c r="DR49" s="102"/>
      <c r="DS49" s="102"/>
      <c r="DT49" s="104" t="str">
        <f t="shared" si="26"/>
        <v/>
      </c>
      <c r="DU49" s="102"/>
      <c r="DV49" s="104" t="str">
        <f t="shared" si="259"/>
        <v/>
      </c>
      <c r="DW49" s="104">
        <f t="shared" si="260"/>
        <v>13.076923076923077</v>
      </c>
      <c r="DX49" s="104">
        <f t="shared" si="261"/>
        <v>10.73076923076923</v>
      </c>
      <c r="DY49" s="104">
        <f t="shared" si="262"/>
        <v>11.66923076923077</v>
      </c>
      <c r="DZ49" s="104" t="str">
        <f t="shared" si="263"/>
        <v/>
      </c>
      <c r="EA49" s="104">
        <f t="shared" si="264"/>
        <v>11.66923076923077</v>
      </c>
      <c r="EB49" s="105">
        <f t="shared" si="27"/>
        <v>3</v>
      </c>
      <c r="EC49" s="109">
        <f t="shared" si="28"/>
        <v>40</v>
      </c>
      <c r="ED49" s="102">
        <v>11.5</v>
      </c>
      <c r="EE49" s="102">
        <v>8</v>
      </c>
      <c r="EF49" s="104">
        <f t="shared" si="29"/>
        <v>9.4</v>
      </c>
      <c r="EG49" s="102"/>
      <c r="EH49" s="104">
        <f t="shared" si="265"/>
        <v>9.4</v>
      </c>
      <c r="EI49" s="102">
        <v>10.5</v>
      </c>
      <c r="EJ49" s="102">
        <v>7.5</v>
      </c>
      <c r="EK49" s="104">
        <f t="shared" si="30"/>
        <v>8.6999999999999993</v>
      </c>
      <c r="EL49" s="102"/>
      <c r="EM49" s="104">
        <f t="shared" si="266"/>
        <v>8.6999999999999993</v>
      </c>
      <c r="EN49" s="102">
        <v>8.5</v>
      </c>
      <c r="EO49" s="102">
        <v>8</v>
      </c>
      <c r="EP49" s="104">
        <f t="shared" si="31"/>
        <v>8.1999999999999993</v>
      </c>
      <c r="EQ49" s="118"/>
      <c r="ER49" s="104">
        <f t="shared" si="267"/>
        <v>8.1999999999999993</v>
      </c>
      <c r="ES49" s="102"/>
      <c r="ET49" s="102"/>
      <c r="EU49" s="104" t="str">
        <f t="shared" si="32"/>
        <v/>
      </c>
      <c r="EV49" s="118"/>
      <c r="EW49" s="104" t="str">
        <f t="shared" si="268"/>
        <v/>
      </c>
      <c r="EX49" s="102"/>
      <c r="EY49" s="102"/>
      <c r="EZ49" s="104" t="str">
        <f t="shared" si="33"/>
        <v/>
      </c>
      <c r="FA49" s="102"/>
      <c r="FB49" s="104" t="str">
        <f t="shared" si="269"/>
        <v/>
      </c>
      <c r="FC49" s="104">
        <f t="shared" si="270"/>
        <v>10.576923076923077</v>
      </c>
      <c r="FD49" s="104">
        <f t="shared" si="271"/>
        <v>7.884615384615385</v>
      </c>
      <c r="FE49" s="104">
        <f t="shared" si="272"/>
        <v>8.9615384615384617</v>
      </c>
      <c r="FF49" s="104" t="str">
        <f t="shared" si="273"/>
        <v/>
      </c>
      <c r="FG49" s="104">
        <f t="shared" si="274"/>
        <v>8.9615384615384617</v>
      </c>
      <c r="FH49" s="105">
        <f t="shared" si="34"/>
        <v>0</v>
      </c>
      <c r="FI49" s="109">
        <f t="shared" si="35"/>
        <v>42</v>
      </c>
      <c r="FJ49" s="102">
        <v>12</v>
      </c>
      <c r="FK49" s="102">
        <v>12</v>
      </c>
      <c r="FL49" s="104">
        <f t="shared" si="36"/>
        <v>12</v>
      </c>
      <c r="FM49" s="102"/>
      <c r="FN49" s="104">
        <f t="shared" si="275"/>
        <v>12</v>
      </c>
      <c r="FO49" s="102">
        <v>8</v>
      </c>
      <c r="FP49" s="102">
        <v>12</v>
      </c>
      <c r="FQ49" s="104">
        <f t="shared" si="37"/>
        <v>10.399999999999999</v>
      </c>
      <c r="FR49" s="102"/>
      <c r="FS49" s="104">
        <f t="shared" si="276"/>
        <v>10.399999999999999</v>
      </c>
      <c r="FT49" s="102"/>
      <c r="FU49" s="102"/>
      <c r="FV49" s="104" t="str">
        <f t="shared" si="38"/>
        <v/>
      </c>
      <c r="FW49" s="118"/>
      <c r="FX49" s="104" t="str">
        <f t="shared" si="277"/>
        <v/>
      </c>
      <c r="FY49" s="102"/>
      <c r="FZ49" s="102"/>
      <c r="GA49" s="104" t="str">
        <f t="shared" si="39"/>
        <v/>
      </c>
      <c r="GB49" s="118"/>
      <c r="GC49" s="104" t="str">
        <f t="shared" si="278"/>
        <v/>
      </c>
      <c r="GD49" s="102"/>
      <c r="GE49" s="102"/>
      <c r="GF49" s="104" t="str">
        <f t="shared" si="40"/>
        <v/>
      </c>
      <c r="GG49" s="102"/>
      <c r="GH49" s="104" t="str">
        <f t="shared" si="279"/>
        <v/>
      </c>
      <c r="GI49" s="104">
        <f t="shared" si="280"/>
        <v>10.153846153846153</v>
      </c>
      <c r="GJ49" s="104">
        <f t="shared" si="281"/>
        <v>12</v>
      </c>
      <c r="GK49" s="104">
        <f t="shared" si="282"/>
        <v>11.261538461538461</v>
      </c>
      <c r="GL49" s="104" t="str">
        <f t="shared" si="283"/>
        <v/>
      </c>
      <c r="GM49" s="104">
        <f t="shared" si="284"/>
        <v>11.261538461538461</v>
      </c>
      <c r="GN49" s="105">
        <f t="shared" si="41"/>
        <v>3</v>
      </c>
      <c r="GO49" s="109">
        <f t="shared" si="42"/>
        <v>7</v>
      </c>
      <c r="GP49" s="102">
        <v>14.25</v>
      </c>
      <c r="GQ49" s="102">
        <v>13</v>
      </c>
      <c r="GR49" s="104">
        <f t="shared" si="43"/>
        <v>13.5</v>
      </c>
      <c r="GS49" s="102"/>
      <c r="GT49" s="104">
        <f t="shared" si="285"/>
        <v>13.5</v>
      </c>
      <c r="GU49" s="102">
        <v>9</v>
      </c>
      <c r="GV49" s="102">
        <v>7.5</v>
      </c>
      <c r="GW49" s="104">
        <f t="shared" si="44"/>
        <v>8.1</v>
      </c>
      <c r="GX49" s="102"/>
      <c r="GY49" s="104">
        <f t="shared" si="286"/>
        <v>8.1</v>
      </c>
      <c r="GZ49" s="102"/>
      <c r="HA49" s="102"/>
      <c r="HB49" s="104" t="str">
        <f t="shared" si="45"/>
        <v/>
      </c>
      <c r="HC49" s="118"/>
      <c r="HD49" s="104" t="str">
        <f t="shared" si="287"/>
        <v/>
      </c>
      <c r="HE49" s="102"/>
      <c r="HF49" s="102"/>
      <c r="HG49" s="104" t="str">
        <f t="shared" si="46"/>
        <v/>
      </c>
      <c r="HH49" s="118"/>
      <c r="HI49" s="104" t="str">
        <f t="shared" si="288"/>
        <v/>
      </c>
      <c r="HJ49" s="102"/>
      <c r="HK49" s="102"/>
      <c r="HL49" s="104" t="str">
        <f t="shared" si="47"/>
        <v/>
      </c>
      <c r="HM49" s="102"/>
      <c r="HN49" s="104" t="str">
        <f t="shared" si="289"/>
        <v/>
      </c>
      <c r="HO49" s="104">
        <f t="shared" si="290"/>
        <v>11.826923076923077</v>
      </c>
      <c r="HP49" s="104">
        <f t="shared" si="291"/>
        <v>10.461538461538462</v>
      </c>
      <c r="HQ49" s="104">
        <f t="shared" si="292"/>
        <v>11.007692307692308</v>
      </c>
      <c r="HR49" s="104" t="str">
        <f t="shared" si="293"/>
        <v/>
      </c>
      <c r="HS49" s="104">
        <f t="shared" si="294"/>
        <v>11.007692307692308</v>
      </c>
      <c r="HT49" s="105">
        <f t="shared" si="48"/>
        <v>2</v>
      </c>
      <c r="HU49" s="109">
        <f t="shared" si="49"/>
        <v>32</v>
      </c>
      <c r="HV49" s="102">
        <v>8</v>
      </c>
      <c r="HW49" s="102">
        <v>12.5</v>
      </c>
      <c r="HX49" s="104">
        <f t="shared" si="50"/>
        <v>10.7</v>
      </c>
      <c r="HY49" s="102"/>
      <c r="HZ49" s="104">
        <f t="shared" si="295"/>
        <v>10.7</v>
      </c>
      <c r="IA49" s="102">
        <v>14</v>
      </c>
      <c r="IB49" s="102">
        <v>9</v>
      </c>
      <c r="IC49" s="104">
        <f t="shared" si="51"/>
        <v>11</v>
      </c>
      <c r="ID49" s="102"/>
      <c r="IE49" s="104">
        <f t="shared" si="296"/>
        <v>11</v>
      </c>
      <c r="IF49" s="102"/>
      <c r="IG49" s="102"/>
      <c r="IH49" s="104" t="str">
        <f t="shared" si="52"/>
        <v/>
      </c>
      <c r="II49" s="118"/>
      <c r="IJ49" s="104" t="str">
        <f t="shared" si="297"/>
        <v/>
      </c>
      <c r="IK49" s="102"/>
      <c r="IL49" s="102"/>
      <c r="IM49" s="104" t="str">
        <f t="shared" si="53"/>
        <v/>
      </c>
      <c r="IN49" s="118"/>
      <c r="IO49" s="104" t="str">
        <f t="shared" si="298"/>
        <v/>
      </c>
      <c r="IP49" s="102"/>
      <c r="IQ49" s="102"/>
      <c r="IR49" s="104" t="str">
        <f t="shared" si="54"/>
        <v/>
      </c>
      <c r="IS49" s="102"/>
      <c r="IT49" s="104" t="str">
        <f t="shared" si="299"/>
        <v/>
      </c>
      <c r="IU49" s="104">
        <f t="shared" si="300"/>
        <v>10.76923076923077</v>
      </c>
      <c r="IV49" s="104">
        <f t="shared" si="301"/>
        <v>10.884615384615385</v>
      </c>
      <c r="IW49" s="104">
        <f t="shared" si="302"/>
        <v>10.838461538461537</v>
      </c>
      <c r="IX49" s="104" t="str">
        <f t="shared" si="303"/>
        <v/>
      </c>
      <c r="IY49" s="104">
        <f t="shared" si="304"/>
        <v>10.838461538461537</v>
      </c>
      <c r="IZ49" s="105">
        <f t="shared" si="55"/>
        <v>3</v>
      </c>
      <c r="JA49" s="109">
        <f t="shared" si="56"/>
        <v>36</v>
      </c>
      <c r="JB49" s="102">
        <v>9</v>
      </c>
      <c r="JC49" s="102">
        <v>8.5</v>
      </c>
      <c r="JD49" s="104">
        <f t="shared" si="57"/>
        <v>8.6999999999999993</v>
      </c>
      <c r="JE49" s="102"/>
      <c r="JF49" s="104">
        <f t="shared" si="305"/>
        <v>8.6999999999999993</v>
      </c>
      <c r="JG49" s="102"/>
      <c r="JH49" s="102"/>
      <c r="JI49" s="104" t="str">
        <f t="shared" si="58"/>
        <v/>
      </c>
      <c r="JJ49" s="102"/>
      <c r="JK49" s="104" t="str">
        <f t="shared" si="306"/>
        <v/>
      </c>
      <c r="JL49" s="102"/>
      <c r="JM49" s="102"/>
      <c r="JN49" s="104" t="str">
        <f t="shared" si="59"/>
        <v/>
      </c>
      <c r="JO49" s="118"/>
      <c r="JP49" s="104" t="str">
        <f t="shared" si="307"/>
        <v/>
      </c>
      <c r="JQ49" s="102"/>
      <c r="JR49" s="102"/>
      <c r="JS49" s="104" t="str">
        <f t="shared" si="60"/>
        <v/>
      </c>
      <c r="JT49" s="118"/>
      <c r="JU49" s="104" t="str">
        <f t="shared" si="308"/>
        <v/>
      </c>
      <c r="JV49" s="102"/>
      <c r="JW49" s="102"/>
      <c r="JX49" s="104" t="str">
        <f t="shared" si="61"/>
        <v/>
      </c>
      <c r="JY49" s="102"/>
      <c r="JZ49" s="104" t="str">
        <f t="shared" si="309"/>
        <v/>
      </c>
      <c r="KA49" s="104">
        <f t="shared" si="310"/>
        <v>9</v>
      </c>
      <c r="KB49" s="104">
        <f t="shared" si="311"/>
        <v>8.5</v>
      </c>
      <c r="KC49" s="104">
        <f t="shared" si="312"/>
        <v>8.6999999999999993</v>
      </c>
      <c r="KD49" s="104" t="str">
        <f t="shared" si="313"/>
        <v/>
      </c>
      <c r="KE49" s="104">
        <f t="shared" si="314"/>
        <v>8.6999999999999993</v>
      </c>
      <c r="KF49" s="105">
        <f t="shared" si="62"/>
        <v>0</v>
      </c>
      <c r="KG49" s="109">
        <f t="shared" si="63"/>
        <v>36</v>
      </c>
      <c r="KH49" s="102"/>
      <c r="KI49" s="102"/>
      <c r="KJ49" s="104" t="str">
        <f t="shared" si="64"/>
        <v/>
      </c>
      <c r="KK49" s="102"/>
      <c r="KL49" s="104" t="str">
        <f t="shared" si="315"/>
        <v/>
      </c>
      <c r="KM49" s="102"/>
      <c r="KN49" s="102"/>
      <c r="KO49" s="104" t="str">
        <f t="shared" si="65"/>
        <v/>
      </c>
      <c r="KP49" s="102"/>
      <c r="KQ49" s="104" t="str">
        <f t="shared" si="316"/>
        <v/>
      </c>
      <c r="KR49" s="102"/>
      <c r="KS49" s="102"/>
      <c r="KT49" s="104" t="str">
        <f t="shared" si="66"/>
        <v/>
      </c>
      <c r="KU49" s="118"/>
      <c r="KV49" s="104" t="str">
        <f t="shared" si="317"/>
        <v/>
      </c>
      <c r="KW49" s="102"/>
      <c r="KX49" s="102"/>
      <c r="KY49" s="104" t="str">
        <f t="shared" si="67"/>
        <v/>
      </c>
      <c r="KZ49" s="118"/>
      <c r="LA49" s="104" t="str">
        <f t="shared" si="318"/>
        <v/>
      </c>
      <c r="LB49" s="102"/>
      <c r="LC49" s="102"/>
      <c r="LD49" s="104" t="str">
        <f t="shared" si="68"/>
        <v/>
      </c>
      <c r="LE49" s="102"/>
      <c r="LF49" s="104" t="str">
        <f t="shared" si="319"/>
        <v/>
      </c>
      <c r="LG49" s="104" t="str">
        <f t="shared" si="320"/>
        <v/>
      </c>
      <c r="LH49" s="104" t="str">
        <f t="shared" si="321"/>
        <v/>
      </c>
      <c r="LI49" s="104" t="str">
        <f t="shared" si="322"/>
        <v/>
      </c>
      <c r="LJ49" s="104" t="str">
        <f t="shared" si="323"/>
        <v/>
      </c>
      <c r="LK49" s="104" t="str">
        <f t="shared" si="324"/>
        <v/>
      </c>
      <c r="LL49" s="105" t="str">
        <f t="shared" si="69"/>
        <v/>
      </c>
      <c r="LM49" s="109" t="str">
        <f t="shared" si="70"/>
        <v/>
      </c>
      <c r="LN49" s="102"/>
      <c r="LO49" s="102"/>
      <c r="LP49" s="104" t="str">
        <f t="shared" si="71"/>
        <v/>
      </c>
      <c r="LQ49" s="102"/>
      <c r="LR49" s="104" t="str">
        <f t="shared" si="325"/>
        <v/>
      </c>
      <c r="LS49" s="102"/>
      <c r="LT49" s="102"/>
      <c r="LU49" s="104" t="str">
        <f t="shared" si="72"/>
        <v/>
      </c>
      <c r="LV49" s="102"/>
      <c r="LW49" s="104" t="str">
        <f t="shared" si="326"/>
        <v/>
      </c>
      <c r="LX49" s="102"/>
      <c r="LY49" s="102"/>
      <c r="LZ49" s="104" t="str">
        <f t="shared" si="73"/>
        <v/>
      </c>
      <c r="MA49" s="118"/>
      <c r="MB49" s="104" t="str">
        <f t="shared" si="327"/>
        <v/>
      </c>
      <c r="MC49" s="102"/>
      <c r="MD49" s="102"/>
      <c r="ME49" s="104" t="str">
        <f t="shared" si="74"/>
        <v/>
      </c>
      <c r="MF49" s="118"/>
      <c r="MG49" s="104" t="str">
        <f t="shared" si="328"/>
        <v/>
      </c>
      <c r="MH49" s="102"/>
      <c r="MI49" s="102"/>
      <c r="MJ49" s="104" t="str">
        <f t="shared" si="75"/>
        <v/>
      </c>
      <c r="MK49" s="102"/>
      <c r="ML49" s="104" t="str">
        <f t="shared" si="329"/>
        <v/>
      </c>
      <c r="MM49" s="104" t="str">
        <f t="shared" si="330"/>
        <v/>
      </c>
      <c r="MN49" s="104" t="str">
        <f t="shared" si="331"/>
        <v/>
      </c>
      <c r="MO49" s="104" t="str">
        <f t="shared" si="332"/>
        <v/>
      </c>
      <c r="MP49" s="104" t="str">
        <f t="shared" si="333"/>
        <v/>
      </c>
      <c r="MQ49" s="104" t="str">
        <f t="shared" si="334"/>
        <v/>
      </c>
      <c r="MR49" s="105" t="str">
        <f t="shared" si="76"/>
        <v/>
      </c>
      <c r="MS49" s="109" t="str">
        <f t="shared" si="77"/>
        <v/>
      </c>
      <c r="MT49" s="102"/>
      <c r="MU49" s="102"/>
      <c r="MV49" s="104" t="str">
        <f t="shared" si="78"/>
        <v/>
      </c>
      <c r="MW49" s="102"/>
      <c r="MX49" s="104" t="str">
        <f t="shared" si="335"/>
        <v/>
      </c>
      <c r="MY49" s="102"/>
      <c r="MZ49" s="102"/>
      <c r="NA49" s="104" t="str">
        <f t="shared" si="79"/>
        <v/>
      </c>
      <c r="NB49" s="102"/>
      <c r="NC49" s="104" t="str">
        <f t="shared" si="336"/>
        <v/>
      </c>
      <c r="ND49" s="102"/>
      <c r="NE49" s="102"/>
      <c r="NF49" s="104" t="str">
        <f t="shared" si="80"/>
        <v/>
      </c>
      <c r="NG49" s="118"/>
      <c r="NH49" s="104" t="str">
        <f t="shared" si="337"/>
        <v/>
      </c>
      <c r="NI49" s="102"/>
      <c r="NJ49" s="102"/>
      <c r="NK49" s="104" t="str">
        <f t="shared" si="81"/>
        <v/>
      </c>
      <c r="NL49" s="118"/>
      <c r="NM49" s="104" t="str">
        <f t="shared" si="338"/>
        <v/>
      </c>
      <c r="NN49" s="102"/>
      <c r="NO49" s="102"/>
      <c r="NP49" s="104" t="str">
        <f t="shared" si="82"/>
        <v/>
      </c>
      <c r="NQ49" s="102"/>
      <c r="NR49" s="104" t="str">
        <f t="shared" si="339"/>
        <v/>
      </c>
      <c r="NS49" s="104" t="str">
        <f t="shared" si="340"/>
        <v/>
      </c>
      <c r="NT49" s="104" t="str">
        <f t="shared" si="341"/>
        <v/>
      </c>
      <c r="NU49" s="104" t="str">
        <f t="shared" si="342"/>
        <v/>
      </c>
      <c r="NV49" s="104" t="str">
        <f t="shared" si="343"/>
        <v/>
      </c>
      <c r="NW49" s="104" t="str">
        <f t="shared" si="344"/>
        <v/>
      </c>
      <c r="NX49" s="105" t="str">
        <f t="shared" si="83"/>
        <v/>
      </c>
      <c r="NY49" s="109" t="str">
        <f t="shared" si="84"/>
        <v/>
      </c>
      <c r="OA49" s="198">
        <f t="shared" si="85"/>
        <v>6.1307692307692312</v>
      </c>
      <c r="OB49" s="198">
        <f t="shared" si="86"/>
        <v>7.3000000000000007</v>
      </c>
      <c r="OC49" s="198">
        <f t="shared" si="87"/>
        <v>11.615384615384615</v>
      </c>
      <c r="OD49" s="198">
        <f t="shared" si="88"/>
        <v>11.66923076923077</v>
      </c>
      <c r="OE49" s="198">
        <f t="shared" si="89"/>
        <v>8.9615384615384617</v>
      </c>
      <c r="OF49" s="198">
        <f t="shared" si="90"/>
        <v>11.261538461538461</v>
      </c>
      <c r="OG49" s="198">
        <f t="shared" si="91"/>
        <v>11.007692307692308</v>
      </c>
      <c r="OH49" s="198">
        <f t="shared" si="92"/>
        <v>10.838461538461537</v>
      </c>
      <c r="OI49" s="198">
        <f t="shared" si="93"/>
        <v>8.6999999999999993</v>
      </c>
      <c r="OJ49" s="198" t="str">
        <f t="shared" si="94"/>
        <v/>
      </c>
      <c r="OK49" s="198" t="str">
        <f t="shared" si="95"/>
        <v/>
      </c>
      <c r="OL49" s="198" t="str">
        <f t="shared" si="96"/>
        <v/>
      </c>
      <c r="OM49" s="200"/>
      <c r="ON49" s="198">
        <f t="shared" si="349"/>
        <v>8.2942307692307704</v>
      </c>
      <c r="OO49" s="198">
        <f t="shared" si="350"/>
        <v>8.3910256410256423</v>
      </c>
      <c r="OP49" s="198">
        <f t="shared" si="345"/>
        <v>9.3741025641025644</v>
      </c>
      <c r="OQ49" s="198">
        <f t="shared" si="346"/>
        <v>9.3741025641025644</v>
      </c>
      <c r="OR49" s="105">
        <f t="shared" si="347"/>
        <v>15</v>
      </c>
      <c r="OS49" s="105">
        <f t="shared" si="348"/>
        <v>15</v>
      </c>
      <c r="OT49" s="134"/>
      <c r="OU49" s="109">
        <f t="shared" si="99"/>
        <v>39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45</v>
      </c>
      <c r="B50" s="195" t="s">
        <v>462</v>
      </c>
      <c r="C50" s="195" t="s">
        <v>463</v>
      </c>
      <c r="D50" s="195" t="s">
        <v>464</v>
      </c>
      <c r="E50" s="196" t="s">
        <v>278</v>
      </c>
      <c r="F50" s="102">
        <v>11</v>
      </c>
      <c r="G50" s="102">
        <v>7</v>
      </c>
      <c r="H50" s="104">
        <f t="shared" si="1"/>
        <v>8.6000000000000014</v>
      </c>
      <c r="I50" s="102"/>
      <c r="J50" s="104">
        <f t="shared" si="225"/>
        <v>8.6000000000000014</v>
      </c>
      <c r="K50" s="102">
        <v>6</v>
      </c>
      <c r="L50" s="102">
        <v>5</v>
      </c>
      <c r="M50" s="104">
        <f t="shared" si="2"/>
        <v>5.4</v>
      </c>
      <c r="N50" s="102"/>
      <c r="O50" s="104">
        <f t="shared" si="226"/>
        <v>5.4</v>
      </c>
      <c r="P50" s="102">
        <v>16</v>
      </c>
      <c r="Q50" s="102">
        <v>8.5</v>
      </c>
      <c r="R50" s="104">
        <f t="shared" si="3"/>
        <v>11.5</v>
      </c>
      <c r="S50" s="102"/>
      <c r="T50" s="104">
        <f t="shared" si="227"/>
        <v>11.5</v>
      </c>
      <c r="U50" s="102"/>
      <c r="V50" s="102"/>
      <c r="W50" s="104" t="str">
        <f t="shared" si="4"/>
        <v/>
      </c>
      <c r="X50" s="102"/>
      <c r="Y50" s="104" t="str">
        <f t="shared" si="228"/>
        <v/>
      </c>
      <c r="Z50" s="102"/>
      <c r="AA50" s="102"/>
      <c r="AB50" s="104" t="str">
        <f t="shared" si="5"/>
        <v/>
      </c>
      <c r="AC50" s="102"/>
      <c r="AD50" s="104" t="str">
        <f t="shared" si="229"/>
        <v/>
      </c>
      <c r="AE50" s="104">
        <f>IF(AND(F50="",K50="",P50=""),"",SUM(F50)*SUM(J$4)+SUM(K50)*SUM(O$4)+SUM(P50)*SUM(T$4)+SUM(U50)*SUM(Y$4)+SUM(Z50)*SUM(AD$4))</f>
        <v>11</v>
      </c>
      <c r="AF50" s="104">
        <f>IF(AND(G50="",L50="",Q50=""),"",SUM(G50)*SUM(J$4)+SUM(L50)*SUM(O$4)+SUM(Q50)*SUM(T$4)+SUM(V50)*SUM(Y$4)+SUM(AA50)*SUM(AD$4))</f>
        <v>6.8461538461538467</v>
      </c>
      <c r="AG50" s="104">
        <f>IF(AND(H50="",M50="",R50=""),"",SUM(H50)*SUM(J$4)+SUM(M50)*SUM(O$4)+SUM(R50)*SUM(T$4)+SUM(W50)*SUM(Y$4)+SUM(AB50)*SUM(AD$4))</f>
        <v>8.5076923076923094</v>
      </c>
      <c r="AH50" s="104" t="str">
        <f>IF(AND(I50="",N50="",S50=""),"",SUM(I50)*SUM(J$4)+SUM(N50)*SUM(O$4)+SUM(S50)*SUM(T$4)+SUM(X50)*SUM(Y$4)+SUM(AC50)*SUM(AD$4))</f>
        <v/>
      </c>
      <c r="AI50" s="104">
        <f>IF(AND(J50="",O50="",T50=""),"",SUM(J50)*SUM(J$4)+SUM(O50)*SUM(O$4)+SUM(T50)*SUM(T$4)+SUM(Y50)*SUM(Y$4)+SUM(AD50)*SUM(AD$4))</f>
        <v>8.5076923076923094</v>
      </c>
      <c r="AJ50" s="105">
        <f>IF(AG50="","",IF(SUM(AI50)&lt;10,0,AJ$4))</f>
        <v>0</v>
      </c>
      <c r="AK50" s="109">
        <f>IF(ISERROR(RANK(AI50,AI$6:AI$83)),"",RANK(AI50,AI$6:AI$83))</f>
        <v>23</v>
      </c>
      <c r="AL50" s="102">
        <v>13</v>
      </c>
      <c r="AM50" s="102">
        <v>8</v>
      </c>
      <c r="AN50" s="104">
        <f t="shared" si="8"/>
        <v>10</v>
      </c>
      <c r="AO50" s="102"/>
      <c r="AP50" s="104">
        <f t="shared" si="235"/>
        <v>10</v>
      </c>
      <c r="AQ50" s="102">
        <v>8.5</v>
      </c>
      <c r="AR50" s="102">
        <v>6.5</v>
      </c>
      <c r="AS50" s="104">
        <f t="shared" si="9"/>
        <v>7.3000000000000007</v>
      </c>
      <c r="AT50" s="102"/>
      <c r="AU50" s="104">
        <f t="shared" si="236"/>
        <v>7.3000000000000007</v>
      </c>
      <c r="AV50" s="102">
        <v>5</v>
      </c>
      <c r="AW50" s="102">
        <v>9</v>
      </c>
      <c r="AX50" s="104">
        <f t="shared" si="10"/>
        <v>7.3999999999999995</v>
      </c>
      <c r="AY50" s="102"/>
      <c r="AZ50" s="104">
        <f t="shared" si="237"/>
        <v>7.3999999999999995</v>
      </c>
      <c r="BA50" s="102"/>
      <c r="BB50" s="102"/>
      <c r="BC50" s="104" t="str">
        <f t="shared" si="11"/>
        <v/>
      </c>
      <c r="BD50" s="102"/>
      <c r="BE50" s="104" t="str">
        <f t="shared" si="238"/>
        <v/>
      </c>
      <c r="BF50" s="102"/>
      <c r="BG50" s="102"/>
      <c r="BH50" s="104" t="str">
        <f t="shared" si="12"/>
        <v/>
      </c>
      <c r="BI50" s="102"/>
      <c r="BJ50" s="104" t="str">
        <f t="shared" si="239"/>
        <v/>
      </c>
      <c r="BK50" s="104">
        <f t="shared" si="240"/>
        <v>9.4230769230769234</v>
      </c>
      <c r="BL50" s="104">
        <f t="shared" si="241"/>
        <v>7.6538461538461533</v>
      </c>
      <c r="BM50" s="104">
        <f t="shared" si="242"/>
        <v>8.361538461538462</v>
      </c>
      <c r="BN50" s="104" t="str">
        <f t="shared" si="243"/>
        <v/>
      </c>
      <c r="BO50" s="104">
        <f t="shared" si="244"/>
        <v>8.361538461538462</v>
      </c>
      <c r="BP50" s="105">
        <f t="shared" si="13"/>
        <v>0</v>
      </c>
      <c r="BQ50" s="109">
        <f t="shared" si="14"/>
        <v>27</v>
      </c>
      <c r="BR50" s="102">
        <v>11.5</v>
      </c>
      <c r="BS50" s="102">
        <v>13.5</v>
      </c>
      <c r="BT50" s="104">
        <f t="shared" si="15"/>
        <v>12.7</v>
      </c>
      <c r="BU50" s="102"/>
      <c r="BV50" s="104">
        <f t="shared" si="245"/>
        <v>12.7</v>
      </c>
      <c r="BW50" s="102">
        <v>10</v>
      </c>
      <c r="BX50" s="102">
        <v>11</v>
      </c>
      <c r="BY50" s="104">
        <f t="shared" si="16"/>
        <v>10.6</v>
      </c>
      <c r="BZ50" s="102"/>
      <c r="CA50" s="104">
        <f t="shared" si="246"/>
        <v>10.6</v>
      </c>
      <c r="CB50" s="102">
        <v>10</v>
      </c>
      <c r="CC50" s="102">
        <v>12.5</v>
      </c>
      <c r="CD50" s="104">
        <f t="shared" si="17"/>
        <v>11.5</v>
      </c>
      <c r="CE50" s="102"/>
      <c r="CF50" s="104">
        <f t="shared" si="247"/>
        <v>11.5</v>
      </c>
      <c r="CG50" s="102"/>
      <c r="CH50" s="102"/>
      <c r="CI50" s="104" t="str">
        <f t="shared" si="18"/>
        <v/>
      </c>
      <c r="CJ50" s="102"/>
      <c r="CK50" s="104" t="str">
        <f t="shared" si="248"/>
        <v/>
      </c>
      <c r="CL50" s="102"/>
      <c r="CM50" s="102"/>
      <c r="CN50" s="104" t="str">
        <f t="shared" si="19"/>
        <v/>
      </c>
      <c r="CO50" s="102"/>
      <c r="CP50" s="104" t="str">
        <f t="shared" si="249"/>
        <v/>
      </c>
      <c r="CQ50" s="104">
        <f t="shared" si="250"/>
        <v>10.576923076923078</v>
      </c>
      <c r="CR50" s="104">
        <f t="shared" si="251"/>
        <v>12.307692307692308</v>
      </c>
      <c r="CS50" s="104">
        <f t="shared" si="252"/>
        <v>11.615384615384617</v>
      </c>
      <c r="CT50" s="104" t="str">
        <f t="shared" si="253"/>
        <v/>
      </c>
      <c r="CU50" s="104">
        <f t="shared" si="254"/>
        <v>11.615384615384617</v>
      </c>
      <c r="CV50" s="105">
        <f t="shared" si="20"/>
        <v>4</v>
      </c>
      <c r="CW50" s="109">
        <f t="shared" si="21"/>
        <v>21</v>
      </c>
      <c r="CX50" s="102">
        <v>17</v>
      </c>
      <c r="CY50" s="102">
        <v>17</v>
      </c>
      <c r="CZ50" s="104">
        <f t="shared" si="22"/>
        <v>17</v>
      </c>
      <c r="DA50" s="102"/>
      <c r="DB50" s="104">
        <f t="shared" si="255"/>
        <v>17</v>
      </c>
      <c r="DC50" s="102">
        <v>15</v>
      </c>
      <c r="DD50" s="102">
        <v>11.75</v>
      </c>
      <c r="DE50" s="104">
        <f t="shared" si="23"/>
        <v>13.05</v>
      </c>
      <c r="DF50" s="102"/>
      <c r="DG50" s="104">
        <f t="shared" si="256"/>
        <v>13.05</v>
      </c>
      <c r="DH50" s="102"/>
      <c r="DI50" s="102"/>
      <c r="DJ50" s="104" t="str">
        <f t="shared" si="24"/>
        <v/>
      </c>
      <c r="DK50" s="102"/>
      <c r="DL50" s="104" t="str">
        <f t="shared" si="257"/>
        <v/>
      </c>
      <c r="DM50" s="102"/>
      <c r="DN50" s="102"/>
      <c r="DO50" s="104" t="str">
        <f t="shared" si="25"/>
        <v/>
      </c>
      <c r="DP50" s="102"/>
      <c r="DQ50" s="104" t="str">
        <f t="shared" si="258"/>
        <v/>
      </c>
      <c r="DR50" s="102"/>
      <c r="DS50" s="102"/>
      <c r="DT50" s="104" t="str">
        <f t="shared" si="26"/>
        <v/>
      </c>
      <c r="DU50" s="102"/>
      <c r="DV50" s="104" t="str">
        <f t="shared" si="259"/>
        <v/>
      </c>
      <c r="DW50" s="104">
        <f t="shared" si="260"/>
        <v>16.076923076923077</v>
      </c>
      <c r="DX50" s="104">
        <f t="shared" si="261"/>
        <v>14.576923076923077</v>
      </c>
      <c r="DY50" s="104">
        <f t="shared" si="262"/>
        <v>15.176923076923078</v>
      </c>
      <c r="DZ50" s="104" t="str">
        <f t="shared" si="263"/>
        <v/>
      </c>
      <c r="EA50" s="104">
        <f t="shared" si="264"/>
        <v>15.176923076923078</v>
      </c>
      <c r="EB50" s="105">
        <f t="shared" si="27"/>
        <v>3</v>
      </c>
      <c r="EC50" s="109">
        <f t="shared" si="28"/>
        <v>11</v>
      </c>
      <c r="ED50" s="102">
        <v>13.5</v>
      </c>
      <c r="EE50" s="102">
        <v>12</v>
      </c>
      <c r="EF50" s="104">
        <f t="shared" si="29"/>
        <v>12.6</v>
      </c>
      <c r="EG50" s="102"/>
      <c r="EH50" s="104">
        <f t="shared" si="265"/>
        <v>12.6</v>
      </c>
      <c r="EI50" s="102">
        <v>12.75</v>
      </c>
      <c r="EJ50" s="102">
        <v>14.5</v>
      </c>
      <c r="EK50" s="104">
        <f t="shared" si="30"/>
        <v>13.8</v>
      </c>
      <c r="EL50" s="102"/>
      <c r="EM50" s="104">
        <f t="shared" si="266"/>
        <v>13.8</v>
      </c>
      <c r="EN50" s="102">
        <v>12.5</v>
      </c>
      <c r="EO50" s="102">
        <v>13.5</v>
      </c>
      <c r="EP50" s="104">
        <f t="shared" si="31"/>
        <v>13.1</v>
      </c>
      <c r="EQ50" s="102"/>
      <c r="ER50" s="104">
        <f t="shared" si="267"/>
        <v>13.1</v>
      </c>
      <c r="ES50" s="102"/>
      <c r="ET50" s="102"/>
      <c r="EU50" s="104" t="str">
        <f t="shared" si="32"/>
        <v/>
      </c>
      <c r="EV50" s="102"/>
      <c r="EW50" s="104" t="str">
        <f t="shared" si="268"/>
        <v/>
      </c>
      <c r="EX50" s="102"/>
      <c r="EY50" s="102"/>
      <c r="EZ50" s="104" t="str">
        <f t="shared" si="33"/>
        <v/>
      </c>
      <c r="FA50" s="102"/>
      <c r="FB50" s="104" t="str">
        <f t="shared" si="269"/>
        <v/>
      </c>
      <c r="FC50" s="104">
        <f t="shared" si="270"/>
        <v>13.096153846153847</v>
      </c>
      <c r="FD50" s="104">
        <f t="shared" si="271"/>
        <v>12.923076923076923</v>
      </c>
      <c r="FE50" s="104">
        <f t="shared" si="272"/>
        <v>12.992307692307692</v>
      </c>
      <c r="FF50" s="104" t="str">
        <f t="shared" si="273"/>
        <v/>
      </c>
      <c r="FG50" s="104">
        <f t="shared" si="274"/>
        <v>12.992307692307692</v>
      </c>
      <c r="FH50" s="105">
        <f t="shared" si="34"/>
        <v>3</v>
      </c>
      <c r="FI50" s="109">
        <f t="shared" si="35"/>
        <v>13</v>
      </c>
      <c r="FJ50" s="102">
        <v>13.75</v>
      </c>
      <c r="FK50" s="102">
        <v>12.25</v>
      </c>
      <c r="FL50" s="104">
        <f t="shared" si="36"/>
        <v>12.85</v>
      </c>
      <c r="FM50" s="102"/>
      <c r="FN50" s="104">
        <f t="shared" si="275"/>
        <v>12.85</v>
      </c>
      <c r="FO50" s="102">
        <v>8</v>
      </c>
      <c r="FP50" s="102">
        <v>9.75</v>
      </c>
      <c r="FQ50" s="104">
        <f t="shared" si="37"/>
        <v>9.0500000000000007</v>
      </c>
      <c r="FR50" s="102"/>
      <c r="FS50" s="104">
        <f t="shared" si="276"/>
        <v>9.0500000000000007</v>
      </c>
      <c r="FT50" s="102"/>
      <c r="FU50" s="102"/>
      <c r="FV50" s="104" t="str">
        <f t="shared" si="38"/>
        <v/>
      </c>
      <c r="FW50" s="102"/>
      <c r="FX50" s="104" t="str">
        <f t="shared" si="277"/>
        <v/>
      </c>
      <c r="FY50" s="102"/>
      <c r="FZ50" s="102"/>
      <c r="GA50" s="104" t="str">
        <f t="shared" si="39"/>
        <v/>
      </c>
      <c r="GB50" s="102"/>
      <c r="GC50" s="104" t="str">
        <f t="shared" si="278"/>
        <v/>
      </c>
      <c r="GD50" s="102"/>
      <c r="GE50" s="102"/>
      <c r="GF50" s="104" t="str">
        <f t="shared" si="40"/>
        <v/>
      </c>
      <c r="GG50" s="102"/>
      <c r="GH50" s="104" t="str">
        <f t="shared" si="279"/>
        <v/>
      </c>
      <c r="GI50" s="104">
        <f t="shared" si="280"/>
        <v>11.096153846153847</v>
      </c>
      <c r="GJ50" s="104">
        <f t="shared" si="281"/>
        <v>11.096153846153847</v>
      </c>
      <c r="GK50" s="104">
        <f t="shared" si="282"/>
        <v>11.096153846153847</v>
      </c>
      <c r="GL50" s="104" t="str">
        <f t="shared" si="283"/>
        <v/>
      </c>
      <c r="GM50" s="104">
        <f t="shared" si="284"/>
        <v>11.096153846153847</v>
      </c>
      <c r="GN50" s="105">
        <f t="shared" si="41"/>
        <v>3</v>
      </c>
      <c r="GO50" s="109">
        <f t="shared" si="42"/>
        <v>8</v>
      </c>
      <c r="GP50" s="102">
        <v>15.25</v>
      </c>
      <c r="GQ50" s="102">
        <v>15</v>
      </c>
      <c r="GR50" s="104">
        <f t="shared" si="43"/>
        <v>15.100000000000001</v>
      </c>
      <c r="GS50" s="102"/>
      <c r="GT50" s="104">
        <f t="shared" si="285"/>
        <v>15.100000000000001</v>
      </c>
      <c r="GU50" s="102">
        <v>10</v>
      </c>
      <c r="GV50" s="102">
        <v>13</v>
      </c>
      <c r="GW50" s="104">
        <f t="shared" si="44"/>
        <v>11.8</v>
      </c>
      <c r="GX50" s="102"/>
      <c r="GY50" s="104">
        <f t="shared" si="286"/>
        <v>11.8</v>
      </c>
      <c r="GZ50" s="102"/>
      <c r="HA50" s="102"/>
      <c r="HB50" s="104" t="str">
        <f t="shared" si="45"/>
        <v/>
      </c>
      <c r="HC50" s="102"/>
      <c r="HD50" s="104" t="str">
        <f t="shared" si="287"/>
        <v/>
      </c>
      <c r="HE50" s="102"/>
      <c r="HF50" s="102"/>
      <c r="HG50" s="104" t="str">
        <f t="shared" si="46"/>
        <v/>
      </c>
      <c r="HH50" s="102"/>
      <c r="HI50" s="104" t="str">
        <f t="shared" si="288"/>
        <v/>
      </c>
      <c r="HJ50" s="102"/>
      <c r="HK50" s="102"/>
      <c r="HL50" s="104" t="str">
        <f t="shared" si="47"/>
        <v/>
      </c>
      <c r="HM50" s="102"/>
      <c r="HN50" s="104" t="str">
        <f t="shared" si="289"/>
        <v/>
      </c>
      <c r="HO50" s="104">
        <f t="shared" si="290"/>
        <v>12.826923076923077</v>
      </c>
      <c r="HP50" s="104">
        <f t="shared" si="291"/>
        <v>14.076923076923077</v>
      </c>
      <c r="HQ50" s="104">
        <f t="shared" si="292"/>
        <v>13.576923076923077</v>
      </c>
      <c r="HR50" s="104" t="str">
        <f t="shared" si="293"/>
        <v/>
      </c>
      <c r="HS50" s="104">
        <f t="shared" si="294"/>
        <v>13.576923076923077</v>
      </c>
      <c r="HT50" s="105">
        <f t="shared" si="48"/>
        <v>2</v>
      </c>
      <c r="HU50" s="109">
        <f t="shared" si="49"/>
        <v>11</v>
      </c>
      <c r="HV50" s="102">
        <v>8</v>
      </c>
      <c r="HW50" s="102">
        <v>16</v>
      </c>
      <c r="HX50" s="104">
        <f t="shared" si="50"/>
        <v>12.8</v>
      </c>
      <c r="HY50" s="102"/>
      <c r="HZ50" s="104">
        <f t="shared" si="295"/>
        <v>12.8</v>
      </c>
      <c r="IA50" s="102">
        <v>12</v>
      </c>
      <c r="IB50" s="102">
        <v>13</v>
      </c>
      <c r="IC50" s="104">
        <f t="shared" si="51"/>
        <v>12.600000000000001</v>
      </c>
      <c r="ID50" s="102"/>
      <c r="IE50" s="104">
        <f t="shared" si="296"/>
        <v>12.600000000000001</v>
      </c>
      <c r="IF50" s="102"/>
      <c r="IG50" s="102"/>
      <c r="IH50" s="104" t="str">
        <f t="shared" si="52"/>
        <v/>
      </c>
      <c r="II50" s="102"/>
      <c r="IJ50" s="104" t="str">
        <f t="shared" si="297"/>
        <v/>
      </c>
      <c r="IK50" s="102"/>
      <c r="IL50" s="102"/>
      <c r="IM50" s="104" t="str">
        <f t="shared" si="53"/>
        <v/>
      </c>
      <c r="IN50" s="102"/>
      <c r="IO50" s="104" t="str">
        <f t="shared" si="298"/>
        <v/>
      </c>
      <c r="IP50" s="102"/>
      <c r="IQ50" s="102"/>
      <c r="IR50" s="104" t="str">
        <f t="shared" si="54"/>
        <v/>
      </c>
      <c r="IS50" s="102"/>
      <c r="IT50" s="104" t="str">
        <f t="shared" si="299"/>
        <v/>
      </c>
      <c r="IU50" s="104">
        <f t="shared" si="300"/>
        <v>9.8461538461538467</v>
      </c>
      <c r="IV50" s="104">
        <f t="shared" si="301"/>
        <v>14.615384615384615</v>
      </c>
      <c r="IW50" s="104">
        <f t="shared" si="302"/>
        <v>12.707692307692309</v>
      </c>
      <c r="IX50" s="104" t="str">
        <f t="shared" si="303"/>
        <v/>
      </c>
      <c r="IY50" s="104">
        <f t="shared" si="304"/>
        <v>12.707692307692309</v>
      </c>
      <c r="IZ50" s="105">
        <f t="shared" si="55"/>
        <v>3</v>
      </c>
      <c r="JA50" s="109">
        <f t="shared" si="56"/>
        <v>30</v>
      </c>
      <c r="JB50" s="102">
        <v>12.25</v>
      </c>
      <c r="JC50" s="102">
        <v>12.5</v>
      </c>
      <c r="JD50" s="104">
        <f t="shared" si="57"/>
        <v>12.4</v>
      </c>
      <c r="JE50" s="102"/>
      <c r="JF50" s="104">
        <f t="shared" si="305"/>
        <v>12.4</v>
      </c>
      <c r="JG50" s="102"/>
      <c r="JH50" s="102"/>
      <c r="JI50" s="104" t="str">
        <f t="shared" si="58"/>
        <v/>
      </c>
      <c r="JJ50" s="102"/>
      <c r="JK50" s="104" t="str">
        <f t="shared" si="306"/>
        <v/>
      </c>
      <c r="JL50" s="102"/>
      <c r="JM50" s="102"/>
      <c r="JN50" s="104" t="str">
        <f t="shared" si="59"/>
        <v/>
      </c>
      <c r="JO50" s="102"/>
      <c r="JP50" s="104" t="str">
        <f t="shared" si="307"/>
        <v/>
      </c>
      <c r="JQ50" s="102"/>
      <c r="JR50" s="102"/>
      <c r="JS50" s="104" t="str">
        <f t="shared" si="60"/>
        <v/>
      </c>
      <c r="JT50" s="102"/>
      <c r="JU50" s="104" t="str">
        <f t="shared" si="308"/>
        <v/>
      </c>
      <c r="JV50" s="102"/>
      <c r="JW50" s="102"/>
      <c r="JX50" s="104" t="str">
        <f t="shared" si="61"/>
        <v/>
      </c>
      <c r="JY50" s="102"/>
      <c r="JZ50" s="104" t="str">
        <f t="shared" si="309"/>
        <v/>
      </c>
      <c r="KA50" s="104">
        <f t="shared" si="310"/>
        <v>12.25</v>
      </c>
      <c r="KB50" s="104">
        <f t="shared" si="311"/>
        <v>12.5</v>
      </c>
      <c r="KC50" s="104">
        <f t="shared" si="312"/>
        <v>12.4</v>
      </c>
      <c r="KD50" s="104" t="str">
        <f t="shared" si="313"/>
        <v/>
      </c>
      <c r="KE50" s="104">
        <f t="shared" si="314"/>
        <v>12.4</v>
      </c>
      <c r="KF50" s="105">
        <f t="shared" si="62"/>
        <v>2</v>
      </c>
      <c r="KG50" s="109">
        <f t="shared" si="63"/>
        <v>11</v>
      </c>
      <c r="KH50" s="102"/>
      <c r="KI50" s="102"/>
      <c r="KJ50" s="104" t="str">
        <f t="shared" si="64"/>
        <v/>
      </c>
      <c r="KK50" s="102"/>
      <c r="KL50" s="104" t="str">
        <f t="shared" si="315"/>
        <v/>
      </c>
      <c r="KM50" s="102"/>
      <c r="KN50" s="102"/>
      <c r="KO50" s="104" t="str">
        <f t="shared" si="65"/>
        <v/>
      </c>
      <c r="KP50" s="102"/>
      <c r="KQ50" s="104" t="str">
        <f t="shared" si="316"/>
        <v/>
      </c>
      <c r="KR50" s="102"/>
      <c r="KS50" s="102"/>
      <c r="KT50" s="104" t="str">
        <f t="shared" si="66"/>
        <v/>
      </c>
      <c r="KU50" s="102"/>
      <c r="KV50" s="104" t="str">
        <f t="shared" si="317"/>
        <v/>
      </c>
      <c r="KW50" s="102"/>
      <c r="KX50" s="102"/>
      <c r="KY50" s="104" t="str">
        <f t="shared" si="67"/>
        <v/>
      </c>
      <c r="KZ50" s="102"/>
      <c r="LA50" s="104" t="str">
        <f t="shared" si="318"/>
        <v/>
      </c>
      <c r="LB50" s="102"/>
      <c r="LC50" s="102"/>
      <c r="LD50" s="104" t="str">
        <f t="shared" si="68"/>
        <v/>
      </c>
      <c r="LE50" s="102"/>
      <c r="LF50" s="104" t="str">
        <f t="shared" si="319"/>
        <v/>
      </c>
      <c r="LG50" s="104" t="str">
        <f t="shared" si="320"/>
        <v/>
      </c>
      <c r="LH50" s="104" t="str">
        <f t="shared" si="321"/>
        <v/>
      </c>
      <c r="LI50" s="104" t="str">
        <f t="shared" si="322"/>
        <v/>
      </c>
      <c r="LJ50" s="104" t="str">
        <f t="shared" si="323"/>
        <v/>
      </c>
      <c r="LK50" s="104" t="str">
        <f t="shared" si="324"/>
        <v/>
      </c>
      <c r="LL50" s="105" t="str">
        <f t="shared" si="69"/>
        <v/>
      </c>
      <c r="LM50" s="109" t="str">
        <f t="shared" si="70"/>
        <v/>
      </c>
      <c r="LN50" s="102"/>
      <c r="LO50" s="102"/>
      <c r="LP50" s="104" t="str">
        <f t="shared" si="71"/>
        <v/>
      </c>
      <c r="LQ50" s="102"/>
      <c r="LR50" s="104" t="str">
        <f t="shared" si="325"/>
        <v/>
      </c>
      <c r="LS50" s="102"/>
      <c r="LT50" s="102"/>
      <c r="LU50" s="104" t="str">
        <f t="shared" si="72"/>
        <v/>
      </c>
      <c r="LV50" s="102"/>
      <c r="LW50" s="104" t="str">
        <f t="shared" si="326"/>
        <v/>
      </c>
      <c r="LX50" s="102"/>
      <c r="LY50" s="102"/>
      <c r="LZ50" s="104" t="str">
        <f t="shared" si="73"/>
        <v/>
      </c>
      <c r="MA50" s="102"/>
      <c r="MB50" s="104" t="str">
        <f t="shared" si="327"/>
        <v/>
      </c>
      <c r="MC50" s="102"/>
      <c r="MD50" s="102"/>
      <c r="ME50" s="104" t="str">
        <f t="shared" si="74"/>
        <v/>
      </c>
      <c r="MF50" s="102"/>
      <c r="MG50" s="104" t="str">
        <f t="shared" si="328"/>
        <v/>
      </c>
      <c r="MH50" s="102"/>
      <c r="MI50" s="102"/>
      <c r="MJ50" s="104" t="str">
        <f t="shared" si="75"/>
        <v/>
      </c>
      <c r="MK50" s="102"/>
      <c r="ML50" s="104" t="str">
        <f t="shared" si="329"/>
        <v/>
      </c>
      <c r="MM50" s="104" t="str">
        <f t="shared" si="330"/>
        <v/>
      </c>
      <c r="MN50" s="104" t="str">
        <f t="shared" si="331"/>
        <v/>
      </c>
      <c r="MO50" s="104" t="str">
        <f t="shared" si="332"/>
        <v/>
      </c>
      <c r="MP50" s="104" t="str">
        <f t="shared" si="333"/>
        <v/>
      </c>
      <c r="MQ50" s="104" t="str">
        <f t="shared" si="334"/>
        <v/>
      </c>
      <c r="MR50" s="105" t="str">
        <f t="shared" si="76"/>
        <v/>
      </c>
      <c r="MS50" s="109" t="str">
        <f t="shared" si="77"/>
        <v/>
      </c>
      <c r="MT50" s="102"/>
      <c r="MU50" s="102"/>
      <c r="MV50" s="104" t="str">
        <f t="shared" si="78"/>
        <v/>
      </c>
      <c r="MW50" s="102"/>
      <c r="MX50" s="104" t="str">
        <f t="shared" si="335"/>
        <v/>
      </c>
      <c r="MY50" s="102"/>
      <c r="MZ50" s="102"/>
      <c r="NA50" s="104" t="str">
        <f t="shared" si="79"/>
        <v/>
      </c>
      <c r="NB50" s="102"/>
      <c r="NC50" s="104" t="str">
        <f t="shared" si="336"/>
        <v/>
      </c>
      <c r="ND50" s="102"/>
      <c r="NE50" s="102"/>
      <c r="NF50" s="104" t="str">
        <f t="shared" si="80"/>
        <v/>
      </c>
      <c r="NG50" s="102"/>
      <c r="NH50" s="104" t="str">
        <f t="shared" si="337"/>
        <v/>
      </c>
      <c r="NI50" s="102"/>
      <c r="NJ50" s="102"/>
      <c r="NK50" s="104" t="str">
        <f t="shared" si="81"/>
        <v/>
      </c>
      <c r="NL50" s="102"/>
      <c r="NM50" s="104" t="str">
        <f t="shared" si="338"/>
        <v/>
      </c>
      <c r="NN50" s="102"/>
      <c r="NO50" s="102"/>
      <c r="NP50" s="104" t="str">
        <f t="shared" si="82"/>
        <v/>
      </c>
      <c r="NQ50" s="102"/>
      <c r="NR50" s="104" t="str">
        <f t="shared" si="339"/>
        <v/>
      </c>
      <c r="NS50" s="104" t="str">
        <f t="shared" si="340"/>
        <v/>
      </c>
      <c r="NT50" s="104" t="str">
        <f t="shared" si="341"/>
        <v/>
      </c>
      <c r="NU50" s="104" t="str">
        <f t="shared" si="342"/>
        <v/>
      </c>
      <c r="NV50" s="104" t="str">
        <f t="shared" si="343"/>
        <v/>
      </c>
      <c r="NW50" s="104" t="str">
        <f t="shared" si="344"/>
        <v/>
      </c>
      <c r="NX50" s="105" t="str">
        <f t="shared" si="83"/>
        <v/>
      </c>
      <c r="NY50" s="109" t="str">
        <f t="shared" si="84"/>
        <v/>
      </c>
      <c r="OA50" s="198">
        <f t="shared" si="85"/>
        <v>8.5076923076923094</v>
      </c>
      <c r="OB50" s="198">
        <f t="shared" si="86"/>
        <v>8.361538461538462</v>
      </c>
      <c r="OC50" s="198">
        <f t="shared" si="87"/>
        <v>11.615384615384617</v>
      </c>
      <c r="OD50" s="198">
        <f t="shared" si="88"/>
        <v>15.176923076923078</v>
      </c>
      <c r="OE50" s="198">
        <f t="shared" si="89"/>
        <v>12.992307692307692</v>
      </c>
      <c r="OF50" s="198">
        <f t="shared" si="90"/>
        <v>11.096153846153847</v>
      </c>
      <c r="OG50" s="198">
        <f t="shared" si="91"/>
        <v>13.576923076923077</v>
      </c>
      <c r="OH50" s="198">
        <f t="shared" si="92"/>
        <v>12.707692307692309</v>
      </c>
      <c r="OI50" s="198">
        <f t="shared" si="93"/>
        <v>12.4</v>
      </c>
      <c r="OJ50" s="198" t="str">
        <f t="shared" si="94"/>
        <v/>
      </c>
      <c r="OK50" s="198" t="str">
        <f t="shared" si="95"/>
        <v/>
      </c>
      <c r="OL50" s="198" t="str">
        <f t="shared" si="96"/>
        <v/>
      </c>
      <c r="OM50" s="200"/>
      <c r="ON50" s="198">
        <f t="shared" si="349"/>
        <v>9.6641025641025653</v>
      </c>
      <c r="OO50" s="198">
        <f t="shared" si="350"/>
        <v>10.009615384615385</v>
      </c>
      <c r="OP50" s="198">
        <f t="shared" si="345"/>
        <v>11.289358974358976</v>
      </c>
      <c r="OQ50" s="198">
        <f t="shared" si="346"/>
        <v>11.289358974358976</v>
      </c>
      <c r="OR50" s="105">
        <f t="shared" si="347"/>
        <v>20</v>
      </c>
      <c r="OS50" s="105">
        <f t="shared" si="348"/>
        <v>30</v>
      </c>
      <c r="OT50" s="134"/>
      <c r="OU50" s="109">
        <f t="shared" si="99"/>
        <v>20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46</v>
      </c>
      <c r="B51" s="195" t="s">
        <v>465</v>
      </c>
      <c r="C51" s="195" t="s">
        <v>466</v>
      </c>
      <c r="D51" s="195" t="s">
        <v>467</v>
      </c>
      <c r="E51" s="196" t="s">
        <v>287</v>
      </c>
      <c r="F51" s="102">
        <v>16</v>
      </c>
      <c r="G51" s="102">
        <v>14</v>
      </c>
      <c r="H51" s="104">
        <f t="shared" si="1"/>
        <v>14.8</v>
      </c>
      <c r="I51" s="102"/>
      <c r="J51" s="104">
        <f t="shared" si="225"/>
        <v>14.8</v>
      </c>
      <c r="K51" s="102">
        <v>20</v>
      </c>
      <c r="L51" s="102">
        <v>18.5</v>
      </c>
      <c r="M51" s="104">
        <f t="shared" si="2"/>
        <v>19.100000000000001</v>
      </c>
      <c r="N51" s="102"/>
      <c r="O51" s="104">
        <f t="shared" si="226"/>
        <v>19.100000000000001</v>
      </c>
      <c r="P51" s="102">
        <v>16.5</v>
      </c>
      <c r="Q51" s="102">
        <v>8.5</v>
      </c>
      <c r="R51" s="104">
        <f t="shared" si="3"/>
        <v>11.7</v>
      </c>
      <c r="S51" s="102"/>
      <c r="T51" s="104">
        <f t="shared" si="227"/>
        <v>11.7</v>
      </c>
      <c r="U51" s="102"/>
      <c r="V51" s="102"/>
      <c r="W51" s="104" t="str">
        <f t="shared" si="4"/>
        <v/>
      </c>
      <c r="X51" s="102"/>
      <c r="Y51" s="104" t="str">
        <f t="shared" si="228"/>
        <v/>
      </c>
      <c r="Z51" s="102"/>
      <c r="AA51" s="102"/>
      <c r="AB51" s="104" t="str">
        <f t="shared" si="5"/>
        <v/>
      </c>
      <c r="AC51" s="102"/>
      <c r="AD51" s="104"/>
      <c r="AE51" s="104">
        <f>IF(AND(F51="",K51="",P51=""),"",SUM(F51)*SUM(J$4)+SUM(K51)*SUM(O$4)+SUM(P51)*SUM(T$4)+SUM(U51)*SUM(Y$4)+SUM(Z51)*SUM(AD$4))</f>
        <v>17.384615384615387</v>
      </c>
      <c r="AF51" s="104">
        <f>IF(AND(G51="",L51="",Q51=""),"",SUM(G51)*SUM(J$4)+SUM(L51)*SUM(O$4)+SUM(Q51)*SUM(T$4)+SUM(V51)*SUM(Y$4)+SUM(AA51)*SUM(AD$4))</f>
        <v>13.692307692307692</v>
      </c>
      <c r="AG51" s="104">
        <f>IF(AND(H51="",M51="",R51=""),"",SUM(H51)*SUM(J$4)+SUM(M51)*SUM(O$4)+SUM(R51)*SUM(T$4)+SUM(W51)*SUM(Y$4)+SUM(AB51)*SUM(AD$4))</f>
        <v>15.16923076923077</v>
      </c>
      <c r="AH51" s="104" t="str">
        <f>IF(AND(I51="",N51="",S51=""),"",SUM(I51)*SUM(J$4)+SUM(N51)*SUM(O$4)+SUM(S51)*SUM(T$4)+SUM(X51)*SUM(Y$4)+SUM(AC51)*SUM(AD$4))</f>
        <v/>
      </c>
      <c r="AI51" s="104">
        <f>IF(AND(J51="",O51="",T51=""),"",SUM(J51)*SUM(J$4)+SUM(O51)*SUM(O$4)+SUM(T51)*SUM(T$4)+SUM(Y51)*SUM(Y$4)+SUM(AD51)*SUM(AD$4))</f>
        <v>15.16923076923077</v>
      </c>
      <c r="AJ51" s="105">
        <f>IF(AG51="","",IF(SUM(AI51)&lt;10,0,AJ$4))</f>
        <v>5</v>
      </c>
      <c r="AK51" s="109">
        <f>IF(ISERROR(RANK(AI51,AI$6:AI$83)),"",RANK(AI51,AI$6:AI$83))</f>
        <v>1</v>
      </c>
      <c r="AL51" s="102">
        <v>14.25</v>
      </c>
      <c r="AM51" s="102">
        <v>16</v>
      </c>
      <c r="AN51" s="104">
        <f t="shared" si="8"/>
        <v>15.3</v>
      </c>
      <c r="AO51" s="102"/>
      <c r="AP51" s="104">
        <f t="shared" si="235"/>
        <v>15.3</v>
      </c>
      <c r="AQ51" s="102">
        <v>11.5</v>
      </c>
      <c r="AR51" s="102">
        <v>12.5</v>
      </c>
      <c r="AS51" s="104">
        <f t="shared" si="9"/>
        <v>12.100000000000001</v>
      </c>
      <c r="AT51" s="102"/>
      <c r="AU51" s="104">
        <f t="shared" si="236"/>
        <v>12.100000000000001</v>
      </c>
      <c r="AV51" s="102">
        <v>14</v>
      </c>
      <c r="AW51" s="102">
        <v>14.5</v>
      </c>
      <c r="AX51" s="104">
        <f t="shared" si="10"/>
        <v>14.3</v>
      </c>
      <c r="AY51" s="102"/>
      <c r="AZ51" s="104">
        <f t="shared" si="237"/>
        <v>14.3</v>
      </c>
      <c r="BA51" s="102"/>
      <c r="BB51" s="102"/>
      <c r="BC51" s="104" t="str">
        <f t="shared" si="11"/>
        <v/>
      </c>
      <c r="BD51" s="102"/>
      <c r="BE51" s="104" t="str">
        <f t="shared" si="238"/>
        <v/>
      </c>
      <c r="BF51" s="102"/>
      <c r="BG51" s="102"/>
      <c r="BH51" s="104" t="str">
        <f t="shared" si="12"/>
        <v/>
      </c>
      <c r="BI51" s="102"/>
      <c r="BJ51" s="104" t="str">
        <f t="shared" si="239"/>
        <v/>
      </c>
      <c r="BK51" s="104">
        <f t="shared" si="240"/>
        <v>13.134615384615383</v>
      </c>
      <c r="BL51" s="104">
        <f t="shared" si="241"/>
        <v>14.30769230769231</v>
      </c>
      <c r="BM51" s="104">
        <f t="shared" si="242"/>
        <v>13.838461538461541</v>
      </c>
      <c r="BN51" s="104" t="str">
        <f t="shared" si="243"/>
        <v/>
      </c>
      <c r="BO51" s="104">
        <f t="shared" si="244"/>
        <v>13.838461538461541</v>
      </c>
      <c r="BP51" s="105">
        <f t="shared" si="13"/>
        <v>5</v>
      </c>
      <c r="BQ51" s="109">
        <f t="shared" si="14"/>
        <v>1</v>
      </c>
      <c r="BR51" s="102">
        <v>12</v>
      </c>
      <c r="BS51" s="102">
        <v>9</v>
      </c>
      <c r="BT51" s="104">
        <f t="shared" si="15"/>
        <v>10.199999999999999</v>
      </c>
      <c r="BU51" s="102"/>
      <c r="BV51" s="104">
        <f t="shared" si="245"/>
        <v>10.199999999999999</v>
      </c>
      <c r="BW51" s="102">
        <v>10</v>
      </c>
      <c r="BX51" s="102">
        <v>11</v>
      </c>
      <c r="BY51" s="104">
        <f t="shared" si="16"/>
        <v>10.6</v>
      </c>
      <c r="BZ51" s="102"/>
      <c r="CA51" s="104">
        <f t="shared" si="246"/>
        <v>10.6</v>
      </c>
      <c r="CB51" s="102">
        <v>3</v>
      </c>
      <c r="CC51" s="102">
        <v>13</v>
      </c>
      <c r="CD51" s="104">
        <f t="shared" si="17"/>
        <v>9</v>
      </c>
      <c r="CE51" s="102"/>
      <c r="CF51" s="104">
        <f t="shared" si="247"/>
        <v>9</v>
      </c>
      <c r="CG51" s="102"/>
      <c r="CH51" s="102"/>
      <c r="CI51" s="104" t="str">
        <f t="shared" si="18"/>
        <v/>
      </c>
      <c r="CJ51" s="102"/>
      <c r="CK51" s="104" t="str">
        <f t="shared" si="248"/>
        <v/>
      </c>
      <c r="CL51" s="102"/>
      <c r="CM51" s="102"/>
      <c r="CN51" s="104" t="str">
        <f t="shared" si="19"/>
        <v/>
      </c>
      <c r="CO51" s="102"/>
      <c r="CP51" s="104" t="str">
        <f t="shared" si="249"/>
        <v/>
      </c>
      <c r="CQ51" s="104">
        <f t="shared" si="250"/>
        <v>9.1538461538461533</v>
      </c>
      <c r="CR51" s="104">
        <f t="shared" si="251"/>
        <v>10.692307692307693</v>
      </c>
      <c r="CS51" s="104">
        <f t="shared" si="252"/>
        <v>10.076923076923077</v>
      </c>
      <c r="CT51" s="104" t="str">
        <f t="shared" si="253"/>
        <v/>
      </c>
      <c r="CU51" s="104">
        <f t="shared" si="254"/>
        <v>10.076923076923077</v>
      </c>
      <c r="CV51" s="105">
        <f t="shared" si="20"/>
        <v>4</v>
      </c>
      <c r="CW51" s="109">
        <f t="shared" si="21"/>
        <v>42</v>
      </c>
      <c r="CX51" s="102">
        <v>17.5</v>
      </c>
      <c r="CY51" s="102">
        <v>17</v>
      </c>
      <c r="CZ51" s="104">
        <f t="shared" si="22"/>
        <v>17.2</v>
      </c>
      <c r="DA51" s="102"/>
      <c r="DB51" s="104">
        <f t="shared" si="255"/>
        <v>17.2</v>
      </c>
      <c r="DC51" s="102">
        <v>15</v>
      </c>
      <c r="DD51" s="102">
        <v>13.25</v>
      </c>
      <c r="DE51" s="104">
        <f t="shared" si="23"/>
        <v>13.95</v>
      </c>
      <c r="DF51" s="102"/>
      <c r="DG51" s="104">
        <f t="shared" si="256"/>
        <v>13.95</v>
      </c>
      <c r="DH51" s="102"/>
      <c r="DI51" s="102"/>
      <c r="DJ51" s="104" t="str">
        <f t="shared" si="24"/>
        <v/>
      </c>
      <c r="DK51" s="102"/>
      <c r="DL51" s="104" t="str">
        <f t="shared" si="257"/>
        <v/>
      </c>
      <c r="DM51" s="102"/>
      <c r="DN51" s="102"/>
      <c r="DO51" s="104" t="str">
        <f t="shared" si="25"/>
        <v/>
      </c>
      <c r="DP51" s="102"/>
      <c r="DQ51" s="104" t="str">
        <f t="shared" si="258"/>
        <v/>
      </c>
      <c r="DR51" s="102"/>
      <c r="DS51" s="102"/>
      <c r="DT51" s="104" t="str">
        <f t="shared" si="26"/>
        <v/>
      </c>
      <c r="DU51" s="102"/>
      <c r="DV51" s="104" t="str">
        <f t="shared" si="259"/>
        <v/>
      </c>
      <c r="DW51" s="104">
        <f t="shared" si="260"/>
        <v>16.346153846153847</v>
      </c>
      <c r="DX51" s="104">
        <f t="shared" si="261"/>
        <v>15.26923076923077</v>
      </c>
      <c r="DY51" s="104">
        <f t="shared" si="262"/>
        <v>15.7</v>
      </c>
      <c r="DZ51" s="104" t="str">
        <f t="shared" si="263"/>
        <v/>
      </c>
      <c r="EA51" s="104">
        <f t="shared" si="264"/>
        <v>15.7</v>
      </c>
      <c r="EB51" s="105">
        <f t="shared" si="27"/>
        <v>3</v>
      </c>
      <c r="EC51" s="109">
        <f t="shared" si="28"/>
        <v>5</v>
      </c>
      <c r="ED51" s="102">
        <v>14.75</v>
      </c>
      <c r="EE51" s="102">
        <v>10</v>
      </c>
      <c r="EF51" s="104">
        <f t="shared" si="29"/>
        <v>11.9</v>
      </c>
      <c r="EG51" s="102"/>
      <c r="EH51" s="104">
        <f t="shared" si="265"/>
        <v>11.9</v>
      </c>
      <c r="EI51" s="102">
        <v>11.5</v>
      </c>
      <c r="EJ51" s="102">
        <v>12.75</v>
      </c>
      <c r="EK51" s="104">
        <f t="shared" si="30"/>
        <v>12.25</v>
      </c>
      <c r="EL51" s="102"/>
      <c r="EM51" s="104">
        <f t="shared" si="266"/>
        <v>12.25</v>
      </c>
      <c r="EN51" s="102">
        <v>11.5</v>
      </c>
      <c r="EO51" s="102">
        <v>7</v>
      </c>
      <c r="EP51" s="104">
        <f t="shared" si="31"/>
        <v>8.8000000000000007</v>
      </c>
      <c r="EQ51" s="102"/>
      <c r="ER51" s="104">
        <f t="shared" si="267"/>
        <v>8.8000000000000007</v>
      </c>
      <c r="ES51" s="102"/>
      <c r="ET51" s="102"/>
      <c r="EU51" s="104" t="str">
        <f t="shared" si="32"/>
        <v/>
      </c>
      <c r="EV51" s="102"/>
      <c r="EW51" s="104" t="str">
        <f t="shared" si="268"/>
        <v/>
      </c>
      <c r="EX51" s="102"/>
      <c r="EY51" s="102"/>
      <c r="EZ51" s="104" t="str">
        <f t="shared" si="33"/>
        <v/>
      </c>
      <c r="FA51" s="102"/>
      <c r="FB51" s="104" t="str">
        <f t="shared" si="269"/>
        <v/>
      </c>
      <c r="FC51" s="104">
        <f t="shared" si="270"/>
        <v>13.25</v>
      </c>
      <c r="FD51" s="104">
        <f t="shared" si="271"/>
        <v>9.9423076923076916</v>
      </c>
      <c r="FE51" s="104">
        <f t="shared" si="272"/>
        <v>11.265384615384615</v>
      </c>
      <c r="FF51" s="104" t="str">
        <f t="shared" si="273"/>
        <v/>
      </c>
      <c r="FG51" s="104">
        <f t="shared" si="274"/>
        <v>11.265384615384615</v>
      </c>
      <c r="FH51" s="105">
        <f t="shared" si="34"/>
        <v>3</v>
      </c>
      <c r="FI51" s="109">
        <f t="shared" si="35"/>
        <v>23</v>
      </c>
      <c r="FJ51" s="102">
        <v>6.5</v>
      </c>
      <c r="FK51" s="102">
        <v>7.25</v>
      </c>
      <c r="FL51" s="104">
        <f t="shared" si="36"/>
        <v>6.9499999999999993</v>
      </c>
      <c r="FM51" s="102"/>
      <c r="FN51" s="104">
        <f t="shared" si="275"/>
        <v>6.9499999999999993</v>
      </c>
      <c r="FO51" s="102">
        <v>10.5</v>
      </c>
      <c r="FP51" s="102">
        <v>7.5</v>
      </c>
      <c r="FQ51" s="104">
        <f t="shared" si="37"/>
        <v>8.6999999999999993</v>
      </c>
      <c r="FR51" s="102"/>
      <c r="FS51" s="104">
        <f t="shared" si="276"/>
        <v>8.6999999999999993</v>
      </c>
      <c r="FT51" s="102"/>
      <c r="FU51" s="102"/>
      <c r="FV51" s="104" t="str">
        <f t="shared" si="38"/>
        <v/>
      </c>
      <c r="FW51" s="102"/>
      <c r="FX51" s="104" t="str">
        <f t="shared" si="277"/>
        <v/>
      </c>
      <c r="FY51" s="102"/>
      <c r="FZ51" s="102"/>
      <c r="GA51" s="104" t="str">
        <f t="shared" si="39"/>
        <v/>
      </c>
      <c r="GB51" s="102"/>
      <c r="GC51" s="104" t="str">
        <f t="shared" si="278"/>
        <v/>
      </c>
      <c r="GD51" s="102"/>
      <c r="GE51" s="102"/>
      <c r="GF51" s="104" t="str">
        <f t="shared" si="40"/>
        <v/>
      </c>
      <c r="GG51" s="102"/>
      <c r="GH51" s="104" t="str">
        <f t="shared" si="279"/>
        <v/>
      </c>
      <c r="GI51" s="104">
        <f t="shared" si="280"/>
        <v>8.3461538461538467</v>
      </c>
      <c r="GJ51" s="104">
        <f t="shared" si="281"/>
        <v>7.365384615384615</v>
      </c>
      <c r="GK51" s="104">
        <f t="shared" si="282"/>
        <v>7.7576923076923077</v>
      </c>
      <c r="GL51" s="104" t="str">
        <f t="shared" si="283"/>
        <v/>
      </c>
      <c r="GM51" s="104">
        <f t="shared" si="284"/>
        <v>7.7576923076923077</v>
      </c>
      <c r="GN51" s="105">
        <f t="shared" si="41"/>
        <v>0</v>
      </c>
      <c r="GO51" s="109">
        <f t="shared" si="42"/>
        <v>36</v>
      </c>
      <c r="GP51" s="102">
        <v>16.5</v>
      </c>
      <c r="GQ51" s="102">
        <v>10.5</v>
      </c>
      <c r="GR51" s="104">
        <f t="shared" si="43"/>
        <v>12.9</v>
      </c>
      <c r="GS51" s="102"/>
      <c r="GT51" s="104">
        <f t="shared" si="285"/>
        <v>12.9</v>
      </c>
      <c r="GU51" s="102">
        <v>9.5</v>
      </c>
      <c r="GV51" s="102">
        <v>7</v>
      </c>
      <c r="GW51" s="104">
        <f t="shared" si="44"/>
        <v>8</v>
      </c>
      <c r="GX51" s="102"/>
      <c r="GY51" s="104">
        <f t="shared" si="286"/>
        <v>8</v>
      </c>
      <c r="GZ51" s="102"/>
      <c r="HA51" s="102"/>
      <c r="HB51" s="104" t="str">
        <f t="shared" si="45"/>
        <v/>
      </c>
      <c r="HC51" s="102"/>
      <c r="HD51" s="104" t="str">
        <f t="shared" si="287"/>
        <v/>
      </c>
      <c r="HE51" s="102"/>
      <c r="HF51" s="102"/>
      <c r="HG51" s="104" t="str">
        <f t="shared" si="46"/>
        <v/>
      </c>
      <c r="HH51" s="102"/>
      <c r="HI51" s="104" t="str">
        <f t="shared" si="288"/>
        <v/>
      </c>
      <c r="HJ51" s="102"/>
      <c r="HK51" s="102"/>
      <c r="HL51" s="104" t="str">
        <f t="shared" si="47"/>
        <v/>
      </c>
      <c r="HM51" s="102"/>
      <c r="HN51" s="104" t="str">
        <f t="shared" si="289"/>
        <v/>
      </c>
      <c r="HO51" s="104">
        <f t="shared" si="290"/>
        <v>13.26923076923077</v>
      </c>
      <c r="HP51" s="104">
        <f t="shared" si="291"/>
        <v>8.8846153846153832</v>
      </c>
      <c r="HQ51" s="104">
        <f t="shared" si="292"/>
        <v>10.638461538461538</v>
      </c>
      <c r="HR51" s="104" t="str">
        <f t="shared" si="293"/>
        <v/>
      </c>
      <c r="HS51" s="104">
        <f t="shared" si="294"/>
        <v>10.638461538461538</v>
      </c>
      <c r="HT51" s="105">
        <f t="shared" si="48"/>
        <v>2</v>
      </c>
      <c r="HU51" s="109">
        <f t="shared" si="49"/>
        <v>35</v>
      </c>
      <c r="HV51" s="102">
        <v>4</v>
      </c>
      <c r="HW51" s="102">
        <v>15.5</v>
      </c>
      <c r="HX51" s="104">
        <f t="shared" si="50"/>
        <v>10.899999999999999</v>
      </c>
      <c r="HY51" s="102"/>
      <c r="HZ51" s="104">
        <f t="shared" si="295"/>
        <v>10.899999999999999</v>
      </c>
      <c r="IA51" s="102">
        <v>18</v>
      </c>
      <c r="IB51" s="102">
        <v>14</v>
      </c>
      <c r="IC51" s="104">
        <f t="shared" si="51"/>
        <v>15.600000000000001</v>
      </c>
      <c r="ID51" s="102"/>
      <c r="IE51" s="104">
        <f t="shared" si="296"/>
        <v>15.600000000000001</v>
      </c>
      <c r="IF51" s="102"/>
      <c r="IG51" s="102"/>
      <c r="IH51" s="104" t="str">
        <f t="shared" si="52"/>
        <v/>
      </c>
      <c r="II51" s="102"/>
      <c r="IJ51" s="104" t="str">
        <f t="shared" si="297"/>
        <v/>
      </c>
      <c r="IK51" s="102"/>
      <c r="IL51" s="102"/>
      <c r="IM51" s="104" t="str">
        <f t="shared" si="53"/>
        <v/>
      </c>
      <c r="IN51" s="102"/>
      <c r="IO51" s="104" t="str">
        <f t="shared" si="298"/>
        <v/>
      </c>
      <c r="IP51" s="102"/>
      <c r="IQ51" s="102"/>
      <c r="IR51" s="104" t="str">
        <f t="shared" si="54"/>
        <v/>
      </c>
      <c r="IS51" s="102"/>
      <c r="IT51" s="104" t="str">
        <f t="shared" si="299"/>
        <v/>
      </c>
      <c r="IU51" s="104">
        <f t="shared" si="300"/>
        <v>10.461538461538462</v>
      </c>
      <c r="IV51" s="104">
        <f t="shared" si="301"/>
        <v>14.807692307692307</v>
      </c>
      <c r="IW51" s="104">
        <f t="shared" si="302"/>
        <v>13.069230769230769</v>
      </c>
      <c r="IX51" s="104" t="str">
        <f t="shared" si="303"/>
        <v/>
      </c>
      <c r="IY51" s="104">
        <f t="shared" si="304"/>
        <v>13.069230769230769</v>
      </c>
      <c r="IZ51" s="105">
        <f t="shared" si="55"/>
        <v>3</v>
      </c>
      <c r="JA51" s="109">
        <f t="shared" si="56"/>
        <v>25</v>
      </c>
      <c r="JB51" s="102">
        <v>10.5</v>
      </c>
      <c r="JC51" s="102">
        <v>9.5</v>
      </c>
      <c r="JD51" s="104">
        <f t="shared" si="57"/>
        <v>9.9</v>
      </c>
      <c r="JE51" s="102"/>
      <c r="JF51" s="104">
        <f t="shared" si="305"/>
        <v>9.9</v>
      </c>
      <c r="JG51" s="102"/>
      <c r="JH51" s="102"/>
      <c r="JI51" s="104" t="str">
        <f t="shared" si="58"/>
        <v/>
      </c>
      <c r="JJ51" s="102"/>
      <c r="JK51" s="104" t="str">
        <f t="shared" si="306"/>
        <v/>
      </c>
      <c r="JL51" s="102"/>
      <c r="JM51" s="102"/>
      <c r="JN51" s="104" t="str">
        <f t="shared" si="59"/>
        <v/>
      </c>
      <c r="JO51" s="102"/>
      <c r="JP51" s="104" t="str">
        <f t="shared" si="307"/>
        <v/>
      </c>
      <c r="JQ51" s="102"/>
      <c r="JR51" s="102"/>
      <c r="JS51" s="104" t="str">
        <f t="shared" si="60"/>
        <v/>
      </c>
      <c r="JT51" s="102"/>
      <c r="JU51" s="104" t="str">
        <f t="shared" si="308"/>
        <v/>
      </c>
      <c r="JV51" s="102"/>
      <c r="JW51" s="102"/>
      <c r="JX51" s="104" t="str">
        <f t="shared" si="61"/>
        <v/>
      </c>
      <c r="JY51" s="102"/>
      <c r="JZ51" s="104" t="str">
        <f t="shared" si="309"/>
        <v/>
      </c>
      <c r="KA51" s="104">
        <f t="shared" si="310"/>
        <v>10.5</v>
      </c>
      <c r="KB51" s="104">
        <f t="shared" si="311"/>
        <v>9.5</v>
      </c>
      <c r="KC51" s="104">
        <f t="shared" si="312"/>
        <v>9.9</v>
      </c>
      <c r="KD51" s="104" t="str">
        <f t="shared" si="313"/>
        <v/>
      </c>
      <c r="KE51" s="104">
        <f t="shared" si="314"/>
        <v>9.9</v>
      </c>
      <c r="KF51" s="105">
        <f t="shared" si="62"/>
        <v>0</v>
      </c>
      <c r="KG51" s="109">
        <f t="shared" si="63"/>
        <v>31</v>
      </c>
      <c r="KH51" s="102"/>
      <c r="KI51" s="102"/>
      <c r="KJ51" s="104" t="str">
        <f t="shared" si="64"/>
        <v/>
      </c>
      <c r="KK51" s="102"/>
      <c r="KL51" s="104" t="str">
        <f t="shared" si="315"/>
        <v/>
      </c>
      <c r="KM51" s="102"/>
      <c r="KN51" s="102"/>
      <c r="KO51" s="104" t="str">
        <f t="shared" si="65"/>
        <v/>
      </c>
      <c r="KP51" s="102"/>
      <c r="KQ51" s="104" t="str">
        <f t="shared" si="316"/>
        <v/>
      </c>
      <c r="KR51" s="102"/>
      <c r="KS51" s="102"/>
      <c r="KT51" s="104" t="str">
        <f t="shared" si="66"/>
        <v/>
      </c>
      <c r="KU51" s="102"/>
      <c r="KV51" s="104" t="str">
        <f t="shared" si="317"/>
        <v/>
      </c>
      <c r="KW51" s="102"/>
      <c r="KX51" s="102"/>
      <c r="KY51" s="104" t="str">
        <f t="shared" si="67"/>
        <v/>
      </c>
      <c r="KZ51" s="102"/>
      <c r="LA51" s="104" t="str">
        <f t="shared" si="318"/>
        <v/>
      </c>
      <c r="LB51" s="102"/>
      <c r="LC51" s="102"/>
      <c r="LD51" s="104" t="str">
        <f t="shared" si="68"/>
        <v/>
      </c>
      <c r="LE51" s="102"/>
      <c r="LF51" s="104" t="str">
        <f t="shared" si="319"/>
        <v/>
      </c>
      <c r="LG51" s="104" t="str">
        <f t="shared" si="320"/>
        <v/>
      </c>
      <c r="LH51" s="104" t="str">
        <f t="shared" si="321"/>
        <v/>
      </c>
      <c r="LI51" s="104" t="str">
        <f t="shared" si="322"/>
        <v/>
      </c>
      <c r="LJ51" s="104" t="str">
        <f t="shared" si="323"/>
        <v/>
      </c>
      <c r="LK51" s="104" t="str">
        <f t="shared" si="324"/>
        <v/>
      </c>
      <c r="LL51" s="105" t="str">
        <f t="shared" si="69"/>
        <v/>
      </c>
      <c r="LM51" s="109" t="str">
        <f t="shared" si="70"/>
        <v/>
      </c>
      <c r="LN51" s="102"/>
      <c r="LO51" s="102"/>
      <c r="LP51" s="104" t="str">
        <f t="shared" si="71"/>
        <v/>
      </c>
      <c r="LQ51" s="102"/>
      <c r="LR51" s="104" t="str">
        <f t="shared" si="325"/>
        <v/>
      </c>
      <c r="LS51" s="102"/>
      <c r="LT51" s="102"/>
      <c r="LU51" s="104" t="str">
        <f t="shared" si="72"/>
        <v/>
      </c>
      <c r="LV51" s="102"/>
      <c r="LW51" s="104" t="str">
        <f t="shared" si="326"/>
        <v/>
      </c>
      <c r="LX51" s="102"/>
      <c r="LY51" s="102"/>
      <c r="LZ51" s="104" t="str">
        <f t="shared" si="73"/>
        <v/>
      </c>
      <c r="MA51" s="102"/>
      <c r="MB51" s="104" t="str">
        <f t="shared" si="327"/>
        <v/>
      </c>
      <c r="MC51" s="102"/>
      <c r="MD51" s="102"/>
      <c r="ME51" s="104" t="str">
        <f t="shared" si="74"/>
        <v/>
      </c>
      <c r="MF51" s="102"/>
      <c r="MG51" s="104" t="str">
        <f t="shared" si="328"/>
        <v/>
      </c>
      <c r="MH51" s="102"/>
      <c r="MI51" s="102"/>
      <c r="MJ51" s="104" t="str">
        <f t="shared" si="75"/>
        <v/>
      </c>
      <c r="MK51" s="102"/>
      <c r="ML51" s="104" t="str">
        <f t="shared" si="329"/>
        <v/>
      </c>
      <c r="MM51" s="104" t="str">
        <f t="shared" si="330"/>
        <v/>
      </c>
      <c r="MN51" s="104" t="str">
        <f t="shared" si="331"/>
        <v/>
      </c>
      <c r="MO51" s="104" t="str">
        <f t="shared" si="332"/>
        <v/>
      </c>
      <c r="MP51" s="104" t="str">
        <f t="shared" si="333"/>
        <v/>
      </c>
      <c r="MQ51" s="104" t="str">
        <f t="shared" si="334"/>
        <v/>
      </c>
      <c r="MR51" s="105" t="str">
        <f t="shared" si="76"/>
        <v/>
      </c>
      <c r="MS51" s="109" t="str">
        <f t="shared" si="77"/>
        <v/>
      </c>
      <c r="MT51" s="102"/>
      <c r="MU51" s="102"/>
      <c r="MV51" s="104" t="str">
        <f t="shared" si="78"/>
        <v/>
      </c>
      <c r="MW51" s="102"/>
      <c r="MX51" s="104" t="str">
        <f t="shared" si="335"/>
        <v/>
      </c>
      <c r="MY51" s="102"/>
      <c r="MZ51" s="102"/>
      <c r="NA51" s="104" t="str">
        <f t="shared" si="79"/>
        <v/>
      </c>
      <c r="NB51" s="102"/>
      <c r="NC51" s="104" t="str">
        <f t="shared" si="336"/>
        <v/>
      </c>
      <c r="ND51" s="102"/>
      <c r="NE51" s="102"/>
      <c r="NF51" s="104" t="str">
        <f t="shared" si="80"/>
        <v/>
      </c>
      <c r="NG51" s="102"/>
      <c r="NH51" s="104" t="str">
        <f t="shared" si="337"/>
        <v/>
      </c>
      <c r="NI51" s="102"/>
      <c r="NJ51" s="102"/>
      <c r="NK51" s="104" t="str">
        <f t="shared" si="81"/>
        <v/>
      </c>
      <c r="NL51" s="102"/>
      <c r="NM51" s="104" t="str">
        <f t="shared" si="338"/>
        <v/>
      </c>
      <c r="NN51" s="102"/>
      <c r="NO51" s="102"/>
      <c r="NP51" s="104" t="str">
        <f t="shared" si="82"/>
        <v/>
      </c>
      <c r="NQ51" s="102"/>
      <c r="NR51" s="104" t="str">
        <f t="shared" si="339"/>
        <v/>
      </c>
      <c r="NS51" s="104" t="str">
        <f t="shared" si="340"/>
        <v/>
      </c>
      <c r="NT51" s="104" t="str">
        <f t="shared" si="341"/>
        <v/>
      </c>
      <c r="NU51" s="104" t="str">
        <f t="shared" si="342"/>
        <v/>
      </c>
      <c r="NV51" s="104" t="str">
        <f t="shared" si="343"/>
        <v/>
      </c>
      <c r="NW51" s="104" t="str">
        <f t="shared" si="344"/>
        <v/>
      </c>
      <c r="NX51" s="105" t="str">
        <f t="shared" si="83"/>
        <v/>
      </c>
      <c r="NY51" s="109" t="str">
        <f t="shared" si="84"/>
        <v/>
      </c>
      <c r="OA51" s="198">
        <f t="shared" si="85"/>
        <v>15.16923076923077</v>
      </c>
      <c r="OB51" s="198">
        <f t="shared" si="86"/>
        <v>13.838461538461541</v>
      </c>
      <c r="OC51" s="198">
        <f t="shared" si="87"/>
        <v>10.076923076923077</v>
      </c>
      <c r="OD51" s="198">
        <f t="shared" si="88"/>
        <v>15.7</v>
      </c>
      <c r="OE51" s="198">
        <f t="shared" si="89"/>
        <v>11.265384615384615</v>
      </c>
      <c r="OF51" s="198">
        <f t="shared" si="90"/>
        <v>7.7576923076923077</v>
      </c>
      <c r="OG51" s="198">
        <f t="shared" si="91"/>
        <v>10.638461538461538</v>
      </c>
      <c r="OH51" s="198">
        <f t="shared" si="92"/>
        <v>13.069230769230769</v>
      </c>
      <c r="OI51" s="198">
        <f t="shared" si="93"/>
        <v>9.9</v>
      </c>
      <c r="OJ51" s="198" t="str">
        <f t="shared" si="94"/>
        <v/>
      </c>
      <c r="OK51" s="198" t="str">
        <f t="shared" si="95"/>
        <v/>
      </c>
      <c r="OL51" s="198" t="str">
        <f t="shared" si="96"/>
        <v/>
      </c>
      <c r="OM51" s="200"/>
      <c r="ON51" s="198">
        <f t="shared" si="349"/>
        <v>9.8346153846153843</v>
      </c>
      <c r="OO51" s="198">
        <f t="shared" si="350"/>
        <v>9.7743589743589734</v>
      </c>
      <c r="OP51" s="198">
        <f t="shared" si="345"/>
        <v>12.326666666666666</v>
      </c>
      <c r="OQ51" s="198">
        <f t="shared" si="346"/>
        <v>12.326666666666666</v>
      </c>
      <c r="OR51" s="105">
        <f t="shared" si="347"/>
        <v>25</v>
      </c>
      <c r="OS51" s="105">
        <f t="shared" si="348"/>
        <v>30</v>
      </c>
      <c r="OT51" s="134"/>
      <c r="OU51" s="109">
        <f t="shared" si="99"/>
        <v>6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224"/>
        <v>47</v>
      </c>
      <c r="B52" s="195" t="s">
        <v>468</v>
      </c>
      <c r="C52" s="195" t="s">
        <v>468</v>
      </c>
      <c r="D52" s="195" t="s">
        <v>469</v>
      </c>
      <c r="E52" s="196" t="s">
        <v>278</v>
      </c>
      <c r="F52" s="102">
        <v>12.75</v>
      </c>
      <c r="G52" s="102">
        <v>6</v>
      </c>
      <c r="H52" s="104">
        <f t="shared" si="1"/>
        <v>8.6999999999999993</v>
      </c>
      <c r="I52" s="102"/>
      <c r="J52" s="104">
        <f t="shared" si="225"/>
        <v>8.6999999999999993</v>
      </c>
      <c r="K52" s="102">
        <v>6</v>
      </c>
      <c r="L52" s="102">
        <v>3</v>
      </c>
      <c r="M52" s="104">
        <f t="shared" si="2"/>
        <v>4.2</v>
      </c>
      <c r="N52" s="102"/>
      <c r="O52" s="104">
        <f t="shared" si="226"/>
        <v>4.2</v>
      </c>
      <c r="P52" s="102">
        <v>15</v>
      </c>
      <c r="Q52" s="102">
        <v>8</v>
      </c>
      <c r="R52" s="104">
        <f t="shared" si="3"/>
        <v>10.8</v>
      </c>
      <c r="S52" s="102"/>
      <c r="T52" s="104">
        <f t="shared" si="227"/>
        <v>10.8</v>
      </c>
      <c r="U52" s="102"/>
      <c r="V52" s="102"/>
      <c r="W52" s="104" t="str">
        <f t="shared" si="4"/>
        <v/>
      </c>
      <c r="X52" s="102"/>
      <c r="Y52" s="104" t="str">
        <f t="shared" si="228"/>
        <v/>
      </c>
      <c r="Z52" s="102"/>
      <c r="AA52" s="102"/>
      <c r="AB52" s="104" t="str">
        <f t="shared" si="5"/>
        <v/>
      </c>
      <c r="AC52" s="102"/>
      <c r="AD52" s="104"/>
      <c r="AE52" s="104">
        <f>IF(AND(F52="",K52="",P52=""),"",SUM(F52)*SUM(J$4)+SUM(K52)*SUM(O$4)+SUM(P52)*SUM(T$4)+SUM(U52)*SUM(Y$4)+SUM(Z52)*SUM(AD$4))</f>
        <v>11.365384615384617</v>
      </c>
      <c r="AF52" s="104">
        <f>IF(AND(G52="",L52="",Q52=""),"",SUM(G52)*SUM(J$4)+SUM(L52)*SUM(O$4)+SUM(Q52)*SUM(T$4)+SUM(V52)*SUM(Y$4)+SUM(AA52)*SUM(AD$4))</f>
        <v>5.6923076923076925</v>
      </c>
      <c r="AG52" s="104">
        <f>IF(AND(H52="",M52="",R52=""),"",SUM(H52)*SUM(J$4)+SUM(M52)*SUM(O$4)+SUM(R52)*SUM(T$4)+SUM(W52)*SUM(Y$4)+SUM(AB52)*SUM(AD$4))</f>
        <v>7.9615384615384617</v>
      </c>
      <c r="AH52" s="104" t="str">
        <f>IF(AND(I52="",N52="",S52=""),"",SUM(I52)*SUM(J$4)+SUM(N52)*SUM(O$4)+SUM(S52)*SUM(T$4)+SUM(X52)*SUM(Y$4)+SUM(AC52)*SUM(AD$4))</f>
        <v/>
      </c>
      <c r="AI52" s="104">
        <f>IF(AND(J52="",O52="",T52=""),"",SUM(J52)*SUM(J$4)+SUM(O52)*SUM(O$4)+SUM(T52)*SUM(T$4)+SUM(Y52)*SUM(Y$4)+SUM(AD52)*SUM(AD$4))</f>
        <v>7.9615384615384617</v>
      </c>
      <c r="AJ52" s="105">
        <f>IF(AG52="","",IF(SUM(AI52)&lt;10,0,AJ$4))</f>
        <v>0</v>
      </c>
      <c r="AK52" s="109">
        <f>IF(ISERROR(RANK(AI52,AI$6:AI$83)),"",RANK(AI52,AI$6:AI$83))</f>
        <v>27</v>
      </c>
      <c r="AL52" s="102">
        <v>9.25</v>
      </c>
      <c r="AM52" s="102">
        <v>5</v>
      </c>
      <c r="AN52" s="104">
        <f t="shared" si="8"/>
        <v>6.7</v>
      </c>
      <c r="AO52" s="102"/>
      <c r="AP52" s="104">
        <f t="shared" si="235"/>
        <v>6.7</v>
      </c>
      <c r="AQ52" s="102">
        <v>5.5</v>
      </c>
      <c r="AR52" s="102">
        <v>5</v>
      </c>
      <c r="AS52" s="104">
        <f t="shared" si="9"/>
        <v>5.2</v>
      </c>
      <c r="AT52" s="102"/>
      <c r="AU52" s="104">
        <f t="shared" si="236"/>
        <v>5.2</v>
      </c>
      <c r="AV52" s="102">
        <v>6</v>
      </c>
      <c r="AW52" s="102">
        <v>8.5</v>
      </c>
      <c r="AX52" s="104">
        <f t="shared" si="10"/>
        <v>7.5</v>
      </c>
      <c r="AY52" s="102"/>
      <c r="AZ52" s="104">
        <f t="shared" si="237"/>
        <v>7.5</v>
      </c>
      <c r="BA52" s="102"/>
      <c r="BB52" s="102"/>
      <c r="BC52" s="104"/>
      <c r="BD52" s="102"/>
      <c r="BE52" s="104"/>
      <c r="BF52" s="102"/>
      <c r="BG52" s="102"/>
      <c r="BH52" s="104"/>
      <c r="BI52" s="102"/>
      <c r="BJ52" s="104"/>
      <c r="BK52" s="104">
        <f t="shared" si="240"/>
        <v>7.0576923076923084</v>
      </c>
      <c r="BL52" s="104">
        <f t="shared" si="241"/>
        <v>5.8076923076923084</v>
      </c>
      <c r="BM52" s="104">
        <f t="shared" si="242"/>
        <v>6.3076923076923075</v>
      </c>
      <c r="BN52" s="104"/>
      <c r="BO52" s="104">
        <f t="shared" si="244"/>
        <v>6.3076923076923075</v>
      </c>
      <c r="BP52" s="105">
        <f t="shared" si="13"/>
        <v>0</v>
      </c>
      <c r="BQ52" s="109">
        <f t="shared" si="14"/>
        <v>41</v>
      </c>
      <c r="BR52" s="102">
        <v>17</v>
      </c>
      <c r="BS52" s="102">
        <v>8</v>
      </c>
      <c r="BT52" s="104">
        <f t="shared" si="15"/>
        <v>11.600000000000001</v>
      </c>
      <c r="BU52" s="102"/>
      <c r="BV52" s="104">
        <f t="shared" si="245"/>
        <v>11.600000000000001</v>
      </c>
      <c r="BW52" s="102">
        <v>12</v>
      </c>
      <c r="BX52" s="102">
        <v>13</v>
      </c>
      <c r="BY52" s="104">
        <f t="shared" si="16"/>
        <v>12.600000000000001</v>
      </c>
      <c r="BZ52" s="102"/>
      <c r="CA52" s="104">
        <f t="shared" si="246"/>
        <v>12.600000000000001</v>
      </c>
      <c r="CB52" s="102">
        <v>11</v>
      </c>
      <c r="CC52" s="102">
        <v>12</v>
      </c>
      <c r="CD52" s="104">
        <f t="shared" si="17"/>
        <v>11.6</v>
      </c>
      <c r="CE52" s="102"/>
      <c r="CF52" s="104">
        <f t="shared" si="247"/>
        <v>11.6</v>
      </c>
      <c r="CG52" s="102"/>
      <c r="CH52" s="102"/>
      <c r="CI52" s="104" t="str">
        <f t="shared" si="18"/>
        <v/>
      </c>
      <c r="CJ52" s="102"/>
      <c r="CK52" s="104" t="str">
        <f t="shared" si="248"/>
        <v/>
      </c>
      <c r="CL52" s="102"/>
      <c r="CM52" s="102"/>
      <c r="CN52" s="104" t="str">
        <f t="shared" si="19"/>
        <v/>
      </c>
      <c r="CO52" s="102"/>
      <c r="CP52" s="104" t="str">
        <f t="shared" si="249"/>
        <v/>
      </c>
      <c r="CQ52" s="104">
        <f t="shared" si="250"/>
        <v>13.692307692307693</v>
      </c>
      <c r="CR52" s="104"/>
      <c r="CS52" s="104">
        <f t="shared" si="252"/>
        <v>11.984615384615388</v>
      </c>
      <c r="CT52" s="104"/>
      <c r="CU52" s="104">
        <f t="shared" si="254"/>
        <v>11.984615384615388</v>
      </c>
      <c r="CV52" s="105">
        <f t="shared" si="20"/>
        <v>4</v>
      </c>
      <c r="CW52" s="109">
        <f t="shared" si="21"/>
        <v>17</v>
      </c>
      <c r="CX52" s="102">
        <v>16.5</v>
      </c>
      <c r="CY52" s="102">
        <v>14</v>
      </c>
      <c r="CZ52" s="104">
        <f t="shared" si="22"/>
        <v>15</v>
      </c>
      <c r="DA52" s="102"/>
      <c r="DB52" s="104">
        <f t="shared" si="255"/>
        <v>15</v>
      </c>
      <c r="DC52" s="102">
        <v>15</v>
      </c>
      <c r="DD52" s="102">
        <v>13.5</v>
      </c>
      <c r="DE52" s="104">
        <f t="shared" si="23"/>
        <v>14.1</v>
      </c>
      <c r="DF52" s="102"/>
      <c r="DG52" s="104">
        <f t="shared" si="256"/>
        <v>14.1</v>
      </c>
      <c r="DH52" s="102"/>
      <c r="DI52" s="102"/>
      <c r="DJ52" s="104"/>
      <c r="DK52" s="102"/>
      <c r="DL52" s="104"/>
      <c r="DM52" s="102"/>
      <c r="DN52" s="102"/>
      <c r="DO52" s="104"/>
      <c r="DP52" s="102"/>
      <c r="DQ52" s="104"/>
      <c r="DR52" s="102"/>
      <c r="DS52" s="102"/>
      <c r="DT52" s="104"/>
      <c r="DU52" s="102"/>
      <c r="DV52" s="104"/>
      <c r="DW52" s="104">
        <f t="shared" si="260"/>
        <v>15.807692307692308</v>
      </c>
      <c r="DX52" s="104">
        <f t="shared" si="261"/>
        <v>13.76923076923077</v>
      </c>
      <c r="DY52" s="104">
        <f t="shared" si="262"/>
        <v>14.584615384615384</v>
      </c>
      <c r="DZ52" s="104"/>
      <c r="EA52" s="104">
        <f t="shared" si="264"/>
        <v>14.584615384615384</v>
      </c>
      <c r="EB52" s="105">
        <f t="shared" si="27"/>
        <v>3</v>
      </c>
      <c r="EC52" s="109">
        <f t="shared" si="28"/>
        <v>16</v>
      </c>
      <c r="ED52" s="102">
        <v>16.5</v>
      </c>
      <c r="EE52" s="102">
        <v>13</v>
      </c>
      <c r="EF52" s="104">
        <f t="shared" si="29"/>
        <v>14.4</v>
      </c>
      <c r="EG52" s="102"/>
      <c r="EH52" s="104">
        <f t="shared" si="265"/>
        <v>14.4</v>
      </c>
      <c r="EI52" s="102">
        <v>14.5</v>
      </c>
      <c r="EJ52" s="102">
        <v>15.75</v>
      </c>
      <c r="EK52" s="104">
        <f t="shared" si="30"/>
        <v>15.25</v>
      </c>
      <c r="EL52" s="102"/>
      <c r="EM52" s="104">
        <f t="shared" si="266"/>
        <v>15.25</v>
      </c>
      <c r="EN52" s="102">
        <v>12</v>
      </c>
      <c r="EO52" s="102">
        <v>14.5</v>
      </c>
      <c r="EP52" s="104">
        <f t="shared" si="31"/>
        <v>13.5</v>
      </c>
      <c r="EQ52" s="102"/>
      <c r="ER52" s="104">
        <f t="shared" si="267"/>
        <v>13.5</v>
      </c>
      <c r="ES52" s="102"/>
      <c r="ET52" s="102"/>
      <c r="EU52" s="104" t="str">
        <f t="shared" si="32"/>
        <v/>
      </c>
      <c r="EV52" s="102"/>
      <c r="EW52" s="104" t="str">
        <f t="shared" si="268"/>
        <v/>
      </c>
      <c r="EX52" s="102"/>
      <c r="EY52" s="102"/>
      <c r="EZ52" s="104" t="str">
        <f t="shared" si="33"/>
        <v/>
      </c>
      <c r="FA52" s="102"/>
      <c r="FB52" s="104" t="str">
        <f t="shared" si="269"/>
        <v/>
      </c>
      <c r="FC52" s="104">
        <f t="shared" si="270"/>
        <v>15</v>
      </c>
      <c r="FD52" s="104">
        <f t="shared" si="271"/>
        <v>13.980769230769232</v>
      </c>
      <c r="FE52" s="104">
        <f t="shared" si="272"/>
        <v>14.388461538461538</v>
      </c>
      <c r="FF52" s="104"/>
      <c r="FG52" s="104">
        <f t="shared" si="274"/>
        <v>14.388461538461538</v>
      </c>
      <c r="FH52" s="105">
        <f t="shared" si="34"/>
        <v>3</v>
      </c>
      <c r="FI52" s="109">
        <f t="shared" si="35"/>
        <v>5</v>
      </c>
      <c r="FJ52" s="102">
        <v>16.75</v>
      </c>
      <c r="FK52" s="102">
        <v>11.5</v>
      </c>
      <c r="FL52" s="104">
        <f t="shared" si="36"/>
        <v>13.6</v>
      </c>
      <c r="FM52" s="102"/>
      <c r="FN52" s="104">
        <f t="shared" si="275"/>
        <v>13.6</v>
      </c>
      <c r="FO52" s="102">
        <v>13</v>
      </c>
      <c r="FP52" s="102">
        <v>8</v>
      </c>
      <c r="FQ52" s="104">
        <f t="shared" si="37"/>
        <v>10</v>
      </c>
      <c r="FR52" s="102"/>
      <c r="FS52" s="104">
        <f t="shared" si="276"/>
        <v>10</v>
      </c>
      <c r="FT52" s="102"/>
      <c r="FU52" s="102"/>
      <c r="FV52" s="104" t="str">
        <f t="shared" si="38"/>
        <v/>
      </c>
      <c r="FW52" s="102"/>
      <c r="FX52" s="104" t="str">
        <f t="shared" si="277"/>
        <v/>
      </c>
      <c r="FY52" s="102"/>
      <c r="FZ52" s="102"/>
      <c r="GA52" s="104"/>
      <c r="GB52" s="102"/>
      <c r="GC52" s="104"/>
      <c r="GD52" s="102"/>
      <c r="GE52" s="102"/>
      <c r="GF52" s="104"/>
      <c r="GG52" s="102"/>
      <c r="GH52" s="104"/>
      <c r="GI52" s="104">
        <f t="shared" si="280"/>
        <v>15.019230769230768</v>
      </c>
      <c r="GJ52" s="104">
        <f t="shared" si="281"/>
        <v>9.8846153846153832</v>
      </c>
      <c r="GK52" s="104">
        <f t="shared" si="282"/>
        <v>11.938461538461539</v>
      </c>
      <c r="GL52" s="104"/>
      <c r="GM52" s="104">
        <f t="shared" si="284"/>
        <v>11.938461538461539</v>
      </c>
      <c r="GN52" s="105"/>
      <c r="GO52" s="109">
        <f t="shared" si="42"/>
        <v>3</v>
      </c>
      <c r="GP52" s="102">
        <v>17.25</v>
      </c>
      <c r="GQ52" s="102">
        <v>14.5</v>
      </c>
      <c r="GR52" s="104">
        <f t="shared" si="43"/>
        <v>15.6</v>
      </c>
      <c r="GS52" s="102"/>
      <c r="GT52" s="104">
        <f t="shared" si="285"/>
        <v>15.6</v>
      </c>
      <c r="GU52" s="102">
        <v>17</v>
      </c>
      <c r="GV52" s="102">
        <v>16.5</v>
      </c>
      <c r="GW52" s="104">
        <f t="shared" si="44"/>
        <v>16.700000000000003</v>
      </c>
      <c r="GX52" s="102"/>
      <c r="GY52" s="104">
        <f t="shared" si="286"/>
        <v>16.700000000000003</v>
      </c>
      <c r="GZ52" s="102"/>
      <c r="HA52" s="102"/>
      <c r="HB52" s="104" t="str">
        <f t="shared" si="45"/>
        <v/>
      </c>
      <c r="HC52" s="102"/>
      <c r="HD52" s="104" t="str">
        <f t="shared" si="287"/>
        <v/>
      </c>
      <c r="HE52" s="102"/>
      <c r="HF52" s="102"/>
      <c r="HG52" s="104" t="str">
        <f t="shared" si="46"/>
        <v/>
      </c>
      <c r="HH52" s="102"/>
      <c r="HI52" s="104" t="str">
        <f t="shared" si="288"/>
        <v/>
      </c>
      <c r="HJ52" s="102"/>
      <c r="HK52" s="102"/>
      <c r="HL52" s="104" t="str">
        <f t="shared" si="47"/>
        <v/>
      </c>
      <c r="HM52" s="102"/>
      <c r="HN52" s="104" t="str">
        <f t="shared" si="289"/>
        <v/>
      </c>
      <c r="HO52" s="104">
        <f t="shared" si="290"/>
        <v>17.134615384615387</v>
      </c>
      <c r="HP52" s="104">
        <f t="shared" si="291"/>
        <v>15.423076923076923</v>
      </c>
      <c r="HQ52" s="104">
        <f t="shared" si="292"/>
        <v>16.107692307692307</v>
      </c>
      <c r="HR52" s="104"/>
      <c r="HS52" s="104">
        <f t="shared" si="294"/>
        <v>16.107692307692307</v>
      </c>
      <c r="HT52" s="105">
        <f t="shared" si="48"/>
        <v>2</v>
      </c>
      <c r="HU52" s="109">
        <f t="shared" si="49"/>
        <v>1</v>
      </c>
      <c r="HV52" s="102">
        <v>8</v>
      </c>
      <c r="HW52" s="102">
        <v>16</v>
      </c>
      <c r="HX52" s="104">
        <f t="shared" si="50"/>
        <v>12.8</v>
      </c>
      <c r="HY52" s="102"/>
      <c r="HZ52" s="104">
        <f t="shared" si="295"/>
        <v>12.8</v>
      </c>
      <c r="IA52" s="102">
        <v>14</v>
      </c>
      <c r="IB52" s="102">
        <v>12</v>
      </c>
      <c r="IC52" s="104">
        <f t="shared" si="51"/>
        <v>12.8</v>
      </c>
      <c r="ID52" s="102"/>
      <c r="IE52" s="104">
        <f t="shared" si="296"/>
        <v>12.8</v>
      </c>
      <c r="IF52" s="102"/>
      <c r="IG52" s="102"/>
      <c r="IH52" s="104"/>
      <c r="II52" s="102"/>
      <c r="IJ52" s="104"/>
      <c r="IK52" s="102"/>
      <c r="IL52" s="102"/>
      <c r="IM52" s="104"/>
      <c r="IN52" s="102"/>
      <c r="IO52" s="104"/>
      <c r="IP52" s="102"/>
      <c r="IQ52" s="102"/>
      <c r="IR52" s="104"/>
      <c r="IS52" s="102"/>
      <c r="IT52" s="104"/>
      <c r="IU52" s="104">
        <f t="shared" si="300"/>
        <v>10.76923076923077</v>
      </c>
      <c r="IV52" s="104">
        <f t="shared" si="301"/>
        <v>14.153846153846153</v>
      </c>
      <c r="IW52" s="104">
        <f t="shared" si="302"/>
        <v>12.8</v>
      </c>
      <c r="IX52" s="104"/>
      <c r="IY52" s="104">
        <f t="shared" si="304"/>
        <v>12.8</v>
      </c>
      <c r="IZ52" s="105">
        <f t="shared" si="55"/>
        <v>3</v>
      </c>
      <c r="JA52" s="109">
        <f t="shared" si="56"/>
        <v>28</v>
      </c>
      <c r="JB52" s="102">
        <v>12.75</v>
      </c>
      <c r="JC52" s="102">
        <v>11.5</v>
      </c>
      <c r="JD52" s="104">
        <f t="shared" si="57"/>
        <v>12</v>
      </c>
      <c r="JE52" s="102"/>
      <c r="JF52" s="104">
        <f t="shared" si="305"/>
        <v>12</v>
      </c>
      <c r="JG52" s="102"/>
      <c r="JH52" s="102"/>
      <c r="JI52" s="104"/>
      <c r="JJ52" s="102"/>
      <c r="JK52" s="104"/>
      <c r="JL52" s="102"/>
      <c r="JM52" s="102"/>
      <c r="JN52" s="104"/>
      <c r="JO52" s="102"/>
      <c r="JP52" s="104"/>
      <c r="JQ52" s="102"/>
      <c r="JR52" s="102"/>
      <c r="JS52" s="104"/>
      <c r="JT52" s="102"/>
      <c r="JU52" s="104"/>
      <c r="JV52" s="102"/>
      <c r="JW52" s="102"/>
      <c r="JX52" s="104"/>
      <c r="JY52" s="102"/>
      <c r="JZ52" s="104"/>
      <c r="KA52" s="104">
        <f t="shared" si="310"/>
        <v>12.75</v>
      </c>
      <c r="KB52" s="104">
        <f t="shared" si="311"/>
        <v>11.5</v>
      </c>
      <c r="KC52" s="104">
        <f t="shared" si="312"/>
        <v>12</v>
      </c>
      <c r="KD52" s="104"/>
      <c r="KE52" s="104">
        <f t="shared" si="314"/>
        <v>12</v>
      </c>
      <c r="KF52" s="105">
        <f t="shared" si="62"/>
        <v>2</v>
      </c>
      <c r="KG52" s="109">
        <f t="shared" si="63"/>
        <v>15</v>
      </c>
      <c r="KH52" s="102"/>
      <c r="KI52" s="102"/>
      <c r="KJ52" s="104" t="str">
        <f t="shared" si="64"/>
        <v/>
      </c>
      <c r="KK52" s="102"/>
      <c r="KL52" s="104" t="str">
        <f t="shared" si="315"/>
        <v/>
      </c>
      <c r="KM52" s="102"/>
      <c r="KN52" s="102"/>
      <c r="KO52" s="104" t="str">
        <f t="shared" si="65"/>
        <v/>
      </c>
      <c r="KP52" s="102"/>
      <c r="KQ52" s="104" t="str">
        <f t="shared" si="316"/>
        <v/>
      </c>
      <c r="KR52" s="102"/>
      <c r="KS52" s="102"/>
      <c r="KT52" s="104" t="str">
        <f t="shared" si="66"/>
        <v/>
      </c>
      <c r="KU52" s="102"/>
      <c r="KV52" s="104" t="str">
        <f t="shared" si="317"/>
        <v/>
      </c>
      <c r="KW52" s="102"/>
      <c r="KX52" s="102"/>
      <c r="KY52" s="104"/>
      <c r="KZ52" s="102"/>
      <c r="LA52" s="104"/>
      <c r="LB52" s="102"/>
      <c r="LC52" s="102"/>
      <c r="LD52" s="104"/>
      <c r="LE52" s="102"/>
      <c r="LF52" s="104"/>
      <c r="LG52" s="104" t="str">
        <f t="shared" si="320"/>
        <v/>
      </c>
      <c r="LH52" s="104" t="str">
        <f t="shared" si="321"/>
        <v/>
      </c>
      <c r="LI52" s="104" t="str">
        <f t="shared" si="322"/>
        <v/>
      </c>
      <c r="LJ52" s="104"/>
      <c r="LK52" s="104" t="str">
        <f t="shared" si="324"/>
        <v/>
      </c>
      <c r="LL52" s="105" t="str">
        <f t="shared" si="69"/>
        <v/>
      </c>
      <c r="LM52" s="109" t="str">
        <f t="shared" si="70"/>
        <v/>
      </c>
      <c r="LN52" s="102"/>
      <c r="LO52" s="102"/>
      <c r="LP52" s="104"/>
      <c r="LQ52" s="102"/>
      <c r="LR52" s="104"/>
      <c r="LS52" s="102"/>
      <c r="LT52" s="102"/>
      <c r="LU52" s="104"/>
      <c r="LV52" s="102"/>
      <c r="LW52" s="104"/>
      <c r="LX52" s="102"/>
      <c r="LY52" s="102"/>
      <c r="LZ52" s="104"/>
      <c r="MA52" s="102"/>
      <c r="MB52" s="104"/>
      <c r="MC52" s="102"/>
      <c r="MD52" s="102"/>
      <c r="ME52" s="104"/>
      <c r="MF52" s="102"/>
      <c r="MG52" s="104"/>
      <c r="MH52" s="102"/>
      <c r="MI52" s="102"/>
      <c r="MJ52" s="104"/>
      <c r="MK52" s="102"/>
      <c r="ML52" s="104"/>
      <c r="MM52" s="104"/>
      <c r="MN52" s="104"/>
      <c r="MO52" s="104"/>
      <c r="MP52" s="104"/>
      <c r="MQ52" s="104"/>
      <c r="MR52" s="105"/>
      <c r="MS52" s="109"/>
      <c r="MT52" s="102"/>
      <c r="MU52" s="102"/>
      <c r="MV52" s="104"/>
      <c r="MW52" s="102"/>
      <c r="MX52" s="104"/>
      <c r="MY52" s="102"/>
      <c r="MZ52" s="102"/>
      <c r="NA52" s="104"/>
      <c r="NB52" s="102"/>
      <c r="NC52" s="104"/>
      <c r="ND52" s="102"/>
      <c r="NE52" s="102"/>
      <c r="NF52" s="104"/>
      <c r="NG52" s="102"/>
      <c r="NH52" s="104"/>
      <c r="NI52" s="102"/>
      <c r="NJ52" s="102"/>
      <c r="NK52" s="104"/>
      <c r="NL52" s="102"/>
      <c r="NM52" s="104"/>
      <c r="NN52" s="102"/>
      <c r="NO52" s="102"/>
      <c r="NP52" s="104"/>
      <c r="NQ52" s="102"/>
      <c r="NR52" s="104"/>
      <c r="NS52" s="104"/>
      <c r="NT52" s="104"/>
      <c r="NU52" s="104"/>
      <c r="NV52" s="104"/>
      <c r="NW52" s="104"/>
      <c r="NX52" s="105"/>
      <c r="NY52" s="109"/>
      <c r="NZ52" s="73"/>
      <c r="OA52" s="198">
        <f t="shared" si="85"/>
        <v>7.9615384615384617</v>
      </c>
      <c r="OB52" s="198">
        <f t="shared" si="86"/>
        <v>6.3076923076923075</v>
      </c>
      <c r="OC52" s="198">
        <f t="shared" si="87"/>
        <v>11.984615384615388</v>
      </c>
      <c r="OD52" s="198">
        <f t="shared" si="88"/>
        <v>14.584615384615384</v>
      </c>
      <c r="OE52" s="198">
        <f t="shared" si="89"/>
        <v>14.388461538461538</v>
      </c>
      <c r="OF52" s="198">
        <f t="shared" si="90"/>
        <v>11.938461538461539</v>
      </c>
      <c r="OG52" s="198">
        <f t="shared" si="91"/>
        <v>16.107692307692307</v>
      </c>
      <c r="OH52" s="198">
        <f t="shared" si="92"/>
        <v>12.8</v>
      </c>
      <c r="OI52" s="198">
        <f t="shared" si="93"/>
        <v>12</v>
      </c>
      <c r="OJ52" s="198" t="str">
        <f t="shared" si="94"/>
        <v/>
      </c>
      <c r="OK52" s="198">
        <f t="shared" si="95"/>
        <v>0</v>
      </c>
      <c r="OL52" s="198">
        <f t="shared" si="96"/>
        <v>0</v>
      </c>
      <c r="OM52" s="133"/>
      <c r="ON52" s="198">
        <f t="shared" si="349"/>
        <v>10.653846153846155</v>
      </c>
      <c r="OO52" s="198">
        <f t="shared" si="350"/>
        <v>7.9416666666666655</v>
      </c>
      <c r="OP52" s="198">
        <f t="shared" si="345"/>
        <v>11.221153846153845</v>
      </c>
      <c r="OQ52" s="198">
        <f t="shared" si="346"/>
        <v>11.221153846153845</v>
      </c>
      <c r="OR52" s="105">
        <f t="shared" si="347"/>
        <v>17</v>
      </c>
      <c r="OS52" s="105">
        <f t="shared" si="348"/>
        <v>30</v>
      </c>
      <c r="OT52" s="133"/>
      <c r="OU52" s="109">
        <f t="shared" si="99"/>
        <v>21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4"/>
        <v>48</v>
      </c>
      <c r="B53" s="195" t="s">
        <v>470</v>
      </c>
      <c r="C53" s="195" t="s">
        <v>471</v>
      </c>
      <c r="D53" s="195" t="s">
        <v>472</v>
      </c>
      <c r="E53" s="196" t="s">
        <v>278</v>
      </c>
      <c r="F53" s="102">
        <v>12.5</v>
      </c>
      <c r="G53" s="102">
        <v>4</v>
      </c>
      <c r="H53" s="104">
        <f t="shared" si="1"/>
        <v>7.4</v>
      </c>
      <c r="I53" s="102"/>
      <c r="J53" s="104">
        <f t="shared" si="225"/>
        <v>7.4</v>
      </c>
      <c r="K53" s="102">
        <v>16</v>
      </c>
      <c r="L53" s="102">
        <v>15.5</v>
      </c>
      <c r="M53" s="104">
        <f t="shared" si="2"/>
        <v>15.7</v>
      </c>
      <c r="N53" s="102"/>
      <c r="O53" s="104">
        <f t="shared" si="226"/>
        <v>15.7</v>
      </c>
      <c r="P53" s="102">
        <v>16</v>
      </c>
      <c r="Q53" s="102">
        <v>11</v>
      </c>
      <c r="R53" s="104">
        <f t="shared" si="3"/>
        <v>13</v>
      </c>
      <c r="S53" s="102"/>
      <c r="T53" s="104">
        <f t="shared" si="227"/>
        <v>13</v>
      </c>
      <c r="U53" s="102"/>
      <c r="V53" s="102"/>
      <c r="W53" s="104" t="str">
        <f t="shared" si="4"/>
        <v/>
      </c>
      <c r="X53" s="102"/>
      <c r="Y53" s="104" t="str">
        <f t="shared" si="228"/>
        <v/>
      </c>
      <c r="Z53" s="102"/>
      <c r="AA53" s="102"/>
      <c r="AB53" s="104" t="str">
        <f t="shared" si="5"/>
        <v/>
      </c>
      <c r="AC53" s="102"/>
      <c r="AD53" s="104"/>
      <c r="AE53" s="104">
        <f>IF(AND(F53="",K53="",P53=""),"",SUM(F53)*SUM(J$4)+SUM(K53)*SUM(O$4)+SUM(P53)*SUM(T$4)+SUM(U53)*SUM(Y$4)+SUM(Z53)*SUM(AD$4))</f>
        <v>14.653846153846155</v>
      </c>
      <c r="AF53" s="104">
        <f>IF(AND(G53="",L53="",Q53=""),"",SUM(G53)*SUM(J$4)+SUM(L53)*SUM(O$4)+SUM(Q53)*SUM(T$4)+SUM(V53)*SUM(Y$4)+SUM(AA53)*SUM(AD$4))</f>
        <v>9.6923076923076934</v>
      </c>
      <c r="AG53" s="104">
        <f>IF(AND(H53="",M53="",R53=""),"",SUM(H53)*SUM(J$4)+SUM(M53)*SUM(O$4)+SUM(R53)*SUM(T$4)+SUM(W53)*SUM(Y$4)+SUM(AB53)*SUM(AD$4))</f>
        <v>11.676923076923076</v>
      </c>
      <c r="AH53" s="104" t="str">
        <f>IF(AND(I53="",N53="",S53=""),"",SUM(I53)*SUM(J$4)+SUM(N53)*SUM(O$4)+SUM(S53)*SUM(T$4)+SUM(X53)*SUM(Y$4)+SUM(AC53)*SUM(AD$4))</f>
        <v/>
      </c>
      <c r="AI53" s="104">
        <f>IF(AND(J53="",O53="",T53=""),"",SUM(J53)*SUM(J$4)+SUM(O53)*SUM(O$4)+SUM(T53)*SUM(T$4)+SUM(Y53)*SUM(Y$4)+SUM(AD53)*SUM(AD$4))</f>
        <v>11.676923076923076</v>
      </c>
      <c r="AJ53" s="105">
        <f>IF(AG53="","",IF(SUM(AI53)&lt;10,0,AJ$4))</f>
        <v>5</v>
      </c>
      <c r="AK53" s="109">
        <f>IF(ISERROR(RANK(AI53,AI$6:AI$83)),"",RANK(AI53,AI$6:AI$83))</f>
        <v>7</v>
      </c>
      <c r="AL53" s="102">
        <v>13</v>
      </c>
      <c r="AM53" s="102">
        <v>9.5</v>
      </c>
      <c r="AN53" s="104">
        <f t="shared" si="8"/>
        <v>10.9</v>
      </c>
      <c r="AO53" s="102"/>
      <c r="AP53" s="104">
        <f t="shared" si="235"/>
        <v>10.9</v>
      </c>
      <c r="AQ53" s="102">
        <v>8</v>
      </c>
      <c r="AR53" s="102">
        <v>9</v>
      </c>
      <c r="AS53" s="104">
        <f t="shared" si="9"/>
        <v>8.6</v>
      </c>
      <c r="AT53" s="102"/>
      <c r="AU53" s="104">
        <f t="shared" si="236"/>
        <v>8.6</v>
      </c>
      <c r="AV53" s="102">
        <v>8.5</v>
      </c>
      <c r="AW53" s="102">
        <v>15.5</v>
      </c>
      <c r="AX53" s="104">
        <f t="shared" si="10"/>
        <v>12.7</v>
      </c>
      <c r="AY53" s="102"/>
      <c r="AZ53" s="104">
        <f t="shared" si="237"/>
        <v>12.7</v>
      </c>
      <c r="BA53" s="102"/>
      <c r="BB53" s="102"/>
      <c r="BC53" s="104"/>
      <c r="BD53" s="102"/>
      <c r="BE53" s="104"/>
      <c r="BF53" s="102"/>
      <c r="BG53" s="102"/>
      <c r="BH53" s="104"/>
      <c r="BI53" s="102"/>
      <c r="BJ53" s="104"/>
      <c r="BK53" s="104">
        <f t="shared" si="240"/>
        <v>10.038461538461538</v>
      </c>
      <c r="BL53" s="104">
        <f t="shared" si="241"/>
        <v>10.692307692307693</v>
      </c>
      <c r="BM53" s="104">
        <f t="shared" si="242"/>
        <v>10.430769230769231</v>
      </c>
      <c r="BN53" s="104"/>
      <c r="BO53" s="104">
        <f t="shared" si="244"/>
        <v>10.430769230769231</v>
      </c>
      <c r="BP53" s="105">
        <f t="shared" si="13"/>
        <v>5</v>
      </c>
      <c r="BQ53" s="109">
        <f t="shared" si="14"/>
        <v>12</v>
      </c>
      <c r="BR53" s="102">
        <v>13.5</v>
      </c>
      <c r="BS53" s="102">
        <v>7</v>
      </c>
      <c r="BT53" s="104">
        <f t="shared" si="15"/>
        <v>9.6000000000000014</v>
      </c>
      <c r="BU53" s="102"/>
      <c r="BV53" s="104">
        <f t="shared" si="245"/>
        <v>9.6000000000000014</v>
      </c>
      <c r="BW53" s="102">
        <v>15</v>
      </c>
      <c r="BX53" s="102">
        <v>13</v>
      </c>
      <c r="BY53" s="104">
        <f t="shared" si="16"/>
        <v>13.8</v>
      </c>
      <c r="BZ53" s="102"/>
      <c r="CA53" s="104">
        <f t="shared" si="246"/>
        <v>13.8</v>
      </c>
      <c r="CB53" s="102">
        <v>13</v>
      </c>
      <c r="CC53" s="102">
        <v>17</v>
      </c>
      <c r="CD53" s="104">
        <f t="shared" si="17"/>
        <v>15.399999999999999</v>
      </c>
      <c r="CE53" s="102"/>
      <c r="CF53" s="104">
        <f t="shared" si="247"/>
        <v>15.399999999999999</v>
      </c>
      <c r="CG53" s="102"/>
      <c r="CH53" s="102"/>
      <c r="CI53" s="104" t="str">
        <f t="shared" si="18"/>
        <v/>
      </c>
      <c r="CJ53" s="102"/>
      <c r="CK53" s="104" t="str">
        <f t="shared" si="248"/>
        <v/>
      </c>
      <c r="CL53" s="102"/>
      <c r="CM53" s="102"/>
      <c r="CN53" s="104" t="str">
        <f t="shared" si="19"/>
        <v/>
      </c>
      <c r="CO53" s="102"/>
      <c r="CP53" s="104" t="str">
        <f t="shared" si="249"/>
        <v/>
      </c>
      <c r="CQ53" s="104">
        <f t="shared" si="250"/>
        <v>13.961538461538462</v>
      </c>
      <c r="CR53" s="104"/>
      <c r="CS53" s="104">
        <f t="shared" si="252"/>
        <v>12.553846153846155</v>
      </c>
      <c r="CT53" s="104"/>
      <c r="CU53" s="104">
        <f t="shared" si="254"/>
        <v>12.553846153846155</v>
      </c>
      <c r="CV53" s="105">
        <f t="shared" si="20"/>
        <v>4</v>
      </c>
      <c r="CW53" s="109">
        <f t="shared" si="21"/>
        <v>10</v>
      </c>
      <c r="CX53" s="102">
        <v>13.5</v>
      </c>
      <c r="CY53" s="102">
        <v>15</v>
      </c>
      <c r="CZ53" s="104">
        <f t="shared" si="22"/>
        <v>14.4</v>
      </c>
      <c r="DA53" s="102"/>
      <c r="DB53" s="104">
        <f t="shared" si="255"/>
        <v>14.4</v>
      </c>
      <c r="DC53" s="102">
        <v>14</v>
      </c>
      <c r="DD53" s="102">
        <v>15</v>
      </c>
      <c r="DE53" s="104">
        <f t="shared" si="23"/>
        <v>14.600000000000001</v>
      </c>
      <c r="DF53" s="102"/>
      <c r="DG53" s="104">
        <f t="shared" si="256"/>
        <v>14.600000000000001</v>
      </c>
      <c r="DH53" s="102"/>
      <c r="DI53" s="102"/>
      <c r="DJ53" s="104"/>
      <c r="DK53" s="102"/>
      <c r="DL53" s="104"/>
      <c r="DM53" s="102"/>
      <c r="DN53" s="102"/>
      <c r="DO53" s="104"/>
      <c r="DP53" s="102"/>
      <c r="DQ53" s="104"/>
      <c r="DR53" s="102"/>
      <c r="DS53" s="102"/>
      <c r="DT53" s="104"/>
      <c r="DU53" s="102"/>
      <c r="DV53" s="104"/>
      <c r="DW53" s="104">
        <f t="shared" si="260"/>
        <v>13.73076923076923</v>
      </c>
      <c r="DX53" s="104">
        <f t="shared" si="261"/>
        <v>15</v>
      </c>
      <c r="DY53" s="104">
        <f t="shared" si="262"/>
        <v>14.492307692307694</v>
      </c>
      <c r="DZ53" s="104"/>
      <c r="EA53" s="104">
        <f t="shared" si="264"/>
        <v>14.492307692307694</v>
      </c>
      <c r="EB53" s="105">
        <f t="shared" si="27"/>
        <v>3</v>
      </c>
      <c r="EC53" s="109">
        <f t="shared" si="28"/>
        <v>19</v>
      </c>
      <c r="ED53" s="102">
        <v>16</v>
      </c>
      <c r="EE53" s="102">
        <v>11.5</v>
      </c>
      <c r="EF53" s="104">
        <f t="shared" si="29"/>
        <v>13.3</v>
      </c>
      <c r="EG53" s="102"/>
      <c r="EH53" s="104">
        <f t="shared" si="265"/>
        <v>13.3</v>
      </c>
      <c r="EI53" s="102">
        <v>13.5</v>
      </c>
      <c r="EJ53" s="102">
        <v>11</v>
      </c>
      <c r="EK53" s="104">
        <f t="shared" si="30"/>
        <v>12</v>
      </c>
      <c r="EL53" s="102"/>
      <c r="EM53" s="104">
        <f t="shared" si="266"/>
        <v>12</v>
      </c>
      <c r="EN53" s="102">
        <v>11</v>
      </c>
      <c r="EO53" s="102">
        <v>10.5</v>
      </c>
      <c r="EP53" s="104">
        <f t="shared" si="31"/>
        <v>10.7</v>
      </c>
      <c r="EQ53" s="102"/>
      <c r="ER53" s="104">
        <f t="shared" si="267"/>
        <v>10.7</v>
      </c>
      <c r="ES53" s="102"/>
      <c r="ET53" s="102"/>
      <c r="EU53" s="104" t="str">
        <f t="shared" si="32"/>
        <v/>
      </c>
      <c r="EV53" s="102"/>
      <c r="EW53" s="104" t="str">
        <f t="shared" si="268"/>
        <v/>
      </c>
      <c r="EX53" s="102"/>
      <c r="EY53" s="102"/>
      <c r="EZ53" s="104" t="str">
        <f t="shared" si="33"/>
        <v/>
      </c>
      <c r="FA53" s="102"/>
      <c r="FB53" s="104" t="str">
        <f t="shared" si="269"/>
        <v/>
      </c>
      <c r="FC53" s="104">
        <f t="shared" si="270"/>
        <v>14.269230769230768</v>
      </c>
      <c r="FD53" s="104">
        <f t="shared" si="271"/>
        <v>11.153846153846153</v>
      </c>
      <c r="FE53" s="104">
        <f t="shared" si="272"/>
        <v>12.4</v>
      </c>
      <c r="FF53" s="104"/>
      <c r="FG53" s="104">
        <f t="shared" si="274"/>
        <v>12.4</v>
      </c>
      <c r="FH53" s="105">
        <f t="shared" si="34"/>
        <v>3</v>
      </c>
      <c r="FI53" s="109">
        <f t="shared" si="35"/>
        <v>16</v>
      </c>
      <c r="FJ53" s="102">
        <v>12.25</v>
      </c>
      <c r="FK53" s="102">
        <v>7</v>
      </c>
      <c r="FL53" s="104">
        <f t="shared" si="36"/>
        <v>9.1000000000000014</v>
      </c>
      <c r="FM53" s="102"/>
      <c r="FN53" s="104">
        <f t="shared" si="275"/>
        <v>9.1000000000000014</v>
      </c>
      <c r="FO53" s="102">
        <v>4</v>
      </c>
      <c r="FP53" s="102">
        <v>11.75</v>
      </c>
      <c r="FQ53" s="104">
        <f t="shared" si="37"/>
        <v>8.65</v>
      </c>
      <c r="FR53" s="102"/>
      <c r="FS53" s="104">
        <f t="shared" si="276"/>
        <v>8.65</v>
      </c>
      <c r="FT53" s="102"/>
      <c r="FU53" s="102"/>
      <c r="FV53" s="104" t="str">
        <f t="shared" si="38"/>
        <v/>
      </c>
      <c r="FW53" s="102"/>
      <c r="FX53" s="104" t="str">
        <f t="shared" si="277"/>
        <v/>
      </c>
      <c r="FY53" s="102"/>
      <c r="FZ53" s="102"/>
      <c r="GA53" s="104"/>
      <c r="GB53" s="102"/>
      <c r="GC53" s="104"/>
      <c r="GD53" s="102"/>
      <c r="GE53" s="102"/>
      <c r="GF53" s="104"/>
      <c r="GG53" s="102"/>
      <c r="GH53" s="104"/>
      <c r="GI53" s="104">
        <f t="shared" si="280"/>
        <v>8.4423076923076916</v>
      </c>
      <c r="GJ53" s="104">
        <f t="shared" si="281"/>
        <v>9.1923076923076934</v>
      </c>
      <c r="GK53" s="104">
        <f t="shared" si="282"/>
        <v>8.8923076923076927</v>
      </c>
      <c r="GL53" s="104"/>
      <c r="GM53" s="104">
        <f t="shared" si="284"/>
        <v>8.8923076923076927</v>
      </c>
      <c r="GN53" s="105"/>
      <c r="GO53" s="109">
        <f t="shared" si="42"/>
        <v>28</v>
      </c>
      <c r="GP53" s="102">
        <v>17.5</v>
      </c>
      <c r="GQ53" s="102">
        <v>16.5</v>
      </c>
      <c r="GR53" s="104">
        <f t="shared" si="43"/>
        <v>16.899999999999999</v>
      </c>
      <c r="GS53" s="102"/>
      <c r="GT53" s="104">
        <f t="shared" si="285"/>
        <v>16.899999999999999</v>
      </c>
      <c r="GU53" s="102">
        <v>17.5</v>
      </c>
      <c r="GV53" s="102">
        <v>7</v>
      </c>
      <c r="GW53" s="104">
        <f t="shared" si="44"/>
        <v>11.2</v>
      </c>
      <c r="GX53" s="102"/>
      <c r="GY53" s="104">
        <f t="shared" si="286"/>
        <v>11.2</v>
      </c>
      <c r="GZ53" s="102"/>
      <c r="HA53" s="102"/>
      <c r="HB53" s="104" t="str">
        <f t="shared" si="45"/>
        <v/>
      </c>
      <c r="HC53" s="102"/>
      <c r="HD53" s="104" t="str">
        <f t="shared" si="287"/>
        <v/>
      </c>
      <c r="HE53" s="102"/>
      <c r="HF53" s="102"/>
      <c r="HG53" s="104" t="str">
        <f t="shared" si="46"/>
        <v/>
      </c>
      <c r="HH53" s="102"/>
      <c r="HI53" s="104" t="str">
        <f t="shared" si="288"/>
        <v/>
      </c>
      <c r="HJ53" s="102"/>
      <c r="HK53" s="102"/>
      <c r="HL53" s="104" t="str">
        <f t="shared" si="47"/>
        <v/>
      </c>
      <c r="HM53" s="102"/>
      <c r="HN53" s="104" t="str">
        <f t="shared" si="289"/>
        <v/>
      </c>
      <c r="HO53" s="104">
        <f t="shared" si="290"/>
        <v>17.5</v>
      </c>
      <c r="HP53" s="104">
        <f t="shared" si="291"/>
        <v>12.115384615384617</v>
      </c>
      <c r="HQ53" s="104">
        <f t="shared" si="292"/>
        <v>14.26923076923077</v>
      </c>
      <c r="HR53" s="104"/>
      <c r="HS53" s="104">
        <f t="shared" si="294"/>
        <v>14.26923076923077</v>
      </c>
      <c r="HT53" s="105">
        <f t="shared" si="48"/>
        <v>2</v>
      </c>
      <c r="HU53" s="109">
        <f t="shared" si="49"/>
        <v>6</v>
      </c>
      <c r="HV53" s="102">
        <v>8</v>
      </c>
      <c r="HW53" s="102">
        <v>17.5</v>
      </c>
      <c r="HX53" s="104">
        <f t="shared" si="50"/>
        <v>13.7</v>
      </c>
      <c r="HY53" s="102"/>
      <c r="HZ53" s="104">
        <f t="shared" si="295"/>
        <v>13.7</v>
      </c>
      <c r="IA53" s="102">
        <v>14</v>
      </c>
      <c r="IB53" s="102">
        <v>12</v>
      </c>
      <c r="IC53" s="104">
        <f t="shared" si="51"/>
        <v>12.8</v>
      </c>
      <c r="ID53" s="102"/>
      <c r="IE53" s="104">
        <f t="shared" si="296"/>
        <v>12.8</v>
      </c>
      <c r="IF53" s="102"/>
      <c r="IG53" s="102"/>
      <c r="IH53" s="104"/>
      <c r="II53" s="102"/>
      <c r="IJ53" s="104"/>
      <c r="IK53" s="102"/>
      <c r="IL53" s="102"/>
      <c r="IM53" s="104"/>
      <c r="IN53" s="102"/>
      <c r="IO53" s="104"/>
      <c r="IP53" s="102"/>
      <c r="IQ53" s="102"/>
      <c r="IR53" s="104"/>
      <c r="IS53" s="102"/>
      <c r="IT53" s="104"/>
      <c r="IU53" s="104">
        <f t="shared" si="300"/>
        <v>10.76923076923077</v>
      </c>
      <c r="IV53" s="104">
        <f t="shared" si="301"/>
        <v>14.961538461538462</v>
      </c>
      <c r="IW53" s="104">
        <f t="shared" si="302"/>
        <v>13.284615384615385</v>
      </c>
      <c r="IX53" s="104"/>
      <c r="IY53" s="104">
        <f t="shared" si="304"/>
        <v>13.284615384615385</v>
      </c>
      <c r="IZ53" s="105">
        <f t="shared" si="55"/>
        <v>3</v>
      </c>
      <c r="JA53" s="109">
        <f t="shared" si="56"/>
        <v>23</v>
      </c>
      <c r="JB53" s="102">
        <v>11.75</v>
      </c>
      <c r="JC53" s="102">
        <v>10</v>
      </c>
      <c r="JD53" s="104">
        <f t="shared" si="57"/>
        <v>10.7</v>
      </c>
      <c r="JE53" s="102"/>
      <c r="JF53" s="104">
        <f t="shared" si="305"/>
        <v>10.7</v>
      </c>
      <c r="JG53" s="102"/>
      <c r="JH53" s="102"/>
      <c r="JI53" s="104"/>
      <c r="JJ53" s="102"/>
      <c r="JK53" s="104"/>
      <c r="JL53" s="102"/>
      <c r="JM53" s="102"/>
      <c r="JN53" s="104"/>
      <c r="JO53" s="102"/>
      <c r="JP53" s="104"/>
      <c r="JQ53" s="102"/>
      <c r="JR53" s="102"/>
      <c r="JS53" s="104"/>
      <c r="JT53" s="102"/>
      <c r="JU53" s="104"/>
      <c r="JV53" s="102"/>
      <c r="JW53" s="102"/>
      <c r="JX53" s="104"/>
      <c r="JY53" s="102"/>
      <c r="JZ53" s="104"/>
      <c r="KA53" s="104">
        <f t="shared" si="310"/>
        <v>11.75</v>
      </c>
      <c r="KB53" s="104">
        <f t="shared" si="311"/>
        <v>10</v>
      </c>
      <c r="KC53" s="104">
        <f t="shared" si="312"/>
        <v>10.7</v>
      </c>
      <c r="KD53" s="104"/>
      <c r="KE53" s="104">
        <f t="shared" si="314"/>
        <v>10.7</v>
      </c>
      <c r="KF53" s="105">
        <f t="shared" si="62"/>
        <v>2</v>
      </c>
      <c r="KG53" s="109">
        <f t="shared" si="63"/>
        <v>26</v>
      </c>
      <c r="KH53" s="102"/>
      <c r="KI53" s="102"/>
      <c r="KJ53" s="104" t="str">
        <f t="shared" si="64"/>
        <v/>
      </c>
      <c r="KK53" s="102"/>
      <c r="KL53" s="104" t="str">
        <f t="shared" si="315"/>
        <v/>
      </c>
      <c r="KM53" s="102"/>
      <c r="KN53" s="102"/>
      <c r="KO53" s="104" t="str">
        <f t="shared" si="65"/>
        <v/>
      </c>
      <c r="KP53" s="102"/>
      <c r="KQ53" s="104" t="str">
        <f t="shared" si="316"/>
        <v/>
      </c>
      <c r="KR53" s="102"/>
      <c r="KS53" s="102"/>
      <c r="KT53" s="104" t="str">
        <f t="shared" si="66"/>
        <v/>
      </c>
      <c r="KU53" s="102"/>
      <c r="KV53" s="104" t="str">
        <f t="shared" si="317"/>
        <v/>
      </c>
      <c r="KW53" s="102"/>
      <c r="KX53" s="102"/>
      <c r="KY53" s="104"/>
      <c r="KZ53" s="102"/>
      <c r="LA53" s="104"/>
      <c r="LB53" s="102"/>
      <c r="LC53" s="102"/>
      <c r="LD53" s="104"/>
      <c r="LE53" s="102"/>
      <c r="LF53" s="104"/>
      <c r="LG53" s="104" t="str">
        <f t="shared" si="320"/>
        <v/>
      </c>
      <c r="LH53" s="104" t="str">
        <f t="shared" si="321"/>
        <v/>
      </c>
      <c r="LI53" s="104" t="str">
        <f t="shared" si="322"/>
        <v/>
      </c>
      <c r="LJ53" s="104"/>
      <c r="LK53" s="104" t="str">
        <f t="shared" si="324"/>
        <v/>
      </c>
      <c r="LL53" s="105" t="str">
        <f t="shared" si="69"/>
        <v/>
      </c>
      <c r="LM53" s="109" t="str">
        <f t="shared" si="70"/>
        <v/>
      </c>
      <c r="LN53" s="102"/>
      <c r="LO53" s="102"/>
      <c r="LP53" s="104"/>
      <c r="LQ53" s="102"/>
      <c r="LR53" s="104"/>
      <c r="LS53" s="102"/>
      <c r="LT53" s="102"/>
      <c r="LU53" s="104"/>
      <c r="LV53" s="102"/>
      <c r="LW53" s="104"/>
      <c r="LX53" s="102"/>
      <c r="LY53" s="102"/>
      <c r="LZ53" s="104"/>
      <c r="MA53" s="102"/>
      <c r="MB53" s="104"/>
      <c r="MC53" s="102"/>
      <c r="MD53" s="102"/>
      <c r="ME53" s="104"/>
      <c r="MF53" s="102"/>
      <c r="MG53" s="104"/>
      <c r="MH53" s="102"/>
      <c r="MI53" s="102"/>
      <c r="MJ53" s="104"/>
      <c r="MK53" s="102"/>
      <c r="ML53" s="104"/>
      <c r="MM53" s="104"/>
      <c r="MN53" s="104"/>
      <c r="MO53" s="104"/>
      <c r="MP53" s="104"/>
      <c r="MQ53" s="104"/>
      <c r="MR53" s="105"/>
      <c r="MS53" s="109"/>
      <c r="MT53" s="102"/>
      <c r="MU53" s="102"/>
      <c r="MV53" s="104"/>
      <c r="MW53" s="102"/>
      <c r="MX53" s="104"/>
      <c r="MY53" s="102"/>
      <c r="MZ53" s="102"/>
      <c r="NA53" s="104"/>
      <c r="NB53" s="102"/>
      <c r="NC53" s="104"/>
      <c r="ND53" s="102"/>
      <c r="NE53" s="102"/>
      <c r="NF53" s="104"/>
      <c r="NG53" s="102"/>
      <c r="NH53" s="104"/>
      <c r="NI53" s="102"/>
      <c r="NJ53" s="102"/>
      <c r="NK53" s="104"/>
      <c r="NL53" s="102"/>
      <c r="NM53" s="104"/>
      <c r="NN53" s="102"/>
      <c r="NO53" s="102"/>
      <c r="NP53" s="104"/>
      <c r="NQ53" s="102"/>
      <c r="NR53" s="104"/>
      <c r="NS53" s="104"/>
      <c r="NT53" s="104"/>
      <c r="NU53" s="104"/>
      <c r="NV53" s="104"/>
      <c r="NW53" s="104"/>
      <c r="NX53" s="105"/>
      <c r="NY53" s="109"/>
      <c r="NZ53" s="73"/>
      <c r="OA53" s="198">
        <f t="shared" si="85"/>
        <v>11.676923076923076</v>
      </c>
      <c r="OB53" s="198">
        <f t="shared" si="86"/>
        <v>10.430769230769231</v>
      </c>
      <c r="OC53" s="198">
        <f t="shared" si="87"/>
        <v>12.553846153846155</v>
      </c>
      <c r="OD53" s="198">
        <f t="shared" si="88"/>
        <v>14.492307692307694</v>
      </c>
      <c r="OE53" s="198">
        <f t="shared" si="89"/>
        <v>12.4</v>
      </c>
      <c r="OF53" s="198">
        <f t="shared" si="90"/>
        <v>8.8923076923076927</v>
      </c>
      <c r="OG53" s="198">
        <f t="shared" si="91"/>
        <v>14.26923076923077</v>
      </c>
      <c r="OH53" s="198">
        <f t="shared" si="92"/>
        <v>13.284615384615385</v>
      </c>
      <c r="OI53" s="198">
        <f t="shared" si="93"/>
        <v>10.7</v>
      </c>
      <c r="OJ53" s="198" t="str">
        <f t="shared" si="94"/>
        <v/>
      </c>
      <c r="OK53" s="198">
        <f t="shared" si="95"/>
        <v>0</v>
      </c>
      <c r="OL53" s="198">
        <f t="shared" si="96"/>
        <v>0</v>
      </c>
      <c r="OM53" s="134"/>
      <c r="ON53" s="198">
        <f t="shared" si="349"/>
        <v>10.20576923076923</v>
      </c>
      <c r="OO53" s="198">
        <f t="shared" si="350"/>
        <v>8.2871794871794879</v>
      </c>
      <c r="OP53" s="198">
        <f t="shared" si="345"/>
        <v>11.93</v>
      </c>
      <c r="OQ53" s="198">
        <f t="shared" si="346"/>
        <v>11.93</v>
      </c>
      <c r="OR53" s="105">
        <f t="shared" si="347"/>
        <v>27</v>
      </c>
      <c r="OS53" s="105">
        <f t="shared" si="348"/>
        <v>30</v>
      </c>
      <c r="OT53" s="134"/>
      <c r="OU53" s="109">
        <f t="shared" si="99"/>
        <v>9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4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/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/>
      <c r="AF54" s="104"/>
      <c r="AG54" s="104"/>
      <c r="AH54" s="104"/>
      <c r="AI54" s="104"/>
      <c r="AJ54" s="105"/>
      <c r="AK54" s="109"/>
      <c r="AL54" s="102"/>
      <c r="AM54" s="102"/>
      <c r="AN54" s="104"/>
      <c r="AO54" s="102"/>
      <c r="AP54" s="104"/>
      <c r="AQ54" s="102"/>
      <c r="AR54" s="102"/>
      <c r="AS54" s="104"/>
      <c r="AT54" s="102"/>
      <c r="AU54" s="104"/>
      <c r="AV54" s="102"/>
      <c r="AW54" s="102"/>
      <c r="AX54" s="104" t="str">
        <f t="shared" si="10"/>
        <v/>
      </c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/>
      <c r="BL54" s="104"/>
      <c r="BM54" s="104"/>
      <c r="BN54" s="104"/>
      <c r="BO54" s="104"/>
      <c r="BP54" s="105"/>
      <c r="BQ54" s="109"/>
      <c r="BR54" s="102"/>
      <c r="BS54" s="102"/>
      <c r="BT54" s="104"/>
      <c r="BU54" s="102"/>
      <c r="BV54" s="104"/>
      <c r="BW54" s="102"/>
      <c r="BX54" s="102"/>
      <c r="BY54" s="104"/>
      <c r="BZ54" s="102"/>
      <c r="CA54" s="104"/>
      <c r="CB54" s="102"/>
      <c r="CC54" s="102"/>
      <c r="CD54" s="104"/>
      <c r="CE54" s="102"/>
      <c r="CF54" s="104"/>
      <c r="CG54" s="102"/>
      <c r="CH54" s="102"/>
      <c r="CI54" s="104" t="str">
        <f t="shared" si="18"/>
        <v/>
      </c>
      <c r="CJ54" s="102"/>
      <c r="CK54" s="104" t="str">
        <f t="shared" si="248"/>
        <v/>
      </c>
      <c r="CL54" s="102"/>
      <c r="CM54" s="102"/>
      <c r="CN54" s="104" t="str">
        <f t="shared" si="19"/>
        <v/>
      </c>
      <c r="CO54" s="102"/>
      <c r="CP54" s="104" t="str">
        <f t="shared" si="249"/>
        <v/>
      </c>
      <c r="CQ54" s="104" t="str">
        <f t="shared" si="250"/>
        <v/>
      </c>
      <c r="CR54" s="104"/>
      <c r="CS54" s="104" t="str">
        <f t="shared" si="252"/>
        <v/>
      </c>
      <c r="CT54" s="104"/>
      <c r="CU54" s="104" t="str">
        <f t="shared" si="254"/>
        <v/>
      </c>
      <c r="CV54" s="105" t="str">
        <f t="shared" si="20"/>
        <v/>
      </c>
      <c r="CW54" s="109" t="str">
        <f t="shared" si="21"/>
        <v/>
      </c>
      <c r="CX54" s="102"/>
      <c r="CY54" s="102"/>
      <c r="CZ54" s="104" t="str">
        <f t="shared" si="22"/>
        <v/>
      </c>
      <c r="DA54" s="102"/>
      <c r="DB54" s="104"/>
      <c r="DC54" s="102"/>
      <c r="DD54" s="102"/>
      <c r="DE54" s="104" t="str">
        <f t="shared" si="23"/>
        <v/>
      </c>
      <c r="DF54" s="102"/>
      <c r="DG54" s="104" t="str">
        <f t="shared" si="256"/>
        <v/>
      </c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60"/>
        <v/>
      </c>
      <c r="DX54" s="104"/>
      <c r="DY54" s="104"/>
      <c r="DZ54" s="104"/>
      <c r="EA54" s="104"/>
      <c r="EB54" s="105"/>
      <c r="EC54" s="109"/>
      <c r="ED54" s="102"/>
      <c r="EE54" s="102"/>
      <c r="EF54" s="104"/>
      <c r="EG54" s="102"/>
      <c r="EH54" s="104"/>
      <c r="EI54" s="102"/>
      <c r="EJ54" s="102"/>
      <c r="EK54" s="104"/>
      <c r="EL54" s="102"/>
      <c r="EM54" s="104"/>
      <c r="EN54" s="102"/>
      <c r="EO54" s="102"/>
      <c r="EP54" s="104"/>
      <c r="EQ54" s="102"/>
      <c r="ER54" s="104"/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/>
      <c r="FD54" s="104"/>
      <c r="FE54" s="104"/>
      <c r="FF54" s="104"/>
      <c r="FG54" s="104"/>
      <c r="FH54" s="105"/>
      <c r="FI54" s="109"/>
      <c r="FJ54" s="102"/>
      <c r="FK54" s="102"/>
      <c r="FL54" s="104" t="str">
        <f t="shared" si="36"/>
        <v/>
      </c>
      <c r="FM54" s="102"/>
      <c r="FN54" s="104" t="str">
        <f t="shared" si="275"/>
        <v/>
      </c>
      <c r="FO54" s="102"/>
      <c r="FP54" s="102"/>
      <c r="FQ54" s="104" t="str">
        <f t="shared" si="37"/>
        <v/>
      </c>
      <c r="FR54" s="102"/>
      <c r="FS54" s="104" t="str">
        <f t="shared" si="276"/>
        <v/>
      </c>
      <c r="FT54" s="102"/>
      <c r="FU54" s="102"/>
      <c r="FV54" s="104" t="str">
        <f t="shared" si="38"/>
        <v/>
      </c>
      <c r="FW54" s="102"/>
      <c r="FX54" s="104" t="str">
        <f t="shared" si="277"/>
        <v/>
      </c>
      <c r="FY54" s="102"/>
      <c r="FZ54" s="102"/>
      <c r="GA54" s="104"/>
      <c r="GB54" s="102"/>
      <c r="GC54" s="104"/>
      <c r="GD54" s="102"/>
      <c r="GE54" s="102"/>
      <c r="GF54" s="104"/>
      <c r="GG54" s="102"/>
      <c r="GH54" s="104"/>
      <c r="GI54" s="104" t="str">
        <f t="shared" si="280"/>
        <v/>
      </c>
      <c r="GJ54" s="104" t="str">
        <f t="shared" si="281"/>
        <v/>
      </c>
      <c r="GK54" s="104" t="str">
        <f t="shared" si="282"/>
        <v/>
      </c>
      <c r="GL54" s="104"/>
      <c r="GM54" s="104" t="str">
        <f t="shared" si="284"/>
        <v/>
      </c>
      <c r="GN54" s="105"/>
      <c r="GO54" s="109"/>
      <c r="GP54" s="102"/>
      <c r="GQ54" s="102"/>
      <c r="GR54" s="104" t="str">
        <f t="shared" si="43"/>
        <v/>
      </c>
      <c r="GS54" s="102"/>
      <c r="GT54" s="104" t="str">
        <f t="shared" si="285"/>
        <v/>
      </c>
      <c r="GU54" s="102"/>
      <c r="GV54" s="102"/>
      <c r="GW54" s="104" t="str">
        <f t="shared" si="44"/>
        <v/>
      </c>
      <c r="GX54" s="102"/>
      <c r="GY54" s="104" t="str">
        <f t="shared" si="286"/>
        <v/>
      </c>
      <c r="GZ54" s="102"/>
      <c r="HA54" s="102"/>
      <c r="HB54" s="104" t="str">
        <f t="shared" si="45"/>
        <v/>
      </c>
      <c r="HC54" s="102"/>
      <c r="HD54" s="104" t="str">
        <f t="shared" si="287"/>
        <v/>
      </c>
      <c r="HE54" s="102"/>
      <c r="HF54" s="102"/>
      <c r="HG54" s="104" t="str">
        <f t="shared" si="46"/>
        <v/>
      </c>
      <c r="HH54" s="102"/>
      <c r="HI54" s="104" t="str">
        <f t="shared" si="288"/>
        <v/>
      </c>
      <c r="HJ54" s="102"/>
      <c r="HK54" s="102"/>
      <c r="HL54" s="104" t="str">
        <f t="shared" si="47"/>
        <v/>
      </c>
      <c r="HM54" s="102"/>
      <c r="HN54" s="104" t="str">
        <f t="shared" si="289"/>
        <v/>
      </c>
      <c r="HO54" s="104" t="str">
        <f t="shared" si="290"/>
        <v/>
      </c>
      <c r="HP54" s="104" t="str">
        <f t="shared" si="291"/>
        <v/>
      </c>
      <c r="HQ54" s="104" t="str">
        <f t="shared" si="292"/>
        <v/>
      </c>
      <c r="HR54" s="104"/>
      <c r="HS54" s="104" t="str">
        <f t="shared" si="294"/>
        <v/>
      </c>
      <c r="HT54" s="105" t="str">
        <f t="shared" si="48"/>
        <v/>
      </c>
      <c r="HU54" s="109" t="str">
        <f t="shared" si="49"/>
        <v/>
      </c>
      <c r="HV54" s="102"/>
      <c r="HW54" s="102"/>
      <c r="HX54" s="104" t="str">
        <f t="shared" si="50"/>
        <v/>
      </c>
      <c r="HY54" s="102"/>
      <c r="HZ54" s="104" t="str">
        <f t="shared" si="295"/>
        <v/>
      </c>
      <c r="IA54" s="102"/>
      <c r="IB54" s="102"/>
      <c r="IC54" s="104" t="str">
        <f t="shared" si="51"/>
        <v/>
      </c>
      <c r="ID54" s="102"/>
      <c r="IE54" s="104" t="str">
        <f t="shared" si="296"/>
        <v/>
      </c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300"/>
        <v/>
      </c>
      <c r="IV54" s="104" t="str">
        <f t="shared" si="301"/>
        <v/>
      </c>
      <c r="IW54" s="104"/>
      <c r="IX54" s="104"/>
      <c r="IY54" s="104" t="str">
        <f t="shared" si="304"/>
        <v/>
      </c>
      <c r="IZ54" s="105"/>
      <c r="JA54" s="109" t="str">
        <f t="shared" si="56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/>
      <c r="KB54" s="104"/>
      <c r="KC54" s="104"/>
      <c r="KD54" s="104"/>
      <c r="KE54" s="104"/>
      <c r="KF54" s="105"/>
      <c r="KG54" s="109"/>
      <c r="KH54" s="102"/>
      <c r="KI54" s="102"/>
      <c r="KJ54" s="104" t="str">
        <f t="shared" si="64"/>
        <v/>
      </c>
      <c r="KK54" s="102"/>
      <c r="KL54" s="104" t="str">
        <f t="shared" si="315"/>
        <v/>
      </c>
      <c r="KM54" s="102"/>
      <c r="KN54" s="102"/>
      <c r="KO54" s="104" t="str">
        <f t="shared" si="65"/>
        <v/>
      </c>
      <c r="KP54" s="102"/>
      <c r="KQ54" s="104" t="str">
        <f t="shared" si="316"/>
        <v/>
      </c>
      <c r="KR54" s="102"/>
      <c r="KS54" s="102"/>
      <c r="KT54" s="104" t="str">
        <f t="shared" si="66"/>
        <v/>
      </c>
      <c r="KU54" s="102"/>
      <c r="KV54" s="104" t="str">
        <f t="shared" si="317"/>
        <v/>
      </c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320"/>
        <v/>
      </c>
      <c r="LH54" s="104" t="str">
        <f t="shared" si="321"/>
        <v/>
      </c>
      <c r="LI54" s="104" t="str">
        <f t="shared" si="322"/>
        <v/>
      </c>
      <c r="LJ54" s="104"/>
      <c r="LK54" s="104" t="str">
        <f t="shared" si="324"/>
        <v/>
      </c>
      <c r="LL54" s="105" t="str">
        <f t="shared" si="69"/>
        <v/>
      </c>
      <c r="LM54" s="109" t="str">
        <f t="shared" si="70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/>
      <c r="MN54" s="104"/>
      <c r="MO54" s="104"/>
      <c r="MP54" s="104"/>
      <c r="MQ54" s="104"/>
      <c r="MR54" s="105"/>
      <c r="MS54" s="109"/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/>
      <c r="NT54" s="104"/>
      <c r="NU54" s="104"/>
      <c r="NV54" s="104"/>
      <c r="NW54" s="104"/>
      <c r="NX54" s="105"/>
      <c r="NY54" s="109"/>
      <c r="NZ54" s="73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33"/>
      <c r="ON54" s="104"/>
      <c r="OO54" s="198" t="str">
        <f t="shared" si="350"/>
        <v/>
      </c>
      <c r="OP54" s="198" t="str">
        <f t="shared" si="345"/>
        <v/>
      </c>
      <c r="OQ54" s="198" t="str">
        <f t="shared" si="346"/>
        <v/>
      </c>
      <c r="OR54" s="105" t="str">
        <f t="shared" si="347"/>
        <v/>
      </c>
      <c r="OS54" s="105" t="str">
        <f t="shared" si="348"/>
        <v/>
      </c>
      <c r="OT54" s="133"/>
      <c r="OU54" s="109" t="str">
        <f t="shared" si="9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224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/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/>
      <c r="AF55" s="104"/>
      <c r="AG55" s="104"/>
      <c r="AH55" s="104"/>
      <c r="AI55" s="104"/>
      <c r="AJ55" s="105"/>
      <c r="AK55" s="109"/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/>
      <c r="BL55" s="104"/>
      <c r="BM55" s="104"/>
      <c r="BN55" s="104"/>
      <c r="BO55" s="104"/>
      <c r="BP55" s="105"/>
      <c r="BQ55" s="109"/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/>
      <c r="CR55" s="104"/>
      <c r="CS55" s="104"/>
      <c r="CT55" s="104"/>
      <c r="CU55" s="104"/>
      <c r="CV55" s="105"/>
      <c r="CW55" s="109"/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/>
      <c r="DX55" s="104"/>
      <c r="DY55" s="104"/>
      <c r="DZ55" s="104"/>
      <c r="EA55" s="104"/>
      <c r="EB55" s="105"/>
      <c r="EC55" s="109"/>
      <c r="ED55" s="102"/>
      <c r="EE55" s="102"/>
      <c r="EF55" s="104"/>
      <c r="EG55" s="102"/>
      <c r="EH55" s="104"/>
      <c r="EI55" s="102"/>
      <c r="EJ55" s="102"/>
      <c r="EK55" s="104"/>
      <c r="EL55" s="102"/>
      <c r="EM55" s="104"/>
      <c r="EN55" s="102"/>
      <c r="EO55" s="102"/>
      <c r="EP55" s="104"/>
      <c r="EQ55" s="102"/>
      <c r="ER55" s="104"/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/>
      <c r="FD55" s="104"/>
      <c r="FE55" s="104"/>
      <c r="FF55" s="104"/>
      <c r="FG55" s="104"/>
      <c r="FH55" s="105"/>
      <c r="FI55" s="109"/>
      <c r="FJ55" s="102"/>
      <c r="FK55" s="102"/>
      <c r="FL55" s="104"/>
      <c r="FM55" s="102"/>
      <c r="FN55" s="104"/>
      <c r="FO55" s="102"/>
      <c r="FP55" s="102"/>
      <c r="FQ55" s="104" t="str">
        <f t="shared" si="37"/>
        <v/>
      </c>
      <c r="FR55" s="102"/>
      <c r="FS55" s="104" t="str">
        <f t="shared" si="276"/>
        <v/>
      </c>
      <c r="FT55" s="102"/>
      <c r="FU55" s="102"/>
      <c r="FV55" s="104" t="str">
        <f t="shared" si="38"/>
        <v/>
      </c>
      <c r="FW55" s="102"/>
      <c r="FX55" s="104" t="str">
        <f t="shared" si="277"/>
        <v/>
      </c>
      <c r="FY55" s="102"/>
      <c r="FZ55" s="102"/>
      <c r="GA55" s="104"/>
      <c r="GB55" s="102"/>
      <c r="GC55" s="104"/>
      <c r="GD55" s="102"/>
      <c r="GE55" s="102"/>
      <c r="GF55" s="104"/>
      <c r="GG55" s="102"/>
      <c r="GH55" s="104"/>
      <c r="GI55" s="104"/>
      <c r="GJ55" s="104" t="str">
        <f t="shared" si="281"/>
        <v/>
      </c>
      <c r="GK55" s="104"/>
      <c r="GL55" s="104"/>
      <c r="GM55" s="104" t="str">
        <f t="shared" si="284"/>
        <v/>
      </c>
      <c r="GN55" s="105"/>
      <c r="GO55" s="109"/>
      <c r="GP55" s="102"/>
      <c r="GQ55" s="102"/>
      <c r="GR55" s="104" t="str">
        <f t="shared" si="43"/>
        <v/>
      </c>
      <c r="GS55" s="102"/>
      <c r="GT55" s="104" t="str">
        <f t="shared" si="285"/>
        <v/>
      </c>
      <c r="GU55" s="102"/>
      <c r="GV55" s="102"/>
      <c r="GW55" s="104" t="str">
        <f t="shared" si="44"/>
        <v/>
      </c>
      <c r="GX55" s="102"/>
      <c r="GY55" s="104" t="str">
        <f t="shared" si="286"/>
        <v/>
      </c>
      <c r="GZ55" s="102"/>
      <c r="HA55" s="102"/>
      <c r="HB55" s="104" t="str">
        <f t="shared" si="45"/>
        <v/>
      </c>
      <c r="HC55" s="102"/>
      <c r="HD55" s="104" t="str">
        <f t="shared" si="287"/>
        <v/>
      </c>
      <c r="HE55" s="102"/>
      <c r="HF55" s="102"/>
      <c r="HG55" s="104" t="str">
        <f t="shared" si="46"/>
        <v/>
      </c>
      <c r="HH55" s="102"/>
      <c r="HI55" s="104" t="str">
        <f t="shared" si="288"/>
        <v/>
      </c>
      <c r="HJ55" s="102"/>
      <c r="HK55" s="102"/>
      <c r="HL55" s="104" t="str">
        <f t="shared" si="47"/>
        <v/>
      </c>
      <c r="HM55" s="102"/>
      <c r="HN55" s="104" t="str">
        <f t="shared" si="289"/>
        <v/>
      </c>
      <c r="HO55" s="104" t="str">
        <f t="shared" si="290"/>
        <v/>
      </c>
      <c r="HP55" s="104" t="str">
        <f t="shared" si="291"/>
        <v/>
      </c>
      <c r="HQ55" s="104" t="str">
        <f t="shared" si="292"/>
        <v/>
      </c>
      <c r="HR55" s="104"/>
      <c r="HS55" s="104" t="str">
        <f t="shared" si="294"/>
        <v/>
      </c>
      <c r="HT55" s="105" t="str">
        <f t="shared" si="48"/>
        <v/>
      </c>
      <c r="HU55" s="109" t="str">
        <f t="shared" si="49"/>
        <v/>
      </c>
      <c r="HV55" s="102"/>
      <c r="HW55" s="102"/>
      <c r="HX55" s="104" t="str">
        <f t="shared" si="50"/>
        <v/>
      </c>
      <c r="HY55" s="102"/>
      <c r="HZ55" s="104" t="str">
        <f t="shared" si="295"/>
        <v/>
      </c>
      <c r="IA55" s="102"/>
      <c r="IB55" s="102"/>
      <c r="IC55" s="104" t="str">
        <f t="shared" si="51"/>
        <v/>
      </c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300"/>
        <v/>
      </c>
      <c r="IV55" s="104"/>
      <c r="IW55" s="104"/>
      <c r="IX55" s="104"/>
      <c r="IY55" s="104"/>
      <c r="IZ55" s="105"/>
      <c r="JA55" s="109"/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/>
      <c r="KB55" s="104"/>
      <c r="KC55" s="104"/>
      <c r="KD55" s="104"/>
      <c r="KE55" s="104"/>
      <c r="KF55" s="105"/>
      <c r="KG55" s="109"/>
      <c r="KH55" s="102"/>
      <c r="KI55" s="102"/>
      <c r="KJ55" s="104" t="str">
        <f t="shared" si="64"/>
        <v/>
      </c>
      <c r="KK55" s="102"/>
      <c r="KL55" s="104" t="str">
        <f t="shared" si="315"/>
        <v/>
      </c>
      <c r="KM55" s="102"/>
      <c r="KN55" s="102"/>
      <c r="KO55" s="104" t="str">
        <f t="shared" si="65"/>
        <v/>
      </c>
      <c r="KP55" s="102"/>
      <c r="KQ55" s="104" t="str">
        <f t="shared" si="316"/>
        <v/>
      </c>
      <c r="KR55" s="102"/>
      <c r="KS55" s="102"/>
      <c r="KT55" s="104" t="str">
        <f t="shared" si="66"/>
        <v/>
      </c>
      <c r="KU55" s="102"/>
      <c r="KV55" s="104" t="str">
        <f t="shared" si="317"/>
        <v/>
      </c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320"/>
        <v/>
      </c>
      <c r="LH55" s="104" t="str">
        <f t="shared" si="321"/>
        <v/>
      </c>
      <c r="LI55" s="104" t="str">
        <f t="shared" si="322"/>
        <v/>
      </c>
      <c r="LJ55" s="104"/>
      <c r="LK55" s="104" t="str">
        <f t="shared" si="324"/>
        <v/>
      </c>
      <c r="LL55" s="105" t="str">
        <f t="shared" si="69"/>
        <v/>
      </c>
      <c r="LM55" s="109" t="str">
        <f t="shared" si="70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/>
      <c r="MN55" s="104"/>
      <c r="MO55" s="104"/>
      <c r="MP55" s="104"/>
      <c r="MQ55" s="104"/>
      <c r="MR55" s="105"/>
      <c r="MS55" s="109"/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/>
      <c r="NT55" s="104"/>
      <c r="NU55" s="104"/>
      <c r="NV55" s="104"/>
      <c r="NW55" s="104"/>
      <c r="NX55" s="105"/>
      <c r="NY55" s="109"/>
      <c r="NZ55" s="73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33"/>
      <c r="ON55" s="104"/>
      <c r="OO55" s="104"/>
      <c r="OP55" s="104"/>
      <c r="OQ55" s="104"/>
      <c r="OR55" s="105"/>
      <c r="OS55" s="105"/>
      <c r="OT55" s="133"/>
      <c r="OU55" s="109" t="str">
        <f t="shared" si="9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224"/>
        <v>51</v>
      </c>
      <c r="B56" s="195"/>
      <c r="C56" s="195"/>
      <c r="D56" s="195"/>
      <c r="E56" s="196"/>
      <c r="F56" s="102"/>
      <c r="G56" s="102"/>
      <c r="H56" s="104"/>
      <c r="I56" s="102"/>
      <c r="J56" s="104"/>
      <c r="K56" s="102"/>
      <c r="L56" s="102"/>
      <c r="M56" s="104"/>
      <c r="N56" s="102"/>
      <c r="O56" s="104"/>
      <c r="P56" s="102"/>
      <c r="Q56" s="102"/>
      <c r="R56" s="104"/>
      <c r="S56" s="102"/>
      <c r="T56" s="104"/>
      <c r="U56" s="102"/>
      <c r="V56" s="102"/>
      <c r="W56" s="104"/>
      <c r="X56" s="102"/>
      <c r="Y56" s="104"/>
      <c r="Z56" s="102"/>
      <c r="AA56" s="102"/>
      <c r="AB56" s="104"/>
      <c r="AC56" s="102"/>
      <c r="AD56" s="104"/>
      <c r="AE56" s="104"/>
      <c r="AF56" s="104"/>
      <c r="AG56" s="104"/>
      <c r="AH56" s="104"/>
      <c r="AI56" s="104"/>
      <c r="AJ56" s="105"/>
      <c r="AK56" s="109"/>
      <c r="AL56" s="102"/>
      <c r="AM56" s="102"/>
      <c r="AN56" s="104"/>
      <c r="AO56" s="102"/>
      <c r="AP56" s="104"/>
      <c r="AQ56" s="102"/>
      <c r="AR56" s="102"/>
      <c r="AS56" s="104"/>
      <c r="AT56" s="102"/>
      <c r="AU56" s="104"/>
      <c r="AV56" s="102"/>
      <c r="AW56" s="102"/>
      <c r="AX56" s="104"/>
      <c r="AY56" s="102"/>
      <c r="AZ56" s="104"/>
      <c r="BA56" s="102"/>
      <c r="BB56" s="102"/>
      <c r="BC56" s="104"/>
      <c r="BD56" s="102"/>
      <c r="BE56" s="104"/>
      <c r="BF56" s="102"/>
      <c r="BG56" s="102"/>
      <c r="BH56" s="104"/>
      <c r="BI56" s="102"/>
      <c r="BJ56" s="104"/>
      <c r="BK56" s="104"/>
      <c r="BL56" s="104"/>
      <c r="BM56" s="104"/>
      <c r="BN56" s="104"/>
      <c r="BO56" s="104"/>
      <c r="BP56" s="105"/>
      <c r="BQ56" s="109"/>
      <c r="BR56" s="102"/>
      <c r="BS56" s="102"/>
      <c r="BT56" s="104"/>
      <c r="BU56" s="102"/>
      <c r="BV56" s="104"/>
      <c r="BW56" s="102"/>
      <c r="BX56" s="102"/>
      <c r="BY56" s="104"/>
      <c r="BZ56" s="102"/>
      <c r="CA56" s="104"/>
      <c r="CB56" s="102"/>
      <c r="CC56" s="102"/>
      <c r="CD56" s="104"/>
      <c r="CE56" s="102"/>
      <c r="CF56" s="104"/>
      <c r="CG56" s="102"/>
      <c r="CH56" s="102"/>
      <c r="CI56" s="104"/>
      <c r="CJ56" s="102"/>
      <c r="CK56" s="104"/>
      <c r="CL56" s="102"/>
      <c r="CM56" s="102"/>
      <c r="CN56" s="104"/>
      <c r="CO56" s="102"/>
      <c r="CP56" s="104"/>
      <c r="CQ56" s="104"/>
      <c r="CR56" s="104"/>
      <c r="CS56" s="104"/>
      <c r="CT56" s="104"/>
      <c r="CU56" s="104"/>
      <c r="CV56" s="105"/>
      <c r="CW56" s="109"/>
      <c r="CX56" s="102"/>
      <c r="CY56" s="102"/>
      <c r="CZ56" s="104"/>
      <c r="DA56" s="102"/>
      <c r="DB56" s="104"/>
      <c r="DC56" s="102"/>
      <c r="DD56" s="102"/>
      <c r="DE56" s="104"/>
      <c r="DF56" s="102"/>
      <c r="DG56" s="104"/>
      <c r="DH56" s="102"/>
      <c r="DI56" s="102"/>
      <c r="DJ56" s="104"/>
      <c r="DK56" s="102"/>
      <c r="DL56" s="104"/>
      <c r="DM56" s="102"/>
      <c r="DN56" s="102"/>
      <c r="DO56" s="104"/>
      <c r="DP56" s="102"/>
      <c r="DQ56" s="104"/>
      <c r="DR56" s="102"/>
      <c r="DS56" s="102"/>
      <c r="DT56" s="104"/>
      <c r="DU56" s="102"/>
      <c r="DV56" s="104"/>
      <c r="DW56" s="104"/>
      <c r="DX56" s="104"/>
      <c r="DY56" s="104"/>
      <c r="DZ56" s="104"/>
      <c r="EA56" s="104"/>
      <c r="EB56" s="105"/>
      <c r="EC56" s="109"/>
      <c r="ED56" s="102"/>
      <c r="EE56" s="102"/>
      <c r="EF56" s="104"/>
      <c r="EG56" s="102"/>
      <c r="EH56" s="104"/>
      <c r="EI56" s="102"/>
      <c r="EJ56" s="102"/>
      <c r="EK56" s="104"/>
      <c r="EL56" s="102"/>
      <c r="EM56" s="104"/>
      <c r="EN56" s="102"/>
      <c r="EO56" s="102"/>
      <c r="EP56" s="104"/>
      <c r="EQ56" s="102"/>
      <c r="ER56" s="104"/>
      <c r="ES56" s="102"/>
      <c r="ET56" s="102"/>
      <c r="EU56" s="104"/>
      <c r="EV56" s="102"/>
      <c r="EW56" s="104"/>
      <c r="EX56" s="102"/>
      <c r="EY56" s="102"/>
      <c r="EZ56" s="104"/>
      <c r="FA56" s="102"/>
      <c r="FB56" s="104"/>
      <c r="FC56" s="104"/>
      <c r="FD56" s="104"/>
      <c r="FE56" s="104"/>
      <c r="FF56" s="104"/>
      <c r="FG56" s="104"/>
      <c r="FH56" s="105"/>
      <c r="FI56" s="109"/>
      <c r="FJ56" s="102"/>
      <c r="FK56" s="102"/>
      <c r="FL56" s="104"/>
      <c r="FM56" s="102"/>
      <c r="FN56" s="104"/>
      <c r="FO56" s="102"/>
      <c r="FP56" s="102"/>
      <c r="FQ56" s="104" t="str">
        <f t="shared" si="37"/>
        <v/>
      </c>
      <c r="FR56" s="102"/>
      <c r="FS56" s="104" t="str">
        <f t="shared" si="276"/>
        <v/>
      </c>
      <c r="FT56" s="102"/>
      <c r="FU56" s="102"/>
      <c r="FV56" s="104" t="str">
        <f t="shared" si="38"/>
        <v/>
      </c>
      <c r="FW56" s="102"/>
      <c r="FX56" s="104" t="str">
        <f t="shared" si="277"/>
        <v/>
      </c>
      <c r="FY56" s="102"/>
      <c r="FZ56" s="102"/>
      <c r="GA56" s="104"/>
      <c r="GB56" s="102"/>
      <c r="GC56" s="104"/>
      <c r="GD56" s="102"/>
      <c r="GE56" s="102"/>
      <c r="GF56" s="104"/>
      <c r="GG56" s="102"/>
      <c r="GH56" s="104"/>
      <c r="GI56" s="104"/>
      <c r="GJ56" s="104"/>
      <c r="GK56" s="104"/>
      <c r="GL56" s="104"/>
      <c r="GM56" s="104"/>
      <c r="GN56" s="105"/>
      <c r="GO56" s="109"/>
      <c r="GP56" s="102"/>
      <c r="GQ56" s="102"/>
      <c r="GR56" s="104"/>
      <c r="GS56" s="102"/>
      <c r="GT56" s="104"/>
      <c r="GU56" s="102"/>
      <c r="GV56" s="102"/>
      <c r="GW56" s="104" t="str">
        <f t="shared" si="44"/>
        <v/>
      </c>
      <c r="GX56" s="102"/>
      <c r="GY56" s="104" t="str">
        <f t="shared" si="286"/>
        <v/>
      </c>
      <c r="GZ56" s="102"/>
      <c r="HA56" s="102"/>
      <c r="HB56" s="104" t="str">
        <f t="shared" si="45"/>
        <v/>
      </c>
      <c r="HC56" s="102"/>
      <c r="HD56" s="104"/>
      <c r="HE56" s="102"/>
      <c r="HF56" s="102"/>
      <c r="HG56" s="104" t="str">
        <f t="shared" si="46"/>
        <v/>
      </c>
      <c r="HH56" s="102"/>
      <c r="HI56" s="104" t="str">
        <f t="shared" si="288"/>
        <v/>
      </c>
      <c r="HJ56" s="102"/>
      <c r="HK56" s="102"/>
      <c r="HL56" s="104" t="str">
        <f t="shared" si="47"/>
        <v/>
      </c>
      <c r="HM56" s="102"/>
      <c r="HN56" s="104" t="str">
        <f t="shared" si="289"/>
        <v/>
      </c>
      <c r="HO56" s="104" t="str">
        <f t="shared" si="290"/>
        <v/>
      </c>
      <c r="HP56" s="104" t="str">
        <f t="shared" si="291"/>
        <v/>
      </c>
      <c r="HQ56" s="104" t="str">
        <f t="shared" si="292"/>
        <v/>
      </c>
      <c r="HR56" s="104"/>
      <c r="HS56" s="104" t="str">
        <f t="shared" si="294"/>
        <v/>
      </c>
      <c r="HT56" s="105" t="str">
        <f t="shared" si="48"/>
        <v/>
      </c>
      <c r="HU56" s="109"/>
      <c r="HV56" s="102"/>
      <c r="HW56" s="102"/>
      <c r="HX56" s="104" t="str">
        <f t="shared" si="50"/>
        <v/>
      </c>
      <c r="HY56" s="102"/>
      <c r="HZ56" s="104"/>
      <c r="IA56" s="102"/>
      <c r="IB56" s="102"/>
      <c r="IC56" s="104"/>
      <c r="ID56" s="102"/>
      <c r="IE56" s="104"/>
      <c r="IF56" s="102"/>
      <c r="IG56" s="102"/>
      <c r="IH56" s="104"/>
      <c r="II56" s="102"/>
      <c r="IJ56" s="104"/>
      <c r="IK56" s="102"/>
      <c r="IL56" s="102"/>
      <c r="IM56" s="104"/>
      <c r="IN56" s="102"/>
      <c r="IO56" s="104"/>
      <c r="IP56" s="102"/>
      <c r="IQ56" s="102"/>
      <c r="IR56" s="104"/>
      <c r="IS56" s="102"/>
      <c r="IT56" s="104"/>
      <c r="IU56" s="104"/>
      <c r="IV56" s="104"/>
      <c r="IW56" s="104"/>
      <c r="IX56" s="104"/>
      <c r="IY56" s="104"/>
      <c r="IZ56" s="105"/>
      <c r="JA56" s="109"/>
      <c r="JB56" s="102"/>
      <c r="JC56" s="102"/>
      <c r="JD56" s="104"/>
      <c r="JE56" s="102"/>
      <c r="JF56" s="104"/>
      <c r="JG56" s="102"/>
      <c r="JH56" s="102"/>
      <c r="JI56" s="104"/>
      <c r="JJ56" s="102"/>
      <c r="JK56" s="104"/>
      <c r="JL56" s="102"/>
      <c r="JM56" s="102"/>
      <c r="JN56" s="104"/>
      <c r="JO56" s="102"/>
      <c r="JP56" s="104"/>
      <c r="JQ56" s="102"/>
      <c r="JR56" s="102"/>
      <c r="JS56" s="104"/>
      <c r="JT56" s="102"/>
      <c r="JU56" s="104"/>
      <c r="JV56" s="102"/>
      <c r="JW56" s="102"/>
      <c r="JX56" s="104"/>
      <c r="JY56" s="102"/>
      <c r="JZ56" s="104"/>
      <c r="KA56" s="104"/>
      <c r="KB56" s="104"/>
      <c r="KC56" s="104"/>
      <c r="KD56" s="104"/>
      <c r="KE56" s="104"/>
      <c r="KF56" s="105"/>
      <c r="KG56" s="109"/>
      <c r="KH56" s="102"/>
      <c r="KI56" s="102"/>
      <c r="KJ56" s="104" t="str">
        <f t="shared" si="64"/>
        <v/>
      </c>
      <c r="KK56" s="102"/>
      <c r="KL56" s="104" t="str">
        <f t="shared" si="315"/>
        <v/>
      </c>
      <c r="KM56" s="102"/>
      <c r="KN56" s="102"/>
      <c r="KO56" s="104" t="str">
        <f t="shared" si="65"/>
        <v/>
      </c>
      <c r="KP56" s="102"/>
      <c r="KQ56" s="104" t="str">
        <f t="shared" si="316"/>
        <v/>
      </c>
      <c r="KR56" s="102"/>
      <c r="KS56" s="102"/>
      <c r="KT56" s="104" t="str">
        <f t="shared" si="66"/>
        <v/>
      </c>
      <c r="KU56" s="102"/>
      <c r="KV56" s="104" t="str">
        <f t="shared" si="317"/>
        <v/>
      </c>
      <c r="KW56" s="102"/>
      <c r="KX56" s="102"/>
      <c r="KY56" s="104"/>
      <c r="KZ56" s="102"/>
      <c r="LA56" s="104"/>
      <c r="LB56" s="102"/>
      <c r="LC56" s="102"/>
      <c r="LD56" s="104"/>
      <c r="LE56" s="102"/>
      <c r="LF56" s="104"/>
      <c r="LG56" s="104" t="str">
        <f t="shared" si="320"/>
        <v/>
      </c>
      <c r="LH56" s="104" t="str">
        <f t="shared" si="321"/>
        <v/>
      </c>
      <c r="LI56" s="104" t="str">
        <f t="shared" si="322"/>
        <v/>
      </c>
      <c r="LJ56" s="104"/>
      <c r="LK56" s="104"/>
      <c r="LL56" s="105" t="str">
        <f t="shared" si="69"/>
        <v/>
      </c>
      <c r="LM56" s="109" t="str">
        <f t="shared" si="70"/>
        <v/>
      </c>
      <c r="LN56" s="102"/>
      <c r="LO56" s="102"/>
      <c r="LP56" s="104"/>
      <c r="LQ56" s="102"/>
      <c r="LR56" s="104"/>
      <c r="LS56" s="102"/>
      <c r="LT56" s="102"/>
      <c r="LU56" s="104"/>
      <c r="LV56" s="102"/>
      <c r="LW56" s="104"/>
      <c r="LX56" s="102"/>
      <c r="LY56" s="102"/>
      <c r="LZ56" s="104"/>
      <c r="MA56" s="102"/>
      <c r="MB56" s="104"/>
      <c r="MC56" s="102"/>
      <c r="MD56" s="102"/>
      <c r="ME56" s="104"/>
      <c r="MF56" s="102"/>
      <c r="MG56" s="104"/>
      <c r="MH56" s="102"/>
      <c r="MI56" s="102"/>
      <c r="MJ56" s="104"/>
      <c r="MK56" s="102"/>
      <c r="ML56" s="104"/>
      <c r="MM56" s="104"/>
      <c r="MN56" s="104"/>
      <c r="MO56" s="104"/>
      <c r="MP56" s="104"/>
      <c r="MQ56" s="104"/>
      <c r="MR56" s="105"/>
      <c r="MS56" s="109"/>
      <c r="MT56" s="102"/>
      <c r="MU56" s="102"/>
      <c r="MV56" s="104"/>
      <c r="MW56" s="102"/>
      <c r="MX56" s="104"/>
      <c r="MY56" s="102"/>
      <c r="MZ56" s="102"/>
      <c r="NA56" s="104"/>
      <c r="NB56" s="102"/>
      <c r="NC56" s="104"/>
      <c r="ND56" s="102"/>
      <c r="NE56" s="102"/>
      <c r="NF56" s="104"/>
      <c r="NG56" s="102"/>
      <c r="NH56" s="104"/>
      <c r="NI56" s="102"/>
      <c r="NJ56" s="102"/>
      <c r="NK56" s="104"/>
      <c r="NL56" s="102"/>
      <c r="NM56" s="104"/>
      <c r="NN56" s="102"/>
      <c r="NO56" s="102"/>
      <c r="NP56" s="104"/>
      <c r="NQ56" s="102"/>
      <c r="NR56" s="104"/>
      <c r="NS56" s="104"/>
      <c r="NT56" s="104"/>
      <c r="NU56" s="104"/>
      <c r="NV56" s="104"/>
      <c r="NW56" s="104"/>
      <c r="NX56" s="105"/>
      <c r="NY56" s="109"/>
      <c r="NZ56" s="73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34"/>
      <c r="ON56" s="104"/>
      <c r="OO56" s="104"/>
      <c r="OP56" s="104"/>
      <c r="OQ56" s="104"/>
      <c r="OR56" s="105"/>
      <c r="OS56" s="105"/>
      <c r="OT56" s="134"/>
      <c r="OU56" s="109" t="str">
        <f t="shared" si="9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224"/>
        <v>52</v>
      </c>
      <c r="B57" s="195"/>
      <c r="C57" s="195"/>
      <c r="D57" s="195"/>
      <c r="E57" s="196"/>
      <c r="F57" s="102"/>
      <c r="G57" s="102"/>
      <c r="H57" s="104"/>
      <c r="I57" s="102"/>
      <c r="J57" s="104"/>
      <c r="K57" s="102"/>
      <c r="L57" s="102"/>
      <c r="M57" s="104"/>
      <c r="N57" s="102"/>
      <c r="O57" s="104"/>
      <c r="P57" s="102"/>
      <c r="Q57" s="102"/>
      <c r="R57" s="104"/>
      <c r="S57" s="102"/>
      <c r="T57" s="104"/>
      <c r="U57" s="102"/>
      <c r="V57" s="102"/>
      <c r="W57" s="104"/>
      <c r="X57" s="102"/>
      <c r="Y57" s="104"/>
      <c r="Z57" s="102"/>
      <c r="AA57" s="102"/>
      <c r="AB57" s="104"/>
      <c r="AC57" s="102"/>
      <c r="AD57" s="104"/>
      <c r="AE57" s="104"/>
      <c r="AF57" s="104"/>
      <c r="AG57" s="104"/>
      <c r="AH57" s="104"/>
      <c r="AI57" s="104"/>
      <c r="AJ57" s="105"/>
      <c r="AK57" s="109"/>
      <c r="AL57" s="102"/>
      <c r="AM57" s="102"/>
      <c r="AN57" s="104"/>
      <c r="AO57" s="102"/>
      <c r="AP57" s="104"/>
      <c r="AQ57" s="102"/>
      <c r="AR57" s="102"/>
      <c r="AS57" s="104"/>
      <c r="AT57" s="102"/>
      <c r="AU57" s="104"/>
      <c r="AV57" s="102"/>
      <c r="AW57" s="102"/>
      <c r="AX57" s="104"/>
      <c r="AY57" s="102"/>
      <c r="AZ57" s="104"/>
      <c r="BA57" s="102"/>
      <c r="BB57" s="102"/>
      <c r="BC57" s="104"/>
      <c r="BD57" s="102"/>
      <c r="BE57" s="104"/>
      <c r="BF57" s="102"/>
      <c r="BG57" s="102"/>
      <c r="BH57" s="104"/>
      <c r="BI57" s="102"/>
      <c r="BJ57" s="104"/>
      <c r="BK57" s="104"/>
      <c r="BL57" s="104"/>
      <c r="BM57" s="104"/>
      <c r="BN57" s="104"/>
      <c r="BO57" s="104"/>
      <c r="BP57" s="105"/>
      <c r="BQ57" s="109"/>
      <c r="BR57" s="102"/>
      <c r="BS57" s="102"/>
      <c r="BT57" s="104"/>
      <c r="BU57" s="102"/>
      <c r="BV57" s="104"/>
      <c r="BW57" s="102"/>
      <c r="BX57" s="102"/>
      <c r="BY57" s="104"/>
      <c r="BZ57" s="102"/>
      <c r="CA57" s="104"/>
      <c r="CB57" s="102"/>
      <c r="CC57" s="102"/>
      <c r="CD57" s="104"/>
      <c r="CE57" s="102"/>
      <c r="CF57" s="104"/>
      <c r="CG57" s="102"/>
      <c r="CH57" s="102"/>
      <c r="CI57" s="104"/>
      <c r="CJ57" s="102"/>
      <c r="CK57" s="104"/>
      <c r="CL57" s="102"/>
      <c r="CM57" s="102"/>
      <c r="CN57" s="104"/>
      <c r="CO57" s="102"/>
      <c r="CP57" s="104"/>
      <c r="CQ57" s="104"/>
      <c r="CR57" s="104"/>
      <c r="CS57" s="104"/>
      <c r="CT57" s="104"/>
      <c r="CU57" s="104"/>
      <c r="CV57" s="105"/>
      <c r="CW57" s="109"/>
      <c r="CX57" s="102"/>
      <c r="CY57" s="102"/>
      <c r="CZ57" s="104"/>
      <c r="DA57" s="102"/>
      <c r="DB57" s="104"/>
      <c r="DC57" s="102"/>
      <c r="DD57" s="102"/>
      <c r="DE57" s="104"/>
      <c r="DF57" s="102"/>
      <c r="DG57" s="104"/>
      <c r="DH57" s="102"/>
      <c r="DI57" s="102"/>
      <c r="DJ57" s="104"/>
      <c r="DK57" s="102"/>
      <c r="DL57" s="104"/>
      <c r="DM57" s="102"/>
      <c r="DN57" s="102"/>
      <c r="DO57" s="104"/>
      <c r="DP57" s="102"/>
      <c r="DQ57" s="104"/>
      <c r="DR57" s="102"/>
      <c r="DS57" s="102"/>
      <c r="DT57" s="104"/>
      <c r="DU57" s="102"/>
      <c r="DV57" s="104"/>
      <c r="DW57" s="104"/>
      <c r="DX57" s="104"/>
      <c r="DY57" s="104"/>
      <c r="DZ57" s="104"/>
      <c r="EA57" s="104"/>
      <c r="EB57" s="105"/>
      <c r="EC57" s="109"/>
      <c r="ED57" s="102"/>
      <c r="EE57" s="102"/>
      <c r="EF57" s="104"/>
      <c r="EG57" s="102"/>
      <c r="EH57" s="104"/>
      <c r="EI57" s="102"/>
      <c r="EJ57" s="102"/>
      <c r="EK57" s="104"/>
      <c r="EL57" s="102"/>
      <c r="EM57" s="104"/>
      <c r="EN57" s="102"/>
      <c r="EO57" s="102"/>
      <c r="EP57" s="104"/>
      <c r="EQ57" s="102"/>
      <c r="ER57" s="104"/>
      <c r="ES57" s="102"/>
      <c r="ET57" s="102"/>
      <c r="EU57" s="104"/>
      <c r="EV57" s="102"/>
      <c r="EW57" s="104"/>
      <c r="EX57" s="102"/>
      <c r="EY57" s="102"/>
      <c r="EZ57" s="104"/>
      <c r="FA57" s="102"/>
      <c r="FB57" s="104"/>
      <c r="FC57" s="104"/>
      <c r="FD57" s="104"/>
      <c r="FE57" s="104"/>
      <c r="FF57" s="104"/>
      <c r="FG57" s="104"/>
      <c r="FH57" s="105"/>
      <c r="FI57" s="109"/>
      <c r="FJ57" s="102"/>
      <c r="FK57" s="102"/>
      <c r="FL57" s="104"/>
      <c r="FM57" s="102"/>
      <c r="FN57" s="104"/>
      <c r="FO57" s="102"/>
      <c r="FP57" s="102"/>
      <c r="FQ57" s="104" t="str">
        <f t="shared" si="37"/>
        <v/>
      </c>
      <c r="FR57" s="102"/>
      <c r="FS57" s="104" t="str">
        <f t="shared" si="276"/>
        <v/>
      </c>
      <c r="FT57" s="102"/>
      <c r="FU57" s="102"/>
      <c r="FV57" s="104" t="str">
        <f t="shared" si="38"/>
        <v/>
      </c>
      <c r="FW57" s="102"/>
      <c r="FX57" s="104"/>
      <c r="FY57" s="102"/>
      <c r="FZ57" s="102"/>
      <c r="GA57" s="104"/>
      <c r="GB57" s="102"/>
      <c r="GC57" s="104"/>
      <c r="GD57" s="102"/>
      <c r="GE57" s="102"/>
      <c r="GF57" s="104"/>
      <c r="GG57" s="102"/>
      <c r="GH57" s="104"/>
      <c r="GI57" s="104"/>
      <c r="GJ57" s="104"/>
      <c r="GK57" s="104"/>
      <c r="GL57" s="104"/>
      <c r="GM57" s="104"/>
      <c r="GN57" s="105"/>
      <c r="GO57" s="109"/>
      <c r="GP57" s="102"/>
      <c r="GQ57" s="102"/>
      <c r="GR57" s="104"/>
      <c r="GS57" s="102"/>
      <c r="GT57" s="104"/>
      <c r="GU57" s="102"/>
      <c r="GV57" s="102"/>
      <c r="GW57" s="104" t="str">
        <f t="shared" si="44"/>
        <v/>
      </c>
      <c r="GX57" s="102"/>
      <c r="GY57" s="104" t="str">
        <f t="shared" si="286"/>
        <v/>
      </c>
      <c r="GZ57" s="102"/>
      <c r="HA57" s="102"/>
      <c r="HB57" s="104" t="str">
        <f t="shared" si="45"/>
        <v/>
      </c>
      <c r="HC57" s="102"/>
      <c r="HD57" s="104"/>
      <c r="HE57" s="102"/>
      <c r="HF57" s="102"/>
      <c r="HG57" s="104" t="str">
        <f t="shared" si="46"/>
        <v/>
      </c>
      <c r="HH57" s="102"/>
      <c r="HI57" s="104" t="str">
        <f t="shared" si="288"/>
        <v/>
      </c>
      <c r="HJ57" s="102"/>
      <c r="HK57" s="102"/>
      <c r="HL57" s="104" t="str">
        <f t="shared" si="47"/>
        <v/>
      </c>
      <c r="HM57" s="102"/>
      <c r="HN57" s="104" t="str">
        <f t="shared" si="289"/>
        <v/>
      </c>
      <c r="HO57" s="104" t="str">
        <f t="shared" si="290"/>
        <v/>
      </c>
      <c r="HP57" s="104"/>
      <c r="HQ57" s="104" t="str">
        <f t="shared" si="292"/>
        <v/>
      </c>
      <c r="HR57" s="104"/>
      <c r="HS57" s="104" t="str">
        <f t="shared" si="294"/>
        <v/>
      </c>
      <c r="HT57" s="105" t="str">
        <f t="shared" si="48"/>
        <v/>
      </c>
      <c r="HU57" s="109"/>
      <c r="HV57" s="102"/>
      <c r="HW57" s="102"/>
      <c r="HX57" s="104"/>
      <c r="HY57" s="102"/>
      <c r="HZ57" s="104"/>
      <c r="IA57" s="102"/>
      <c r="IB57" s="102"/>
      <c r="IC57" s="104"/>
      <c r="ID57" s="102"/>
      <c r="IE57" s="104"/>
      <c r="IF57" s="102"/>
      <c r="IG57" s="102"/>
      <c r="IH57" s="104"/>
      <c r="II57" s="102"/>
      <c r="IJ57" s="104"/>
      <c r="IK57" s="102"/>
      <c r="IL57" s="102"/>
      <c r="IM57" s="104"/>
      <c r="IN57" s="102"/>
      <c r="IO57" s="104"/>
      <c r="IP57" s="102"/>
      <c r="IQ57" s="102"/>
      <c r="IR57" s="104"/>
      <c r="IS57" s="102"/>
      <c r="IT57" s="104"/>
      <c r="IU57" s="104"/>
      <c r="IV57" s="104"/>
      <c r="IW57" s="104"/>
      <c r="IX57" s="104"/>
      <c r="IY57" s="104"/>
      <c r="IZ57" s="105"/>
      <c r="JA57" s="109"/>
      <c r="JB57" s="102"/>
      <c r="JC57" s="102"/>
      <c r="JD57" s="104"/>
      <c r="JE57" s="102"/>
      <c r="JF57" s="104"/>
      <c r="JG57" s="102"/>
      <c r="JH57" s="102"/>
      <c r="JI57" s="104"/>
      <c r="JJ57" s="102"/>
      <c r="JK57" s="104"/>
      <c r="JL57" s="102"/>
      <c r="JM57" s="102"/>
      <c r="JN57" s="104"/>
      <c r="JO57" s="102"/>
      <c r="JP57" s="104"/>
      <c r="JQ57" s="102"/>
      <c r="JR57" s="102"/>
      <c r="JS57" s="104"/>
      <c r="JT57" s="102"/>
      <c r="JU57" s="104"/>
      <c r="JV57" s="102"/>
      <c r="JW57" s="102"/>
      <c r="JX57" s="104"/>
      <c r="JY57" s="102"/>
      <c r="JZ57" s="104"/>
      <c r="KA57" s="104"/>
      <c r="KB57" s="104"/>
      <c r="KC57" s="104"/>
      <c r="KD57" s="104"/>
      <c r="KE57" s="104"/>
      <c r="KF57" s="105"/>
      <c r="KG57" s="109"/>
      <c r="KH57" s="102"/>
      <c r="KI57" s="102"/>
      <c r="KJ57" s="104" t="str">
        <f t="shared" si="64"/>
        <v/>
      </c>
      <c r="KK57" s="102"/>
      <c r="KL57" s="104" t="str">
        <f t="shared" si="315"/>
        <v/>
      </c>
      <c r="KM57" s="102"/>
      <c r="KN57" s="102"/>
      <c r="KO57" s="104" t="str">
        <f t="shared" si="65"/>
        <v/>
      </c>
      <c r="KP57" s="102"/>
      <c r="KQ57" s="104" t="str">
        <f t="shared" si="316"/>
        <v/>
      </c>
      <c r="KR57" s="102"/>
      <c r="KS57" s="102"/>
      <c r="KT57" s="104" t="str">
        <f t="shared" si="66"/>
        <v/>
      </c>
      <c r="KU57" s="102"/>
      <c r="KV57" s="104" t="str">
        <f t="shared" si="317"/>
        <v/>
      </c>
      <c r="KW57" s="102"/>
      <c r="KX57" s="102"/>
      <c r="KY57" s="104"/>
      <c r="KZ57" s="102"/>
      <c r="LA57" s="104"/>
      <c r="LB57" s="102"/>
      <c r="LC57" s="102"/>
      <c r="LD57" s="104"/>
      <c r="LE57" s="102"/>
      <c r="LF57" s="104"/>
      <c r="LG57" s="104" t="str">
        <f t="shared" si="320"/>
        <v/>
      </c>
      <c r="LH57" s="104"/>
      <c r="LI57" s="104"/>
      <c r="LJ57" s="104"/>
      <c r="LK57" s="104"/>
      <c r="LL57" s="105"/>
      <c r="LM57" s="109"/>
      <c r="LN57" s="102"/>
      <c r="LO57" s="102"/>
      <c r="LP57" s="104"/>
      <c r="LQ57" s="102"/>
      <c r="LR57" s="104"/>
      <c r="LS57" s="102"/>
      <c r="LT57" s="102"/>
      <c r="LU57" s="104"/>
      <c r="LV57" s="102"/>
      <c r="LW57" s="104"/>
      <c r="LX57" s="102"/>
      <c r="LY57" s="102"/>
      <c r="LZ57" s="104"/>
      <c r="MA57" s="102"/>
      <c r="MB57" s="104"/>
      <c r="MC57" s="102"/>
      <c r="MD57" s="102"/>
      <c r="ME57" s="104"/>
      <c r="MF57" s="102"/>
      <c r="MG57" s="104"/>
      <c r="MH57" s="102"/>
      <c r="MI57" s="102"/>
      <c r="MJ57" s="104"/>
      <c r="MK57" s="102"/>
      <c r="ML57" s="104"/>
      <c r="MM57" s="104"/>
      <c r="MN57" s="104"/>
      <c r="MO57" s="104"/>
      <c r="MP57" s="104"/>
      <c r="MQ57" s="104"/>
      <c r="MR57" s="105"/>
      <c r="MS57" s="109"/>
      <c r="MT57" s="102"/>
      <c r="MU57" s="102"/>
      <c r="MV57" s="104"/>
      <c r="MW57" s="102"/>
      <c r="MX57" s="104"/>
      <c r="MY57" s="102"/>
      <c r="MZ57" s="102"/>
      <c r="NA57" s="104"/>
      <c r="NB57" s="102"/>
      <c r="NC57" s="104"/>
      <c r="ND57" s="102"/>
      <c r="NE57" s="102"/>
      <c r="NF57" s="104"/>
      <c r="NG57" s="102"/>
      <c r="NH57" s="104"/>
      <c r="NI57" s="102"/>
      <c r="NJ57" s="102"/>
      <c r="NK57" s="104"/>
      <c r="NL57" s="102"/>
      <c r="NM57" s="104"/>
      <c r="NN57" s="102"/>
      <c r="NO57" s="102"/>
      <c r="NP57" s="104"/>
      <c r="NQ57" s="102"/>
      <c r="NR57" s="104"/>
      <c r="NS57" s="104"/>
      <c r="NT57" s="104"/>
      <c r="NU57" s="104"/>
      <c r="NV57" s="104"/>
      <c r="NW57" s="104"/>
      <c r="NX57" s="105"/>
      <c r="NY57" s="109"/>
      <c r="NZ57" s="73"/>
      <c r="OA57" s="104"/>
      <c r="OB57" s="104"/>
      <c r="OC57" s="104"/>
      <c r="OD57" s="104"/>
      <c r="OE57" s="104"/>
      <c r="OF57" s="104"/>
      <c r="OG57" s="104"/>
      <c r="OH57" s="104"/>
      <c r="OI57" s="104"/>
      <c r="OJ57" s="104"/>
      <c r="OK57" s="104"/>
      <c r="OL57" s="104"/>
      <c r="OM57" s="134"/>
      <c r="ON57" s="104"/>
      <c r="OO57" s="104"/>
      <c r="OP57" s="104"/>
      <c r="OQ57" s="104"/>
      <c r="OR57" s="105"/>
      <c r="OS57" s="105"/>
      <c r="OT57" s="134"/>
      <c r="OU57" s="109" t="str">
        <f t="shared" si="9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4"/>
        <v>53</v>
      </c>
      <c r="B58" s="195"/>
      <c r="C58" s="195"/>
      <c r="D58" s="195"/>
      <c r="E58" s="196"/>
      <c r="F58" s="102"/>
      <c r="G58" s="102"/>
      <c r="H58" s="104"/>
      <c r="I58" s="102"/>
      <c r="J58" s="104"/>
      <c r="K58" s="102"/>
      <c r="L58" s="102"/>
      <c r="M58" s="104"/>
      <c r="N58" s="102"/>
      <c r="O58" s="104"/>
      <c r="P58" s="102"/>
      <c r="Q58" s="102"/>
      <c r="R58" s="104"/>
      <c r="S58" s="102"/>
      <c r="T58" s="104"/>
      <c r="U58" s="102"/>
      <c r="V58" s="102"/>
      <c r="W58" s="104"/>
      <c r="X58" s="102"/>
      <c r="Y58" s="104"/>
      <c r="Z58" s="102"/>
      <c r="AA58" s="102"/>
      <c r="AB58" s="104"/>
      <c r="AC58" s="102"/>
      <c r="AD58" s="104"/>
      <c r="AE58" s="104"/>
      <c r="AF58" s="104"/>
      <c r="AG58" s="104"/>
      <c r="AH58" s="104"/>
      <c r="AI58" s="104"/>
      <c r="AJ58" s="105"/>
      <c r="AK58" s="109"/>
      <c r="AL58" s="102"/>
      <c r="AM58" s="102"/>
      <c r="AN58" s="104"/>
      <c r="AO58" s="102"/>
      <c r="AP58" s="104"/>
      <c r="AQ58" s="102"/>
      <c r="AR58" s="102"/>
      <c r="AS58" s="104"/>
      <c r="AT58" s="102"/>
      <c r="AU58" s="104"/>
      <c r="AV58" s="102"/>
      <c r="AW58" s="102"/>
      <c r="AX58" s="104"/>
      <c r="AY58" s="102"/>
      <c r="AZ58" s="104"/>
      <c r="BA58" s="102"/>
      <c r="BB58" s="102"/>
      <c r="BC58" s="104"/>
      <c r="BD58" s="102"/>
      <c r="BE58" s="104"/>
      <c r="BF58" s="102"/>
      <c r="BG58" s="102"/>
      <c r="BH58" s="104"/>
      <c r="BI58" s="102"/>
      <c r="BJ58" s="104"/>
      <c r="BK58" s="104"/>
      <c r="BL58" s="104"/>
      <c r="BM58" s="104"/>
      <c r="BN58" s="104"/>
      <c r="BO58" s="104"/>
      <c r="BP58" s="105"/>
      <c r="BQ58" s="109"/>
      <c r="BR58" s="102"/>
      <c r="BS58" s="102"/>
      <c r="BT58" s="104"/>
      <c r="BU58" s="102"/>
      <c r="BV58" s="104"/>
      <c r="BW58" s="102"/>
      <c r="BX58" s="102"/>
      <c r="BY58" s="104"/>
      <c r="BZ58" s="102"/>
      <c r="CA58" s="104"/>
      <c r="CB58" s="102"/>
      <c r="CC58" s="102"/>
      <c r="CD58" s="104"/>
      <c r="CE58" s="102"/>
      <c r="CF58" s="104"/>
      <c r="CG58" s="102"/>
      <c r="CH58" s="102"/>
      <c r="CI58" s="104"/>
      <c r="CJ58" s="102"/>
      <c r="CK58" s="104"/>
      <c r="CL58" s="102"/>
      <c r="CM58" s="102"/>
      <c r="CN58" s="104"/>
      <c r="CO58" s="102"/>
      <c r="CP58" s="104"/>
      <c r="CQ58" s="104"/>
      <c r="CR58" s="104"/>
      <c r="CS58" s="104"/>
      <c r="CT58" s="104"/>
      <c r="CU58" s="104"/>
      <c r="CV58" s="105"/>
      <c r="CW58" s="109"/>
      <c r="CX58" s="102"/>
      <c r="CY58" s="102"/>
      <c r="CZ58" s="104"/>
      <c r="DA58" s="102"/>
      <c r="DB58" s="104"/>
      <c r="DC58" s="102"/>
      <c r="DD58" s="102"/>
      <c r="DE58" s="104"/>
      <c r="DF58" s="102"/>
      <c r="DG58" s="104"/>
      <c r="DH58" s="102"/>
      <c r="DI58" s="102"/>
      <c r="DJ58" s="104"/>
      <c r="DK58" s="102"/>
      <c r="DL58" s="104"/>
      <c r="DM58" s="102"/>
      <c r="DN58" s="102"/>
      <c r="DO58" s="104"/>
      <c r="DP58" s="102"/>
      <c r="DQ58" s="104"/>
      <c r="DR58" s="102"/>
      <c r="DS58" s="102"/>
      <c r="DT58" s="104"/>
      <c r="DU58" s="102"/>
      <c r="DV58" s="104"/>
      <c r="DW58" s="104"/>
      <c r="DX58" s="104"/>
      <c r="DY58" s="104"/>
      <c r="DZ58" s="104"/>
      <c r="EA58" s="104"/>
      <c r="EB58" s="105"/>
      <c r="EC58" s="109"/>
      <c r="ED58" s="102"/>
      <c r="EE58" s="102"/>
      <c r="EF58" s="104"/>
      <c r="EG58" s="102"/>
      <c r="EH58" s="104"/>
      <c r="EI58" s="102"/>
      <c r="EJ58" s="102"/>
      <c r="EK58" s="104"/>
      <c r="EL58" s="102"/>
      <c r="EM58" s="104"/>
      <c r="EN58" s="102"/>
      <c r="EO58" s="102"/>
      <c r="EP58" s="104"/>
      <c r="EQ58" s="102"/>
      <c r="ER58" s="104"/>
      <c r="ES58" s="102"/>
      <c r="ET58" s="102"/>
      <c r="EU58" s="104"/>
      <c r="EV58" s="102"/>
      <c r="EW58" s="104"/>
      <c r="EX58" s="102"/>
      <c r="EY58" s="102"/>
      <c r="EZ58" s="104"/>
      <c r="FA58" s="102"/>
      <c r="FB58" s="104"/>
      <c r="FC58" s="104"/>
      <c r="FD58" s="104"/>
      <c r="FE58" s="104"/>
      <c r="FF58" s="104"/>
      <c r="FG58" s="104"/>
      <c r="FH58" s="105"/>
      <c r="FI58" s="109"/>
      <c r="FJ58" s="102"/>
      <c r="FK58" s="102"/>
      <c r="FL58" s="104"/>
      <c r="FM58" s="102"/>
      <c r="FN58" s="104"/>
      <c r="FO58" s="102"/>
      <c r="FP58" s="102"/>
      <c r="FQ58" s="104"/>
      <c r="FR58" s="102"/>
      <c r="FS58" s="104"/>
      <c r="FT58" s="102"/>
      <c r="FU58" s="102"/>
      <c r="FV58" s="104"/>
      <c r="FW58" s="102"/>
      <c r="FX58" s="104"/>
      <c r="FY58" s="102"/>
      <c r="FZ58" s="102"/>
      <c r="GA58" s="104"/>
      <c r="GB58" s="102"/>
      <c r="GC58" s="104"/>
      <c r="GD58" s="102"/>
      <c r="GE58" s="102"/>
      <c r="GF58" s="104"/>
      <c r="GG58" s="102"/>
      <c r="GH58" s="104"/>
      <c r="GI58" s="104"/>
      <c r="GJ58" s="104"/>
      <c r="GK58" s="104"/>
      <c r="GL58" s="104"/>
      <c r="GM58" s="104"/>
      <c r="GN58" s="105"/>
      <c r="GO58" s="109"/>
      <c r="GP58" s="102"/>
      <c r="GQ58" s="102"/>
      <c r="GR58" s="104"/>
      <c r="GS58" s="102"/>
      <c r="GT58" s="104"/>
      <c r="GU58" s="102"/>
      <c r="GV58" s="102"/>
      <c r="GW58" s="104" t="str">
        <f t="shared" si="44"/>
        <v/>
      </c>
      <c r="GX58" s="102"/>
      <c r="GY58" s="104"/>
      <c r="GZ58" s="102"/>
      <c r="HA58" s="102"/>
      <c r="HB58" s="104" t="str">
        <f t="shared" si="45"/>
        <v/>
      </c>
      <c r="HC58" s="102"/>
      <c r="HD58" s="104"/>
      <c r="HE58" s="102"/>
      <c r="HF58" s="102"/>
      <c r="HG58" s="104" t="str">
        <f t="shared" si="46"/>
        <v/>
      </c>
      <c r="HH58" s="102"/>
      <c r="HI58" s="104"/>
      <c r="HJ58" s="102"/>
      <c r="HK58" s="102"/>
      <c r="HL58" s="104"/>
      <c r="HM58" s="102"/>
      <c r="HN58" s="104"/>
      <c r="HO58" s="104" t="str">
        <f t="shared" si="290"/>
        <v/>
      </c>
      <c r="HP58" s="104"/>
      <c r="HQ58" s="104" t="str">
        <f t="shared" si="292"/>
        <v/>
      </c>
      <c r="HR58" s="104"/>
      <c r="HS58" s="104" t="str">
        <f t="shared" si="294"/>
        <v/>
      </c>
      <c r="HT58" s="105"/>
      <c r="HU58" s="109"/>
      <c r="HV58" s="102"/>
      <c r="HW58" s="102"/>
      <c r="HX58" s="104"/>
      <c r="HY58" s="102"/>
      <c r="HZ58" s="104"/>
      <c r="IA58" s="102"/>
      <c r="IB58" s="102"/>
      <c r="IC58" s="104"/>
      <c r="ID58" s="102"/>
      <c r="IE58" s="104"/>
      <c r="IF58" s="102"/>
      <c r="IG58" s="102"/>
      <c r="IH58" s="104"/>
      <c r="II58" s="102"/>
      <c r="IJ58" s="104"/>
      <c r="IK58" s="102"/>
      <c r="IL58" s="102"/>
      <c r="IM58" s="104"/>
      <c r="IN58" s="102"/>
      <c r="IO58" s="104"/>
      <c r="IP58" s="102"/>
      <c r="IQ58" s="102"/>
      <c r="IR58" s="104"/>
      <c r="IS58" s="102"/>
      <c r="IT58" s="104"/>
      <c r="IU58" s="104"/>
      <c r="IV58" s="104"/>
      <c r="IW58" s="104"/>
      <c r="IX58" s="104"/>
      <c r="IY58" s="104"/>
      <c r="IZ58" s="105"/>
      <c r="JA58" s="109"/>
      <c r="JB58" s="102"/>
      <c r="JC58" s="102"/>
      <c r="JD58" s="104"/>
      <c r="JE58" s="102"/>
      <c r="JF58" s="104"/>
      <c r="JG58" s="102"/>
      <c r="JH58" s="102"/>
      <c r="JI58" s="104"/>
      <c r="JJ58" s="102"/>
      <c r="JK58" s="104"/>
      <c r="JL58" s="102"/>
      <c r="JM58" s="102"/>
      <c r="JN58" s="104"/>
      <c r="JO58" s="102"/>
      <c r="JP58" s="104"/>
      <c r="JQ58" s="102"/>
      <c r="JR58" s="102"/>
      <c r="JS58" s="104"/>
      <c r="JT58" s="102"/>
      <c r="JU58" s="104"/>
      <c r="JV58" s="102"/>
      <c r="JW58" s="102"/>
      <c r="JX58" s="104"/>
      <c r="JY58" s="102"/>
      <c r="JZ58" s="104"/>
      <c r="KA58" s="104"/>
      <c r="KB58" s="104"/>
      <c r="KC58" s="104"/>
      <c r="KD58" s="104"/>
      <c r="KE58" s="104"/>
      <c r="KF58" s="105"/>
      <c r="KG58" s="109"/>
      <c r="KH58" s="102"/>
      <c r="KI58" s="102"/>
      <c r="KJ58" s="104" t="str">
        <f t="shared" si="64"/>
        <v/>
      </c>
      <c r="KK58" s="102"/>
      <c r="KL58" s="104" t="str">
        <f t="shared" si="315"/>
        <v/>
      </c>
      <c r="KM58" s="102"/>
      <c r="KN58" s="102"/>
      <c r="KO58" s="104" t="str">
        <f t="shared" si="65"/>
        <v/>
      </c>
      <c r="KP58" s="102"/>
      <c r="KQ58" s="104" t="str">
        <f t="shared" si="316"/>
        <v/>
      </c>
      <c r="KR58" s="102"/>
      <c r="KS58" s="102"/>
      <c r="KT58" s="104" t="str">
        <f t="shared" si="66"/>
        <v/>
      </c>
      <c r="KU58" s="102"/>
      <c r="KV58" s="104" t="str">
        <f t="shared" si="317"/>
        <v/>
      </c>
      <c r="KW58" s="102"/>
      <c r="KX58" s="102"/>
      <c r="KY58" s="104"/>
      <c r="KZ58" s="102"/>
      <c r="LA58" s="104"/>
      <c r="LB58" s="102"/>
      <c r="LC58" s="102"/>
      <c r="LD58" s="104"/>
      <c r="LE58" s="102"/>
      <c r="LF58" s="104"/>
      <c r="LG58" s="104"/>
      <c r="LH58" s="104"/>
      <c r="LI58" s="104"/>
      <c r="LJ58" s="104"/>
      <c r="LK58" s="104"/>
      <c r="LL58" s="105"/>
      <c r="LM58" s="109"/>
      <c r="LN58" s="102"/>
      <c r="LO58" s="102"/>
      <c r="LP58" s="104"/>
      <c r="LQ58" s="102"/>
      <c r="LR58" s="104"/>
      <c r="LS58" s="102"/>
      <c r="LT58" s="102"/>
      <c r="LU58" s="104"/>
      <c r="LV58" s="102"/>
      <c r="LW58" s="104"/>
      <c r="LX58" s="102"/>
      <c r="LY58" s="102"/>
      <c r="LZ58" s="104"/>
      <c r="MA58" s="102"/>
      <c r="MB58" s="104"/>
      <c r="MC58" s="102"/>
      <c r="MD58" s="102"/>
      <c r="ME58" s="104"/>
      <c r="MF58" s="102"/>
      <c r="MG58" s="104"/>
      <c r="MH58" s="102"/>
      <c r="MI58" s="102"/>
      <c r="MJ58" s="104"/>
      <c r="MK58" s="102"/>
      <c r="ML58" s="104"/>
      <c r="MM58" s="104"/>
      <c r="MN58" s="104"/>
      <c r="MO58" s="104"/>
      <c r="MP58" s="104"/>
      <c r="MQ58" s="104"/>
      <c r="MR58" s="105"/>
      <c r="MS58" s="109"/>
      <c r="MT58" s="102"/>
      <c r="MU58" s="102"/>
      <c r="MV58" s="104"/>
      <c r="MW58" s="102"/>
      <c r="MX58" s="104"/>
      <c r="MY58" s="102"/>
      <c r="MZ58" s="102"/>
      <c r="NA58" s="104"/>
      <c r="NB58" s="102"/>
      <c r="NC58" s="104"/>
      <c r="ND58" s="102"/>
      <c r="NE58" s="102"/>
      <c r="NF58" s="104"/>
      <c r="NG58" s="102"/>
      <c r="NH58" s="104"/>
      <c r="NI58" s="102"/>
      <c r="NJ58" s="102"/>
      <c r="NK58" s="104"/>
      <c r="NL58" s="102"/>
      <c r="NM58" s="104"/>
      <c r="NN58" s="102"/>
      <c r="NO58" s="102"/>
      <c r="NP58" s="104"/>
      <c r="NQ58" s="102"/>
      <c r="NR58" s="104"/>
      <c r="NS58" s="104"/>
      <c r="NT58" s="104"/>
      <c r="NU58" s="104"/>
      <c r="NV58" s="104"/>
      <c r="NW58" s="104"/>
      <c r="NX58" s="105"/>
      <c r="NY58" s="109"/>
      <c r="NZ58" s="73"/>
      <c r="OA58" s="104"/>
      <c r="OB58" s="104"/>
      <c r="OC58" s="104"/>
      <c r="OD58" s="104"/>
      <c r="OE58" s="104"/>
      <c r="OF58" s="104"/>
      <c r="OG58" s="104"/>
      <c r="OH58" s="104"/>
      <c r="OI58" s="104"/>
      <c r="OJ58" s="104"/>
      <c r="OK58" s="104"/>
      <c r="OL58" s="104"/>
      <c r="OM58" s="134"/>
      <c r="ON58" s="104"/>
      <c r="OO58" s="104"/>
      <c r="OP58" s="104"/>
      <c r="OQ58" s="104"/>
      <c r="OR58" s="105"/>
      <c r="OS58" s="105"/>
      <c r="OT58" s="134"/>
      <c r="OU58" s="109"/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4"/>
        <v>54</v>
      </c>
      <c r="B59" s="195"/>
      <c r="C59" s="195"/>
      <c r="D59" s="195"/>
      <c r="E59" s="196"/>
      <c r="F59" s="102"/>
      <c r="G59" s="102"/>
      <c r="H59" s="104"/>
      <c r="I59" s="102"/>
      <c r="J59" s="104"/>
      <c r="K59" s="102"/>
      <c r="L59" s="102"/>
      <c r="M59" s="104"/>
      <c r="N59" s="102"/>
      <c r="O59" s="104"/>
      <c r="P59" s="102"/>
      <c r="Q59" s="102"/>
      <c r="R59" s="104"/>
      <c r="S59" s="102"/>
      <c r="T59" s="104"/>
      <c r="U59" s="102"/>
      <c r="V59" s="102"/>
      <c r="W59" s="104"/>
      <c r="X59" s="102"/>
      <c r="Y59" s="104"/>
      <c r="Z59" s="102"/>
      <c r="AA59" s="102"/>
      <c r="AB59" s="104"/>
      <c r="AC59" s="102"/>
      <c r="AD59" s="104"/>
      <c r="AE59" s="104"/>
      <c r="AF59" s="104"/>
      <c r="AG59" s="104"/>
      <c r="AH59" s="104"/>
      <c r="AI59" s="104"/>
      <c r="AJ59" s="105"/>
      <c r="AK59" s="109"/>
      <c r="AL59" s="102"/>
      <c r="AM59" s="102"/>
      <c r="AN59" s="104"/>
      <c r="AO59" s="102"/>
      <c r="AP59" s="104"/>
      <c r="AQ59" s="102"/>
      <c r="AR59" s="102"/>
      <c r="AS59" s="104"/>
      <c r="AT59" s="102"/>
      <c r="AU59" s="104"/>
      <c r="AV59" s="102"/>
      <c r="AW59" s="102"/>
      <c r="AX59" s="104"/>
      <c r="AY59" s="102"/>
      <c r="AZ59" s="104"/>
      <c r="BA59" s="102"/>
      <c r="BB59" s="102"/>
      <c r="BC59" s="104"/>
      <c r="BD59" s="102"/>
      <c r="BE59" s="104"/>
      <c r="BF59" s="102"/>
      <c r="BG59" s="102"/>
      <c r="BH59" s="104"/>
      <c r="BI59" s="102"/>
      <c r="BJ59" s="104"/>
      <c r="BK59" s="104"/>
      <c r="BL59" s="104"/>
      <c r="BM59" s="104"/>
      <c r="BN59" s="104"/>
      <c r="BO59" s="104"/>
      <c r="BP59" s="105"/>
      <c r="BQ59" s="109"/>
      <c r="BR59" s="102"/>
      <c r="BS59" s="102"/>
      <c r="BT59" s="104"/>
      <c r="BU59" s="102"/>
      <c r="BV59" s="104"/>
      <c r="BW59" s="102"/>
      <c r="BX59" s="102"/>
      <c r="BY59" s="104"/>
      <c r="BZ59" s="102"/>
      <c r="CA59" s="104"/>
      <c r="CB59" s="102"/>
      <c r="CC59" s="102"/>
      <c r="CD59" s="104"/>
      <c r="CE59" s="102"/>
      <c r="CF59" s="104"/>
      <c r="CG59" s="102"/>
      <c r="CH59" s="102"/>
      <c r="CI59" s="104"/>
      <c r="CJ59" s="102"/>
      <c r="CK59" s="104"/>
      <c r="CL59" s="102"/>
      <c r="CM59" s="102"/>
      <c r="CN59" s="104"/>
      <c r="CO59" s="102"/>
      <c r="CP59" s="104"/>
      <c r="CQ59" s="104"/>
      <c r="CR59" s="104"/>
      <c r="CS59" s="104"/>
      <c r="CT59" s="104"/>
      <c r="CU59" s="104"/>
      <c r="CV59" s="105"/>
      <c r="CW59" s="109"/>
      <c r="CX59" s="102"/>
      <c r="CY59" s="102"/>
      <c r="CZ59" s="104"/>
      <c r="DA59" s="102"/>
      <c r="DB59" s="104"/>
      <c r="DC59" s="102"/>
      <c r="DD59" s="102"/>
      <c r="DE59" s="104"/>
      <c r="DF59" s="102"/>
      <c r="DG59" s="104"/>
      <c r="DH59" s="102"/>
      <c r="DI59" s="102"/>
      <c r="DJ59" s="104"/>
      <c r="DK59" s="102"/>
      <c r="DL59" s="104"/>
      <c r="DM59" s="102"/>
      <c r="DN59" s="102"/>
      <c r="DO59" s="104"/>
      <c r="DP59" s="102"/>
      <c r="DQ59" s="104"/>
      <c r="DR59" s="102"/>
      <c r="DS59" s="102"/>
      <c r="DT59" s="104"/>
      <c r="DU59" s="102"/>
      <c r="DV59" s="104"/>
      <c r="DW59" s="104"/>
      <c r="DX59" s="104"/>
      <c r="DY59" s="104"/>
      <c r="DZ59" s="104"/>
      <c r="EA59" s="104"/>
      <c r="EB59" s="105"/>
      <c r="EC59" s="109"/>
      <c r="ED59" s="102"/>
      <c r="EE59" s="102"/>
      <c r="EF59" s="104"/>
      <c r="EG59" s="102"/>
      <c r="EH59" s="104"/>
      <c r="EI59" s="102"/>
      <c r="EJ59" s="102"/>
      <c r="EK59" s="104"/>
      <c r="EL59" s="102"/>
      <c r="EM59" s="104"/>
      <c r="EN59" s="102"/>
      <c r="EO59" s="102"/>
      <c r="EP59" s="104"/>
      <c r="EQ59" s="102"/>
      <c r="ER59" s="104"/>
      <c r="ES59" s="102"/>
      <c r="ET59" s="102"/>
      <c r="EU59" s="104"/>
      <c r="EV59" s="102"/>
      <c r="EW59" s="104"/>
      <c r="EX59" s="102"/>
      <c r="EY59" s="102"/>
      <c r="EZ59" s="104"/>
      <c r="FA59" s="102"/>
      <c r="FB59" s="104"/>
      <c r="FC59" s="104"/>
      <c r="FD59" s="104"/>
      <c r="FE59" s="104"/>
      <c r="FF59" s="104"/>
      <c r="FG59" s="104"/>
      <c r="FH59" s="105"/>
      <c r="FI59" s="109"/>
      <c r="FJ59" s="102"/>
      <c r="FK59" s="102"/>
      <c r="FL59" s="104"/>
      <c r="FM59" s="102"/>
      <c r="FN59" s="104"/>
      <c r="FO59" s="102"/>
      <c r="FP59" s="102"/>
      <c r="FQ59" s="104"/>
      <c r="FR59" s="102"/>
      <c r="FS59" s="104"/>
      <c r="FT59" s="102"/>
      <c r="FU59" s="102"/>
      <c r="FV59" s="104"/>
      <c r="FW59" s="102"/>
      <c r="FX59" s="104"/>
      <c r="FY59" s="102"/>
      <c r="FZ59" s="102"/>
      <c r="GA59" s="104"/>
      <c r="GB59" s="102"/>
      <c r="GC59" s="104"/>
      <c r="GD59" s="102"/>
      <c r="GE59" s="102"/>
      <c r="GF59" s="104"/>
      <c r="GG59" s="102"/>
      <c r="GH59" s="104"/>
      <c r="GI59" s="104"/>
      <c r="GJ59" s="104"/>
      <c r="GK59" s="104"/>
      <c r="GL59" s="104"/>
      <c r="GM59" s="104"/>
      <c r="GN59" s="105"/>
      <c r="GO59" s="109"/>
      <c r="GP59" s="102"/>
      <c r="GQ59" s="102"/>
      <c r="GR59" s="104"/>
      <c r="GS59" s="102"/>
      <c r="GT59" s="104"/>
      <c r="GU59" s="102"/>
      <c r="GV59" s="102"/>
      <c r="GW59" s="104" t="str">
        <f t="shared" si="44"/>
        <v/>
      </c>
      <c r="GX59" s="102"/>
      <c r="GY59" s="104"/>
      <c r="GZ59" s="102"/>
      <c r="HA59" s="102"/>
      <c r="HB59" s="104"/>
      <c r="HC59" s="102"/>
      <c r="HD59" s="104"/>
      <c r="HE59" s="102"/>
      <c r="HF59" s="102"/>
      <c r="HG59" s="104"/>
      <c r="HH59" s="102"/>
      <c r="HI59" s="104"/>
      <c r="HJ59" s="102"/>
      <c r="HK59" s="102"/>
      <c r="HL59" s="104"/>
      <c r="HM59" s="102"/>
      <c r="HN59" s="104"/>
      <c r="HO59" s="104" t="str">
        <f t="shared" si="290"/>
        <v/>
      </c>
      <c r="HP59" s="104"/>
      <c r="HQ59" s="104"/>
      <c r="HR59" s="104"/>
      <c r="HS59" s="104"/>
      <c r="HT59" s="105"/>
      <c r="HU59" s="109"/>
      <c r="HV59" s="102"/>
      <c r="HW59" s="102"/>
      <c r="HX59" s="104"/>
      <c r="HY59" s="102"/>
      <c r="HZ59" s="104"/>
      <c r="IA59" s="102"/>
      <c r="IB59" s="102"/>
      <c r="IC59" s="104"/>
      <c r="ID59" s="102"/>
      <c r="IE59" s="104"/>
      <c r="IF59" s="102"/>
      <c r="IG59" s="102"/>
      <c r="IH59" s="104"/>
      <c r="II59" s="102"/>
      <c r="IJ59" s="104"/>
      <c r="IK59" s="102"/>
      <c r="IL59" s="102"/>
      <c r="IM59" s="104"/>
      <c r="IN59" s="102"/>
      <c r="IO59" s="104"/>
      <c r="IP59" s="102"/>
      <c r="IQ59" s="102"/>
      <c r="IR59" s="104"/>
      <c r="IS59" s="102"/>
      <c r="IT59" s="104"/>
      <c r="IU59" s="104"/>
      <c r="IV59" s="104"/>
      <c r="IW59" s="104"/>
      <c r="IX59" s="104"/>
      <c r="IY59" s="104"/>
      <c r="IZ59" s="105"/>
      <c r="JA59" s="109"/>
      <c r="JB59" s="102"/>
      <c r="JC59" s="102"/>
      <c r="JD59" s="104"/>
      <c r="JE59" s="102"/>
      <c r="JF59" s="104"/>
      <c r="JG59" s="102"/>
      <c r="JH59" s="102"/>
      <c r="JI59" s="104"/>
      <c r="JJ59" s="102"/>
      <c r="JK59" s="104"/>
      <c r="JL59" s="102"/>
      <c r="JM59" s="102"/>
      <c r="JN59" s="104"/>
      <c r="JO59" s="102"/>
      <c r="JP59" s="104"/>
      <c r="JQ59" s="102"/>
      <c r="JR59" s="102"/>
      <c r="JS59" s="104"/>
      <c r="JT59" s="102"/>
      <c r="JU59" s="104"/>
      <c r="JV59" s="102"/>
      <c r="JW59" s="102"/>
      <c r="JX59" s="104"/>
      <c r="JY59" s="102"/>
      <c r="JZ59" s="104"/>
      <c r="KA59" s="104"/>
      <c r="KB59" s="104"/>
      <c r="KC59" s="104"/>
      <c r="KD59" s="104"/>
      <c r="KE59" s="104"/>
      <c r="KF59" s="105"/>
      <c r="KG59" s="109"/>
      <c r="KH59" s="102"/>
      <c r="KI59" s="102"/>
      <c r="KJ59" s="104" t="str">
        <f t="shared" si="64"/>
        <v/>
      </c>
      <c r="KK59" s="102"/>
      <c r="KL59" s="104" t="str">
        <f t="shared" si="315"/>
        <v/>
      </c>
      <c r="KM59" s="102"/>
      <c r="KN59" s="102"/>
      <c r="KO59" s="104" t="str">
        <f t="shared" si="65"/>
        <v/>
      </c>
      <c r="KP59" s="102"/>
      <c r="KQ59" s="104" t="str">
        <f t="shared" si="316"/>
        <v/>
      </c>
      <c r="KR59" s="102"/>
      <c r="KS59" s="102"/>
      <c r="KT59" s="104" t="str">
        <f t="shared" si="66"/>
        <v/>
      </c>
      <c r="KU59" s="102"/>
      <c r="KV59" s="104" t="str">
        <f t="shared" si="317"/>
        <v/>
      </c>
      <c r="KW59" s="102"/>
      <c r="KX59" s="102"/>
      <c r="KY59" s="104"/>
      <c r="KZ59" s="102"/>
      <c r="LA59" s="104"/>
      <c r="LB59" s="102"/>
      <c r="LC59" s="102"/>
      <c r="LD59" s="104"/>
      <c r="LE59" s="102"/>
      <c r="LF59" s="104"/>
      <c r="LG59" s="104"/>
      <c r="LH59" s="104"/>
      <c r="LI59" s="104"/>
      <c r="LJ59" s="104"/>
      <c r="LK59" s="104"/>
      <c r="LL59" s="105"/>
      <c r="LM59" s="109"/>
      <c r="LN59" s="102"/>
      <c r="LO59" s="102"/>
      <c r="LP59" s="104"/>
      <c r="LQ59" s="102"/>
      <c r="LR59" s="104"/>
      <c r="LS59" s="102"/>
      <c r="LT59" s="102"/>
      <c r="LU59" s="104"/>
      <c r="LV59" s="102"/>
      <c r="LW59" s="104"/>
      <c r="LX59" s="102"/>
      <c r="LY59" s="102"/>
      <c r="LZ59" s="104"/>
      <c r="MA59" s="102"/>
      <c r="MB59" s="104"/>
      <c r="MC59" s="102"/>
      <c r="MD59" s="102"/>
      <c r="ME59" s="104"/>
      <c r="MF59" s="102"/>
      <c r="MG59" s="104"/>
      <c r="MH59" s="102"/>
      <c r="MI59" s="102"/>
      <c r="MJ59" s="104"/>
      <c r="MK59" s="102"/>
      <c r="ML59" s="104"/>
      <c r="MM59" s="104"/>
      <c r="MN59" s="104"/>
      <c r="MO59" s="104"/>
      <c r="MP59" s="104"/>
      <c r="MQ59" s="104"/>
      <c r="MR59" s="105"/>
      <c r="MS59" s="109"/>
      <c r="MT59" s="102"/>
      <c r="MU59" s="102"/>
      <c r="MV59" s="104"/>
      <c r="MW59" s="102"/>
      <c r="MX59" s="104"/>
      <c r="MY59" s="102"/>
      <c r="MZ59" s="102"/>
      <c r="NA59" s="104"/>
      <c r="NB59" s="102"/>
      <c r="NC59" s="104"/>
      <c r="ND59" s="102"/>
      <c r="NE59" s="102"/>
      <c r="NF59" s="104"/>
      <c r="NG59" s="102"/>
      <c r="NH59" s="104"/>
      <c r="NI59" s="102"/>
      <c r="NJ59" s="102"/>
      <c r="NK59" s="104"/>
      <c r="NL59" s="102"/>
      <c r="NM59" s="104"/>
      <c r="NN59" s="102"/>
      <c r="NO59" s="102"/>
      <c r="NP59" s="104"/>
      <c r="NQ59" s="102"/>
      <c r="NR59" s="104"/>
      <c r="NS59" s="104"/>
      <c r="NT59" s="104"/>
      <c r="NU59" s="104"/>
      <c r="NV59" s="104"/>
      <c r="NW59" s="104"/>
      <c r="NX59" s="105"/>
      <c r="NY59" s="109"/>
      <c r="NZ59" s="73"/>
      <c r="OA59" s="104"/>
      <c r="OB59" s="104"/>
      <c r="OC59" s="104"/>
      <c r="OD59" s="104"/>
      <c r="OE59" s="104"/>
      <c r="OF59" s="104"/>
      <c r="OG59" s="104"/>
      <c r="OH59" s="104"/>
      <c r="OI59" s="104"/>
      <c r="OJ59" s="104"/>
      <c r="OK59" s="104"/>
      <c r="OL59" s="104"/>
      <c r="OM59" s="134"/>
      <c r="ON59" s="104"/>
      <c r="OO59" s="104"/>
      <c r="OP59" s="104"/>
      <c r="OQ59" s="104"/>
      <c r="OR59" s="105"/>
      <c r="OS59" s="105"/>
      <c r="OT59" s="134"/>
      <c r="OU59" s="109"/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4"/>
        <v>55</v>
      </c>
      <c r="B60" s="195"/>
      <c r="C60" s="195"/>
      <c r="D60" s="195"/>
      <c r="E60" s="196"/>
      <c r="F60" s="102"/>
      <c r="G60" s="102"/>
      <c r="H60" s="104"/>
      <c r="I60" s="102"/>
      <c r="J60" s="104"/>
      <c r="K60" s="102"/>
      <c r="L60" s="102"/>
      <c r="M60" s="104"/>
      <c r="N60" s="102"/>
      <c r="O60" s="104"/>
      <c r="P60" s="102"/>
      <c r="Q60" s="102"/>
      <c r="R60" s="104"/>
      <c r="S60" s="102"/>
      <c r="T60" s="104"/>
      <c r="U60" s="102"/>
      <c r="V60" s="102"/>
      <c r="W60" s="104"/>
      <c r="X60" s="102"/>
      <c r="Y60" s="104"/>
      <c r="Z60" s="102"/>
      <c r="AA60" s="102"/>
      <c r="AB60" s="104"/>
      <c r="AC60" s="102"/>
      <c r="AD60" s="104"/>
      <c r="AE60" s="104"/>
      <c r="AF60" s="104"/>
      <c r="AG60" s="104"/>
      <c r="AH60" s="104"/>
      <c r="AI60" s="104"/>
      <c r="AJ60" s="105"/>
      <c r="AK60" s="109"/>
      <c r="AL60" s="102"/>
      <c r="AM60" s="102"/>
      <c r="AN60" s="104"/>
      <c r="AO60" s="102"/>
      <c r="AP60" s="104"/>
      <c r="AQ60" s="102"/>
      <c r="AR60" s="102"/>
      <c r="AS60" s="104"/>
      <c r="AT60" s="102"/>
      <c r="AU60" s="104"/>
      <c r="AV60" s="102"/>
      <c r="AW60" s="102"/>
      <c r="AX60" s="104"/>
      <c r="AY60" s="102"/>
      <c r="AZ60" s="104"/>
      <c r="BA60" s="102"/>
      <c r="BB60" s="102"/>
      <c r="BC60" s="104"/>
      <c r="BD60" s="102"/>
      <c r="BE60" s="104"/>
      <c r="BF60" s="102"/>
      <c r="BG60" s="102"/>
      <c r="BH60" s="104"/>
      <c r="BI60" s="102"/>
      <c r="BJ60" s="104"/>
      <c r="BK60" s="104"/>
      <c r="BL60" s="104"/>
      <c r="BM60" s="104"/>
      <c r="BN60" s="104"/>
      <c r="BO60" s="104"/>
      <c r="BP60" s="105"/>
      <c r="BQ60" s="109"/>
      <c r="BR60" s="102"/>
      <c r="BS60" s="102"/>
      <c r="BT60" s="104"/>
      <c r="BU60" s="102"/>
      <c r="BV60" s="104"/>
      <c r="BW60" s="102"/>
      <c r="BX60" s="102"/>
      <c r="BY60" s="104"/>
      <c r="BZ60" s="102"/>
      <c r="CA60" s="104"/>
      <c r="CB60" s="102"/>
      <c r="CC60" s="102"/>
      <c r="CD60" s="104"/>
      <c r="CE60" s="102"/>
      <c r="CF60" s="104"/>
      <c r="CG60" s="102"/>
      <c r="CH60" s="102"/>
      <c r="CI60" s="104"/>
      <c r="CJ60" s="102"/>
      <c r="CK60" s="104"/>
      <c r="CL60" s="102"/>
      <c r="CM60" s="102"/>
      <c r="CN60" s="104"/>
      <c r="CO60" s="102"/>
      <c r="CP60" s="104"/>
      <c r="CQ60" s="104"/>
      <c r="CR60" s="104"/>
      <c r="CS60" s="104"/>
      <c r="CT60" s="104"/>
      <c r="CU60" s="104"/>
      <c r="CV60" s="105"/>
      <c r="CW60" s="109"/>
      <c r="CX60" s="102"/>
      <c r="CY60" s="102"/>
      <c r="CZ60" s="104"/>
      <c r="DA60" s="102"/>
      <c r="DB60" s="104"/>
      <c r="DC60" s="102"/>
      <c r="DD60" s="102"/>
      <c r="DE60" s="104"/>
      <c r="DF60" s="102"/>
      <c r="DG60" s="104"/>
      <c r="DH60" s="102"/>
      <c r="DI60" s="102"/>
      <c r="DJ60" s="104"/>
      <c r="DK60" s="102"/>
      <c r="DL60" s="104"/>
      <c r="DM60" s="102"/>
      <c r="DN60" s="102"/>
      <c r="DO60" s="104"/>
      <c r="DP60" s="102"/>
      <c r="DQ60" s="104"/>
      <c r="DR60" s="102"/>
      <c r="DS60" s="102"/>
      <c r="DT60" s="104"/>
      <c r="DU60" s="102"/>
      <c r="DV60" s="104"/>
      <c r="DW60" s="104"/>
      <c r="DX60" s="104"/>
      <c r="DY60" s="104"/>
      <c r="DZ60" s="104"/>
      <c r="EA60" s="104"/>
      <c r="EB60" s="105"/>
      <c r="EC60" s="109"/>
      <c r="ED60" s="102"/>
      <c r="EE60" s="102"/>
      <c r="EF60" s="104"/>
      <c r="EG60" s="102"/>
      <c r="EH60" s="104"/>
      <c r="EI60" s="102"/>
      <c r="EJ60" s="102"/>
      <c r="EK60" s="104"/>
      <c r="EL60" s="102"/>
      <c r="EM60" s="104"/>
      <c r="EN60" s="102"/>
      <c r="EO60" s="102"/>
      <c r="EP60" s="104"/>
      <c r="EQ60" s="102"/>
      <c r="ER60" s="104"/>
      <c r="ES60" s="102"/>
      <c r="ET60" s="102"/>
      <c r="EU60" s="104"/>
      <c r="EV60" s="102"/>
      <c r="EW60" s="104"/>
      <c r="EX60" s="102"/>
      <c r="EY60" s="102"/>
      <c r="EZ60" s="104"/>
      <c r="FA60" s="102"/>
      <c r="FB60" s="104"/>
      <c r="FC60" s="104"/>
      <c r="FD60" s="104"/>
      <c r="FE60" s="104"/>
      <c r="FF60" s="104"/>
      <c r="FG60" s="104"/>
      <c r="FH60" s="105"/>
      <c r="FI60" s="109"/>
      <c r="FJ60" s="102"/>
      <c r="FK60" s="102"/>
      <c r="FL60" s="104"/>
      <c r="FM60" s="102"/>
      <c r="FN60" s="104"/>
      <c r="FO60" s="102"/>
      <c r="FP60" s="102"/>
      <c r="FQ60" s="104"/>
      <c r="FR60" s="102"/>
      <c r="FS60" s="104"/>
      <c r="FT60" s="102"/>
      <c r="FU60" s="102"/>
      <c r="FV60" s="104"/>
      <c r="FW60" s="102"/>
      <c r="FX60" s="104"/>
      <c r="FY60" s="102"/>
      <c r="FZ60" s="102"/>
      <c r="GA60" s="104"/>
      <c r="GB60" s="102"/>
      <c r="GC60" s="104"/>
      <c r="GD60" s="102"/>
      <c r="GE60" s="102"/>
      <c r="GF60" s="104"/>
      <c r="GG60" s="102"/>
      <c r="GH60" s="104"/>
      <c r="GI60" s="104"/>
      <c r="GJ60" s="104"/>
      <c r="GK60" s="104"/>
      <c r="GL60" s="104"/>
      <c r="GM60" s="104"/>
      <c r="GN60" s="105"/>
      <c r="GO60" s="109"/>
      <c r="GP60" s="102"/>
      <c r="GQ60" s="102"/>
      <c r="GR60" s="104"/>
      <c r="GS60" s="102"/>
      <c r="GT60" s="104"/>
      <c r="GU60" s="102"/>
      <c r="GV60" s="102"/>
      <c r="GW60" s="104"/>
      <c r="GX60" s="102"/>
      <c r="GY60" s="104"/>
      <c r="GZ60" s="102"/>
      <c r="HA60" s="102"/>
      <c r="HB60" s="104"/>
      <c r="HC60" s="102"/>
      <c r="HD60" s="104"/>
      <c r="HE60" s="102"/>
      <c r="HF60" s="102"/>
      <c r="HG60" s="104"/>
      <c r="HH60" s="102"/>
      <c r="HI60" s="104"/>
      <c r="HJ60" s="102"/>
      <c r="HK60" s="102"/>
      <c r="HL60" s="104"/>
      <c r="HM60" s="102"/>
      <c r="HN60" s="104"/>
      <c r="HO60" s="104" t="str">
        <f t="shared" si="290"/>
        <v/>
      </c>
      <c r="HP60" s="104"/>
      <c r="HQ60" s="104"/>
      <c r="HR60" s="104"/>
      <c r="HS60" s="104"/>
      <c r="HT60" s="105"/>
      <c r="HU60" s="109"/>
      <c r="HV60" s="102"/>
      <c r="HW60" s="102"/>
      <c r="HX60" s="104"/>
      <c r="HY60" s="102"/>
      <c r="HZ60" s="104"/>
      <c r="IA60" s="102"/>
      <c r="IB60" s="102"/>
      <c r="IC60" s="104"/>
      <c r="ID60" s="102"/>
      <c r="IE60" s="104"/>
      <c r="IF60" s="102"/>
      <c r="IG60" s="102"/>
      <c r="IH60" s="104"/>
      <c r="II60" s="102"/>
      <c r="IJ60" s="104"/>
      <c r="IK60" s="102"/>
      <c r="IL60" s="102"/>
      <c r="IM60" s="104"/>
      <c r="IN60" s="102"/>
      <c r="IO60" s="104"/>
      <c r="IP60" s="102"/>
      <c r="IQ60" s="102"/>
      <c r="IR60" s="104"/>
      <c r="IS60" s="102"/>
      <c r="IT60" s="104"/>
      <c r="IU60" s="104"/>
      <c r="IV60" s="104"/>
      <c r="IW60" s="104"/>
      <c r="IX60" s="104"/>
      <c r="IY60" s="104"/>
      <c r="IZ60" s="105"/>
      <c r="JA60" s="109"/>
      <c r="JB60" s="102"/>
      <c r="JC60" s="102"/>
      <c r="JD60" s="104"/>
      <c r="JE60" s="102"/>
      <c r="JF60" s="104"/>
      <c r="JG60" s="102"/>
      <c r="JH60" s="102"/>
      <c r="JI60" s="104"/>
      <c r="JJ60" s="102"/>
      <c r="JK60" s="104"/>
      <c r="JL60" s="102"/>
      <c r="JM60" s="102"/>
      <c r="JN60" s="104"/>
      <c r="JO60" s="102"/>
      <c r="JP60" s="104"/>
      <c r="JQ60" s="102"/>
      <c r="JR60" s="102"/>
      <c r="JS60" s="104"/>
      <c r="JT60" s="102"/>
      <c r="JU60" s="104"/>
      <c r="JV60" s="102"/>
      <c r="JW60" s="102"/>
      <c r="JX60" s="104"/>
      <c r="JY60" s="102"/>
      <c r="JZ60" s="104"/>
      <c r="KA60" s="104"/>
      <c r="KB60" s="104"/>
      <c r="KC60" s="104"/>
      <c r="KD60" s="104"/>
      <c r="KE60" s="104"/>
      <c r="KF60" s="105"/>
      <c r="KG60" s="109"/>
      <c r="KH60" s="102"/>
      <c r="KI60" s="102"/>
      <c r="KJ60" s="104"/>
      <c r="KK60" s="102"/>
      <c r="KL60" s="104"/>
      <c r="KM60" s="102"/>
      <c r="KN60" s="102"/>
      <c r="KO60" s="104" t="str">
        <f t="shared" si="65"/>
        <v/>
      </c>
      <c r="KP60" s="102"/>
      <c r="KQ60" s="104" t="str">
        <f t="shared" si="316"/>
        <v/>
      </c>
      <c r="KR60" s="102"/>
      <c r="KS60" s="102"/>
      <c r="KT60" s="104" t="str">
        <f t="shared" si="66"/>
        <v/>
      </c>
      <c r="KU60" s="102"/>
      <c r="KV60" s="104" t="str">
        <f t="shared" si="317"/>
        <v/>
      </c>
      <c r="KW60" s="102"/>
      <c r="KX60" s="102"/>
      <c r="KY60" s="104"/>
      <c r="KZ60" s="102"/>
      <c r="LA60" s="104"/>
      <c r="LB60" s="102"/>
      <c r="LC60" s="102"/>
      <c r="LD60" s="104"/>
      <c r="LE60" s="102"/>
      <c r="LF60" s="104"/>
      <c r="LG60" s="104"/>
      <c r="LH60" s="104"/>
      <c r="LI60" s="104"/>
      <c r="LJ60" s="104"/>
      <c r="LK60" s="104"/>
      <c r="LL60" s="105"/>
      <c r="LM60" s="109"/>
      <c r="LN60" s="102"/>
      <c r="LO60" s="102"/>
      <c r="LP60" s="104"/>
      <c r="LQ60" s="102"/>
      <c r="LR60" s="104"/>
      <c r="LS60" s="102"/>
      <c r="LT60" s="102"/>
      <c r="LU60" s="104"/>
      <c r="LV60" s="102"/>
      <c r="LW60" s="104"/>
      <c r="LX60" s="102"/>
      <c r="LY60" s="102"/>
      <c r="LZ60" s="104"/>
      <c r="MA60" s="102"/>
      <c r="MB60" s="104"/>
      <c r="MC60" s="102"/>
      <c r="MD60" s="102"/>
      <c r="ME60" s="104"/>
      <c r="MF60" s="102"/>
      <c r="MG60" s="104"/>
      <c r="MH60" s="102"/>
      <c r="MI60" s="102"/>
      <c r="MJ60" s="104"/>
      <c r="MK60" s="102"/>
      <c r="ML60" s="104"/>
      <c r="MM60" s="104"/>
      <c r="MN60" s="104"/>
      <c r="MO60" s="104"/>
      <c r="MP60" s="104"/>
      <c r="MQ60" s="104"/>
      <c r="MR60" s="105"/>
      <c r="MS60" s="109"/>
      <c r="MT60" s="102"/>
      <c r="MU60" s="102"/>
      <c r="MV60" s="104"/>
      <c r="MW60" s="102"/>
      <c r="MX60" s="104"/>
      <c r="MY60" s="102"/>
      <c r="MZ60" s="102"/>
      <c r="NA60" s="104"/>
      <c r="NB60" s="102"/>
      <c r="NC60" s="104"/>
      <c r="ND60" s="102"/>
      <c r="NE60" s="102"/>
      <c r="NF60" s="104"/>
      <c r="NG60" s="102"/>
      <c r="NH60" s="104"/>
      <c r="NI60" s="102"/>
      <c r="NJ60" s="102"/>
      <c r="NK60" s="104"/>
      <c r="NL60" s="102"/>
      <c r="NM60" s="104"/>
      <c r="NN60" s="102"/>
      <c r="NO60" s="102"/>
      <c r="NP60" s="104"/>
      <c r="NQ60" s="102"/>
      <c r="NR60" s="104"/>
      <c r="NS60" s="104"/>
      <c r="NT60" s="104"/>
      <c r="NU60" s="104"/>
      <c r="NV60" s="104"/>
      <c r="NW60" s="104"/>
      <c r="NX60" s="105"/>
      <c r="NY60" s="109"/>
      <c r="NZ60" s="73"/>
      <c r="OA60" s="104"/>
      <c r="OB60" s="104"/>
      <c r="OC60" s="104"/>
      <c r="OD60" s="104"/>
      <c r="OE60" s="104"/>
      <c r="OF60" s="104"/>
      <c r="OG60" s="104"/>
      <c r="OH60" s="104"/>
      <c r="OI60" s="104"/>
      <c r="OJ60" s="104"/>
      <c r="OK60" s="104"/>
      <c r="OL60" s="104"/>
      <c r="OM60" s="134"/>
      <c r="ON60" s="104"/>
      <c r="OO60" s="104"/>
      <c r="OP60" s="104"/>
      <c r="OQ60" s="104"/>
      <c r="OR60" s="105"/>
      <c r="OS60" s="105"/>
      <c r="OT60" s="134"/>
      <c r="OU60" s="109"/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4"/>
        <v>56</v>
      </c>
      <c r="B61" s="195"/>
      <c r="C61" s="195"/>
      <c r="D61" s="195"/>
      <c r="E61" s="196"/>
      <c r="F61" s="102"/>
      <c r="G61" s="102"/>
      <c r="H61" s="104"/>
      <c r="I61" s="102"/>
      <c r="J61" s="104"/>
      <c r="K61" s="102"/>
      <c r="L61" s="102"/>
      <c r="M61" s="104"/>
      <c r="N61" s="102"/>
      <c r="O61" s="104"/>
      <c r="P61" s="102"/>
      <c r="Q61" s="102"/>
      <c r="R61" s="104"/>
      <c r="S61" s="102"/>
      <c r="T61" s="104"/>
      <c r="U61" s="102"/>
      <c r="V61" s="102"/>
      <c r="W61" s="104"/>
      <c r="X61" s="102"/>
      <c r="Y61" s="104"/>
      <c r="Z61" s="102"/>
      <c r="AA61" s="102"/>
      <c r="AB61" s="104"/>
      <c r="AC61" s="102"/>
      <c r="AD61" s="104"/>
      <c r="AE61" s="104"/>
      <c r="AF61" s="104"/>
      <c r="AG61" s="104"/>
      <c r="AH61" s="104"/>
      <c r="AI61" s="104"/>
      <c r="AJ61" s="105"/>
      <c r="AK61" s="109"/>
      <c r="AL61" s="102"/>
      <c r="AM61" s="102"/>
      <c r="AN61" s="104"/>
      <c r="AO61" s="102"/>
      <c r="AP61" s="104"/>
      <c r="AQ61" s="102"/>
      <c r="AR61" s="102"/>
      <c r="AS61" s="104"/>
      <c r="AT61" s="102"/>
      <c r="AU61" s="104"/>
      <c r="AV61" s="102"/>
      <c r="AW61" s="102"/>
      <c r="AX61" s="104"/>
      <c r="AY61" s="102"/>
      <c r="AZ61" s="104"/>
      <c r="BA61" s="102"/>
      <c r="BB61" s="102"/>
      <c r="BC61" s="104"/>
      <c r="BD61" s="102"/>
      <c r="BE61" s="104"/>
      <c r="BF61" s="102"/>
      <c r="BG61" s="102"/>
      <c r="BH61" s="104"/>
      <c r="BI61" s="102"/>
      <c r="BJ61" s="104"/>
      <c r="BK61" s="104"/>
      <c r="BL61" s="104"/>
      <c r="BM61" s="104"/>
      <c r="BN61" s="104"/>
      <c r="BO61" s="104"/>
      <c r="BP61" s="105"/>
      <c r="BQ61" s="109"/>
      <c r="BR61" s="102"/>
      <c r="BS61" s="102"/>
      <c r="BT61" s="104"/>
      <c r="BU61" s="102"/>
      <c r="BV61" s="104"/>
      <c r="BW61" s="102"/>
      <c r="BX61" s="102"/>
      <c r="BY61" s="104"/>
      <c r="BZ61" s="102"/>
      <c r="CA61" s="104"/>
      <c r="CB61" s="102"/>
      <c r="CC61" s="102"/>
      <c r="CD61" s="104"/>
      <c r="CE61" s="102"/>
      <c r="CF61" s="104"/>
      <c r="CG61" s="102"/>
      <c r="CH61" s="102"/>
      <c r="CI61" s="104"/>
      <c r="CJ61" s="102"/>
      <c r="CK61" s="104"/>
      <c r="CL61" s="102"/>
      <c r="CM61" s="102"/>
      <c r="CN61" s="104"/>
      <c r="CO61" s="102"/>
      <c r="CP61" s="104"/>
      <c r="CQ61" s="104"/>
      <c r="CR61" s="104"/>
      <c r="CS61" s="104"/>
      <c r="CT61" s="104"/>
      <c r="CU61" s="104"/>
      <c r="CV61" s="105"/>
      <c r="CW61" s="109"/>
      <c r="CX61" s="102"/>
      <c r="CY61" s="102"/>
      <c r="CZ61" s="104"/>
      <c r="DA61" s="102"/>
      <c r="DB61" s="104"/>
      <c r="DC61" s="102"/>
      <c r="DD61" s="102"/>
      <c r="DE61" s="104"/>
      <c r="DF61" s="102"/>
      <c r="DG61" s="104"/>
      <c r="DH61" s="102"/>
      <c r="DI61" s="102"/>
      <c r="DJ61" s="104"/>
      <c r="DK61" s="102"/>
      <c r="DL61" s="104"/>
      <c r="DM61" s="102"/>
      <c r="DN61" s="102"/>
      <c r="DO61" s="104"/>
      <c r="DP61" s="102"/>
      <c r="DQ61" s="104"/>
      <c r="DR61" s="102"/>
      <c r="DS61" s="102"/>
      <c r="DT61" s="104"/>
      <c r="DU61" s="102"/>
      <c r="DV61" s="104"/>
      <c r="DW61" s="104"/>
      <c r="DX61" s="104"/>
      <c r="DY61" s="104"/>
      <c r="DZ61" s="104"/>
      <c r="EA61" s="104"/>
      <c r="EB61" s="105"/>
      <c r="EC61" s="109"/>
      <c r="ED61" s="102"/>
      <c r="EE61" s="102"/>
      <c r="EF61" s="104"/>
      <c r="EG61" s="102"/>
      <c r="EH61" s="104"/>
      <c r="EI61" s="102"/>
      <c r="EJ61" s="102"/>
      <c r="EK61" s="104"/>
      <c r="EL61" s="102"/>
      <c r="EM61" s="104"/>
      <c r="EN61" s="102"/>
      <c r="EO61" s="102"/>
      <c r="EP61" s="104"/>
      <c r="EQ61" s="102"/>
      <c r="ER61" s="104"/>
      <c r="ES61" s="102"/>
      <c r="ET61" s="102"/>
      <c r="EU61" s="104"/>
      <c r="EV61" s="102"/>
      <c r="EW61" s="104"/>
      <c r="EX61" s="102"/>
      <c r="EY61" s="102"/>
      <c r="EZ61" s="104"/>
      <c r="FA61" s="102"/>
      <c r="FB61" s="104"/>
      <c r="FC61" s="104"/>
      <c r="FD61" s="104"/>
      <c r="FE61" s="104"/>
      <c r="FF61" s="104"/>
      <c r="FG61" s="104"/>
      <c r="FH61" s="105"/>
      <c r="FI61" s="109"/>
      <c r="FJ61" s="102"/>
      <c r="FK61" s="102"/>
      <c r="FL61" s="104"/>
      <c r="FM61" s="102"/>
      <c r="FN61" s="104"/>
      <c r="FO61" s="102"/>
      <c r="FP61" s="102"/>
      <c r="FQ61" s="104"/>
      <c r="FR61" s="102"/>
      <c r="FS61" s="104"/>
      <c r="FT61" s="102"/>
      <c r="FU61" s="102"/>
      <c r="FV61" s="104"/>
      <c r="FW61" s="102"/>
      <c r="FX61" s="104"/>
      <c r="FY61" s="102"/>
      <c r="FZ61" s="102"/>
      <c r="GA61" s="104"/>
      <c r="GB61" s="102"/>
      <c r="GC61" s="104"/>
      <c r="GD61" s="102"/>
      <c r="GE61" s="102"/>
      <c r="GF61" s="104"/>
      <c r="GG61" s="102"/>
      <c r="GH61" s="104"/>
      <c r="GI61" s="104"/>
      <c r="GJ61" s="104"/>
      <c r="GK61" s="104"/>
      <c r="GL61" s="104"/>
      <c r="GM61" s="104"/>
      <c r="GN61" s="105"/>
      <c r="GO61" s="109"/>
      <c r="GP61" s="102"/>
      <c r="GQ61" s="102"/>
      <c r="GR61" s="104"/>
      <c r="GS61" s="102"/>
      <c r="GT61" s="104"/>
      <c r="GU61" s="102"/>
      <c r="GV61" s="102"/>
      <c r="GW61" s="104"/>
      <c r="GX61" s="102"/>
      <c r="GY61" s="104"/>
      <c r="GZ61" s="102"/>
      <c r="HA61" s="102"/>
      <c r="HB61" s="104"/>
      <c r="HC61" s="102"/>
      <c r="HD61" s="104"/>
      <c r="HE61" s="102"/>
      <c r="HF61" s="102"/>
      <c r="HG61" s="104"/>
      <c r="HH61" s="102"/>
      <c r="HI61" s="104"/>
      <c r="HJ61" s="102"/>
      <c r="HK61" s="102"/>
      <c r="HL61" s="104"/>
      <c r="HM61" s="102"/>
      <c r="HN61" s="104"/>
      <c r="HO61" s="104" t="str">
        <f t="shared" si="290"/>
        <v/>
      </c>
      <c r="HP61" s="104"/>
      <c r="HQ61" s="104"/>
      <c r="HR61" s="104"/>
      <c r="HS61" s="104"/>
      <c r="HT61" s="105"/>
      <c r="HU61" s="109"/>
      <c r="HV61" s="102"/>
      <c r="HW61" s="102"/>
      <c r="HX61" s="104"/>
      <c r="HY61" s="102"/>
      <c r="HZ61" s="104"/>
      <c r="IA61" s="102"/>
      <c r="IB61" s="102"/>
      <c r="IC61" s="104"/>
      <c r="ID61" s="102"/>
      <c r="IE61" s="104"/>
      <c r="IF61" s="102"/>
      <c r="IG61" s="102"/>
      <c r="IH61" s="104"/>
      <c r="II61" s="102"/>
      <c r="IJ61" s="104"/>
      <c r="IK61" s="102"/>
      <c r="IL61" s="102"/>
      <c r="IM61" s="104"/>
      <c r="IN61" s="102"/>
      <c r="IO61" s="104"/>
      <c r="IP61" s="102"/>
      <c r="IQ61" s="102"/>
      <c r="IR61" s="104"/>
      <c r="IS61" s="102"/>
      <c r="IT61" s="104"/>
      <c r="IU61" s="104"/>
      <c r="IV61" s="104"/>
      <c r="IW61" s="104"/>
      <c r="IX61" s="104"/>
      <c r="IY61" s="104"/>
      <c r="IZ61" s="105"/>
      <c r="JA61" s="109"/>
      <c r="JB61" s="102"/>
      <c r="JC61" s="102"/>
      <c r="JD61" s="104"/>
      <c r="JE61" s="102"/>
      <c r="JF61" s="104"/>
      <c r="JG61" s="102"/>
      <c r="JH61" s="102"/>
      <c r="JI61" s="104"/>
      <c r="JJ61" s="102"/>
      <c r="JK61" s="104"/>
      <c r="JL61" s="102"/>
      <c r="JM61" s="102"/>
      <c r="JN61" s="104"/>
      <c r="JO61" s="102"/>
      <c r="JP61" s="104"/>
      <c r="JQ61" s="102"/>
      <c r="JR61" s="102"/>
      <c r="JS61" s="104"/>
      <c r="JT61" s="102"/>
      <c r="JU61" s="104"/>
      <c r="JV61" s="102"/>
      <c r="JW61" s="102"/>
      <c r="JX61" s="104"/>
      <c r="JY61" s="102"/>
      <c r="JZ61" s="104"/>
      <c r="KA61" s="104"/>
      <c r="KB61" s="104"/>
      <c r="KC61" s="104"/>
      <c r="KD61" s="104"/>
      <c r="KE61" s="104"/>
      <c r="KF61" s="105"/>
      <c r="KG61" s="109"/>
      <c r="KH61" s="102"/>
      <c r="KI61" s="102"/>
      <c r="KJ61" s="104"/>
      <c r="KK61" s="102"/>
      <c r="KL61" s="104"/>
      <c r="KM61" s="102"/>
      <c r="KN61" s="102"/>
      <c r="KO61" s="104" t="str">
        <f t="shared" si="65"/>
        <v/>
      </c>
      <c r="KP61" s="102"/>
      <c r="KQ61" s="104" t="str">
        <f t="shared" si="316"/>
        <v/>
      </c>
      <c r="KR61" s="102"/>
      <c r="KS61" s="102"/>
      <c r="KT61" s="104" t="str">
        <f t="shared" si="66"/>
        <v/>
      </c>
      <c r="KU61" s="102"/>
      <c r="KV61" s="104" t="str">
        <f t="shared" si="317"/>
        <v/>
      </c>
      <c r="KW61" s="102"/>
      <c r="KX61" s="102"/>
      <c r="KY61" s="104"/>
      <c r="KZ61" s="102"/>
      <c r="LA61" s="104"/>
      <c r="LB61" s="102"/>
      <c r="LC61" s="102"/>
      <c r="LD61" s="104"/>
      <c r="LE61" s="102"/>
      <c r="LF61" s="104"/>
      <c r="LG61" s="104"/>
      <c r="LH61" s="104"/>
      <c r="LI61" s="104"/>
      <c r="LJ61" s="104"/>
      <c r="LK61" s="104"/>
      <c r="LL61" s="105"/>
      <c r="LM61" s="109"/>
      <c r="LN61" s="102"/>
      <c r="LO61" s="102"/>
      <c r="LP61" s="104"/>
      <c r="LQ61" s="102"/>
      <c r="LR61" s="104"/>
      <c r="LS61" s="102"/>
      <c r="LT61" s="102"/>
      <c r="LU61" s="104"/>
      <c r="LV61" s="102"/>
      <c r="LW61" s="104"/>
      <c r="LX61" s="102"/>
      <c r="LY61" s="102"/>
      <c r="LZ61" s="104"/>
      <c r="MA61" s="102"/>
      <c r="MB61" s="104"/>
      <c r="MC61" s="102"/>
      <c r="MD61" s="102"/>
      <c r="ME61" s="104"/>
      <c r="MF61" s="102"/>
      <c r="MG61" s="104"/>
      <c r="MH61" s="102"/>
      <c r="MI61" s="102"/>
      <c r="MJ61" s="104"/>
      <c r="MK61" s="102"/>
      <c r="ML61" s="104"/>
      <c r="MM61" s="104"/>
      <c r="MN61" s="104"/>
      <c r="MO61" s="104"/>
      <c r="MP61" s="104"/>
      <c r="MQ61" s="104"/>
      <c r="MR61" s="105"/>
      <c r="MS61" s="109"/>
      <c r="MT61" s="102"/>
      <c r="MU61" s="102"/>
      <c r="MV61" s="104"/>
      <c r="MW61" s="102"/>
      <c r="MX61" s="104"/>
      <c r="MY61" s="102"/>
      <c r="MZ61" s="102"/>
      <c r="NA61" s="104"/>
      <c r="NB61" s="102"/>
      <c r="NC61" s="104"/>
      <c r="ND61" s="102"/>
      <c r="NE61" s="102"/>
      <c r="NF61" s="104"/>
      <c r="NG61" s="102"/>
      <c r="NH61" s="104"/>
      <c r="NI61" s="102"/>
      <c r="NJ61" s="102"/>
      <c r="NK61" s="104"/>
      <c r="NL61" s="102"/>
      <c r="NM61" s="104"/>
      <c r="NN61" s="102"/>
      <c r="NO61" s="102"/>
      <c r="NP61" s="104"/>
      <c r="NQ61" s="102"/>
      <c r="NR61" s="104"/>
      <c r="NS61" s="104"/>
      <c r="NT61" s="104"/>
      <c r="NU61" s="104"/>
      <c r="NV61" s="104"/>
      <c r="NW61" s="104"/>
      <c r="NX61" s="105"/>
      <c r="NY61" s="109"/>
      <c r="NZ61" s="73"/>
      <c r="OA61" s="104"/>
      <c r="OB61" s="104"/>
      <c r="OC61" s="104"/>
      <c r="OD61" s="104"/>
      <c r="OE61" s="104"/>
      <c r="OF61" s="104"/>
      <c r="OG61" s="104"/>
      <c r="OH61" s="104"/>
      <c r="OI61" s="104"/>
      <c r="OJ61" s="104"/>
      <c r="OK61" s="104"/>
      <c r="OL61" s="104"/>
      <c r="OM61" s="134"/>
      <c r="ON61" s="104"/>
      <c r="OO61" s="104"/>
      <c r="OP61" s="104"/>
      <c r="OQ61" s="104"/>
      <c r="OR61" s="105"/>
      <c r="OS61" s="105"/>
      <c r="OT61" s="134"/>
      <c r="OU61" s="109"/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4"/>
        <v>57</v>
      </c>
      <c r="B62" s="195"/>
      <c r="C62" s="195"/>
      <c r="D62" s="195"/>
      <c r="E62" s="196"/>
      <c r="F62" s="102"/>
      <c r="G62" s="102"/>
      <c r="H62" s="104"/>
      <c r="I62" s="102"/>
      <c r="J62" s="104"/>
      <c r="K62" s="102"/>
      <c r="L62" s="102"/>
      <c r="M62" s="104"/>
      <c r="N62" s="102"/>
      <c r="O62" s="104"/>
      <c r="P62" s="102"/>
      <c r="Q62" s="102"/>
      <c r="R62" s="104"/>
      <c r="S62" s="102"/>
      <c r="T62" s="104"/>
      <c r="U62" s="102"/>
      <c r="V62" s="102"/>
      <c r="W62" s="104"/>
      <c r="X62" s="102"/>
      <c r="Y62" s="104"/>
      <c r="Z62" s="102"/>
      <c r="AA62" s="102"/>
      <c r="AB62" s="104"/>
      <c r="AC62" s="102"/>
      <c r="AD62" s="104"/>
      <c r="AE62" s="104"/>
      <c r="AF62" s="104"/>
      <c r="AG62" s="104"/>
      <c r="AH62" s="104"/>
      <c r="AI62" s="104"/>
      <c r="AJ62" s="105"/>
      <c r="AK62" s="109"/>
      <c r="AL62" s="102"/>
      <c r="AM62" s="102"/>
      <c r="AN62" s="104"/>
      <c r="AO62" s="102"/>
      <c r="AP62" s="104"/>
      <c r="AQ62" s="102"/>
      <c r="AR62" s="102"/>
      <c r="AS62" s="104"/>
      <c r="AT62" s="102"/>
      <c r="AU62" s="104"/>
      <c r="AV62" s="102"/>
      <c r="AW62" s="102"/>
      <c r="AX62" s="104"/>
      <c r="AY62" s="102"/>
      <c r="AZ62" s="104"/>
      <c r="BA62" s="102"/>
      <c r="BB62" s="102"/>
      <c r="BC62" s="104"/>
      <c r="BD62" s="102"/>
      <c r="BE62" s="104"/>
      <c r="BF62" s="102"/>
      <c r="BG62" s="102"/>
      <c r="BH62" s="104"/>
      <c r="BI62" s="102"/>
      <c r="BJ62" s="104"/>
      <c r="BK62" s="104"/>
      <c r="BL62" s="104"/>
      <c r="BM62" s="104"/>
      <c r="BN62" s="104"/>
      <c r="BO62" s="104"/>
      <c r="BP62" s="105"/>
      <c r="BQ62" s="109"/>
      <c r="BR62" s="102"/>
      <c r="BS62" s="102"/>
      <c r="BT62" s="104"/>
      <c r="BU62" s="102"/>
      <c r="BV62" s="104"/>
      <c r="BW62" s="102"/>
      <c r="BX62" s="102"/>
      <c r="BY62" s="104"/>
      <c r="BZ62" s="102"/>
      <c r="CA62" s="104"/>
      <c r="CB62" s="102"/>
      <c r="CC62" s="102"/>
      <c r="CD62" s="104"/>
      <c r="CE62" s="102"/>
      <c r="CF62" s="104"/>
      <c r="CG62" s="102"/>
      <c r="CH62" s="102"/>
      <c r="CI62" s="104"/>
      <c r="CJ62" s="102"/>
      <c r="CK62" s="104"/>
      <c r="CL62" s="102"/>
      <c r="CM62" s="102"/>
      <c r="CN62" s="104"/>
      <c r="CO62" s="102"/>
      <c r="CP62" s="104"/>
      <c r="CQ62" s="104"/>
      <c r="CR62" s="104"/>
      <c r="CS62" s="104"/>
      <c r="CT62" s="104"/>
      <c r="CU62" s="104"/>
      <c r="CV62" s="105"/>
      <c r="CW62" s="109"/>
      <c r="CX62" s="102"/>
      <c r="CY62" s="102"/>
      <c r="CZ62" s="104"/>
      <c r="DA62" s="102"/>
      <c r="DB62" s="104"/>
      <c r="DC62" s="102"/>
      <c r="DD62" s="102"/>
      <c r="DE62" s="104"/>
      <c r="DF62" s="102"/>
      <c r="DG62" s="104"/>
      <c r="DH62" s="102"/>
      <c r="DI62" s="102"/>
      <c r="DJ62" s="104"/>
      <c r="DK62" s="102"/>
      <c r="DL62" s="104"/>
      <c r="DM62" s="102"/>
      <c r="DN62" s="102"/>
      <c r="DO62" s="104"/>
      <c r="DP62" s="102"/>
      <c r="DQ62" s="104"/>
      <c r="DR62" s="102"/>
      <c r="DS62" s="102"/>
      <c r="DT62" s="104"/>
      <c r="DU62" s="102"/>
      <c r="DV62" s="104"/>
      <c r="DW62" s="104"/>
      <c r="DX62" s="104"/>
      <c r="DY62" s="104"/>
      <c r="DZ62" s="104"/>
      <c r="EA62" s="104"/>
      <c r="EB62" s="105"/>
      <c r="EC62" s="109"/>
      <c r="ED62" s="102"/>
      <c r="EE62" s="102"/>
      <c r="EF62" s="104"/>
      <c r="EG62" s="102"/>
      <c r="EH62" s="104"/>
      <c r="EI62" s="102"/>
      <c r="EJ62" s="102"/>
      <c r="EK62" s="104"/>
      <c r="EL62" s="102"/>
      <c r="EM62" s="104"/>
      <c r="EN62" s="102"/>
      <c r="EO62" s="102"/>
      <c r="EP62" s="104"/>
      <c r="EQ62" s="102"/>
      <c r="ER62" s="104"/>
      <c r="ES62" s="102"/>
      <c r="ET62" s="102"/>
      <c r="EU62" s="104"/>
      <c r="EV62" s="102"/>
      <c r="EW62" s="104"/>
      <c r="EX62" s="102"/>
      <c r="EY62" s="102"/>
      <c r="EZ62" s="104"/>
      <c r="FA62" s="102"/>
      <c r="FB62" s="104"/>
      <c r="FC62" s="104"/>
      <c r="FD62" s="104"/>
      <c r="FE62" s="104"/>
      <c r="FF62" s="104"/>
      <c r="FG62" s="104"/>
      <c r="FH62" s="105"/>
      <c r="FI62" s="109"/>
      <c r="FJ62" s="102"/>
      <c r="FK62" s="102"/>
      <c r="FL62" s="104"/>
      <c r="FM62" s="102"/>
      <c r="FN62" s="104"/>
      <c r="FO62" s="102"/>
      <c r="FP62" s="102"/>
      <c r="FQ62" s="104"/>
      <c r="FR62" s="102"/>
      <c r="FS62" s="104"/>
      <c r="FT62" s="102"/>
      <c r="FU62" s="102"/>
      <c r="FV62" s="104"/>
      <c r="FW62" s="102"/>
      <c r="FX62" s="104"/>
      <c r="FY62" s="102"/>
      <c r="FZ62" s="102"/>
      <c r="GA62" s="104"/>
      <c r="GB62" s="102"/>
      <c r="GC62" s="104"/>
      <c r="GD62" s="102"/>
      <c r="GE62" s="102"/>
      <c r="GF62" s="104"/>
      <c r="GG62" s="102"/>
      <c r="GH62" s="104"/>
      <c r="GI62" s="104"/>
      <c r="GJ62" s="104"/>
      <c r="GK62" s="104"/>
      <c r="GL62" s="104"/>
      <c r="GM62" s="104"/>
      <c r="GN62" s="105"/>
      <c r="GO62" s="109"/>
      <c r="GP62" s="102"/>
      <c r="GQ62" s="102"/>
      <c r="GR62" s="104"/>
      <c r="GS62" s="102"/>
      <c r="GT62" s="104"/>
      <c r="GU62" s="102"/>
      <c r="GV62" s="102"/>
      <c r="GW62" s="104"/>
      <c r="GX62" s="102"/>
      <c r="GY62" s="104"/>
      <c r="GZ62" s="102"/>
      <c r="HA62" s="102"/>
      <c r="HB62" s="104"/>
      <c r="HC62" s="102"/>
      <c r="HD62" s="104"/>
      <c r="HE62" s="102"/>
      <c r="HF62" s="102"/>
      <c r="HG62" s="104"/>
      <c r="HH62" s="102"/>
      <c r="HI62" s="104"/>
      <c r="HJ62" s="102"/>
      <c r="HK62" s="102"/>
      <c r="HL62" s="104"/>
      <c r="HM62" s="102"/>
      <c r="HN62" s="104"/>
      <c r="HO62" s="104" t="str">
        <f t="shared" si="290"/>
        <v/>
      </c>
      <c r="HP62" s="104"/>
      <c r="HQ62" s="104"/>
      <c r="HR62" s="104"/>
      <c r="HS62" s="104"/>
      <c r="HT62" s="105"/>
      <c r="HU62" s="109"/>
      <c r="HV62" s="102"/>
      <c r="HW62" s="102"/>
      <c r="HX62" s="104"/>
      <c r="HY62" s="102"/>
      <c r="HZ62" s="104"/>
      <c r="IA62" s="102"/>
      <c r="IB62" s="102"/>
      <c r="IC62" s="104"/>
      <c r="ID62" s="102"/>
      <c r="IE62" s="104"/>
      <c r="IF62" s="102"/>
      <c r="IG62" s="102"/>
      <c r="IH62" s="104"/>
      <c r="II62" s="102"/>
      <c r="IJ62" s="104"/>
      <c r="IK62" s="102"/>
      <c r="IL62" s="102"/>
      <c r="IM62" s="104"/>
      <c r="IN62" s="102"/>
      <c r="IO62" s="104"/>
      <c r="IP62" s="102"/>
      <c r="IQ62" s="102"/>
      <c r="IR62" s="104"/>
      <c r="IS62" s="102"/>
      <c r="IT62" s="104"/>
      <c r="IU62" s="104"/>
      <c r="IV62" s="104"/>
      <c r="IW62" s="104"/>
      <c r="IX62" s="104"/>
      <c r="IY62" s="104"/>
      <c r="IZ62" s="105"/>
      <c r="JA62" s="109"/>
      <c r="JB62" s="102"/>
      <c r="JC62" s="102"/>
      <c r="JD62" s="104"/>
      <c r="JE62" s="102"/>
      <c r="JF62" s="104"/>
      <c r="JG62" s="102"/>
      <c r="JH62" s="102"/>
      <c r="JI62" s="104"/>
      <c r="JJ62" s="102"/>
      <c r="JK62" s="104"/>
      <c r="JL62" s="102"/>
      <c r="JM62" s="102"/>
      <c r="JN62" s="104"/>
      <c r="JO62" s="102"/>
      <c r="JP62" s="104"/>
      <c r="JQ62" s="102"/>
      <c r="JR62" s="102"/>
      <c r="JS62" s="104"/>
      <c r="JT62" s="102"/>
      <c r="JU62" s="104"/>
      <c r="JV62" s="102"/>
      <c r="JW62" s="102"/>
      <c r="JX62" s="104"/>
      <c r="JY62" s="102"/>
      <c r="JZ62" s="104"/>
      <c r="KA62" s="104"/>
      <c r="KB62" s="104"/>
      <c r="KC62" s="104"/>
      <c r="KD62" s="104"/>
      <c r="KE62" s="104"/>
      <c r="KF62" s="105"/>
      <c r="KG62" s="109"/>
      <c r="KH62" s="102"/>
      <c r="KI62" s="102"/>
      <c r="KJ62" s="104"/>
      <c r="KK62" s="102"/>
      <c r="KL62" s="104"/>
      <c r="KM62" s="102"/>
      <c r="KN62" s="102"/>
      <c r="KO62" s="104" t="str">
        <f t="shared" si="65"/>
        <v/>
      </c>
      <c r="KP62" s="102"/>
      <c r="KQ62" s="104" t="str">
        <f t="shared" si="316"/>
        <v/>
      </c>
      <c r="KR62" s="102"/>
      <c r="KS62" s="102"/>
      <c r="KT62" s="104" t="str">
        <f t="shared" si="66"/>
        <v/>
      </c>
      <c r="KU62" s="102"/>
      <c r="KV62" s="104" t="str">
        <f t="shared" si="317"/>
        <v/>
      </c>
      <c r="KW62" s="102"/>
      <c r="KX62" s="102"/>
      <c r="KY62" s="104"/>
      <c r="KZ62" s="102"/>
      <c r="LA62" s="104"/>
      <c r="LB62" s="102"/>
      <c r="LC62" s="102"/>
      <c r="LD62" s="104"/>
      <c r="LE62" s="102"/>
      <c r="LF62" s="104"/>
      <c r="LG62" s="104"/>
      <c r="LH62" s="104"/>
      <c r="LI62" s="104"/>
      <c r="LJ62" s="104"/>
      <c r="LK62" s="104"/>
      <c r="LL62" s="105"/>
      <c r="LM62" s="109"/>
      <c r="LN62" s="102"/>
      <c r="LO62" s="102"/>
      <c r="LP62" s="104"/>
      <c r="LQ62" s="102"/>
      <c r="LR62" s="104"/>
      <c r="LS62" s="102"/>
      <c r="LT62" s="102"/>
      <c r="LU62" s="104"/>
      <c r="LV62" s="102"/>
      <c r="LW62" s="104"/>
      <c r="LX62" s="102"/>
      <c r="LY62" s="102"/>
      <c r="LZ62" s="104"/>
      <c r="MA62" s="102"/>
      <c r="MB62" s="104"/>
      <c r="MC62" s="102"/>
      <c r="MD62" s="102"/>
      <c r="ME62" s="104"/>
      <c r="MF62" s="102"/>
      <c r="MG62" s="104"/>
      <c r="MH62" s="102"/>
      <c r="MI62" s="102"/>
      <c r="MJ62" s="104"/>
      <c r="MK62" s="102"/>
      <c r="ML62" s="104"/>
      <c r="MM62" s="104"/>
      <c r="MN62" s="104"/>
      <c r="MO62" s="104"/>
      <c r="MP62" s="104"/>
      <c r="MQ62" s="104"/>
      <c r="MR62" s="105"/>
      <c r="MS62" s="109"/>
      <c r="MT62" s="102"/>
      <c r="MU62" s="102"/>
      <c r="MV62" s="104"/>
      <c r="MW62" s="102"/>
      <c r="MX62" s="104"/>
      <c r="MY62" s="102"/>
      <c r="MZ62" s="102"/>
      <c r="NA62" s="104"/>
      <c r="NB62" s="102"/>
      <c r="NC62" s="104"/>
      <c r="ND62" s="102"/>
      <c r="NE62" s="102"/>
      <c r="NF62" s="104"/>
      <c r="NG62" s="102"/>
      <c r="NH62" s="104"/>
      <c r="NI62" s="102"/>
      <c r="NJ62" s="102"/>
      <c r="NK62" s="104"/>
      <c r="NL62" s="102"/>
      <c r="NM62" s="104"/>
      <c r="NN62" s="102"/>
      <c r="NO62" s="102"/>
      <c r="NP62" s="104"/>
      <c r="NQ62" s="102"/>
      <c r="NR62" s="104"/>
      <c r="NS62" s="104"/>
      <c r="NT62" s="104"/>
      <c r="NU62" s="104"/>
      <c r="NV62" s="104"/>
      <c r="NW62" s="104"/>
      <c r="NX62" s="105"/>
      <c r="NY62" s="109"/>
      <c r="NZ62" s="73"/>
      <c r="OA62" s="104"/>
      <c r="OB62" s="104"/>
      <c r="OC62" s="104"/>
      <c r="OD62" s="104"/>
      <c r="OE62" s="104"/>
      <c r="OF62" s="104"/>
      <c r="OG62" s="104"/>
      <c r="OH62" s="104"/>
      <c r="OI62" s="104"/>
      <c r="OJ62" s="104"/>
      <c r="OK62" s="104"/>
      <c r="OL62" s="104"/>
      <c r="OM62" s="134"/>
      <c r="ON62" s="104"/>
      <c r="OO62" s="104"/>
      <c r="OP62" s="104"/>
      <c r="OQ62" s="104"/>
      <c r="OR62" s="105"/>
      <c r="OS62" s="105"/>
      <c r="OT62" s="134"/>
      <c r="OU62" s="109"/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4"/>
        <v>58</v>
      </c>
      <c r="B63" s="195"/>
      <c r="C63" s="195"/>
      <c r="D63" s="195"/>
      <c r="E63" s="196"/>
      <c r="F63" s="102"/>
      <c r="G63" s="102"/>
      <c r="H63" s="104"/>
      <c r="I63" s="102"/>
      <c r="J63" s="104"/>
      <c r="K63" s="102"/>
      <c r="L63" s="102"/>
      <c r="M63" s="104"/>
      <c r="N63" s="102"/>
      <c r="O63" s="104"/>
      <c r="P63" s="102"/>
      <c r="Q63" s="102"/>
      <c r="R63" s="104"/>
      <c r="S63" s="102"/>
      <c r="T63" s="104"/>
      <c r="U63" s="102"/>
      <c r="V63" s="102"/>
      <c r="W63" s="104"/>
      <c r="X63" s="102"/>
      <c r="Y63" s="104"/>
      <c r="Z63" s="102"/>
      <c r="AA63" s="102"/>
      <c r="AB63" s="104"/>
      <c r="AC63" s="102"/>
      <c r="AD63" s="104"/>
      <c r="AE63" s="104"/>
      <c r="AF63" s="104"/>
      <c r="AG63" s="104"/>
      <c r="AH63" s="104"/>
      <c r="AI63" s="104"/>
      <c r="AJ63" s="105"/>
      <c r="AK63" s="109"/>
      <c r="AL63" s="102"/>
      <c r="AM63" s="102"/>
      <c r="AN63" s="104"/>
      <c r="AO63" s="102"/>
      <c r="AP63" s="104"/>
      <c r="AQ63" s="102"/>
      <c r="AR63" s="102"/>
      <c r="AS63" s="104"/>
      <c r="AT63" s="102"/>
      <c r="AU63" s="104"/>
      <c r="AV63" s="102"/>
      <c r="AW63" s="102"/>
      <c r="AX63" s="104"/>
      <c r="AY63" s="102"/>
      <c r="AZ63" s="104"/>
      <c r="BA63" s="102"/>
      <c r="BB63" s="102"/>
      <c r="BC63" s="104"/>
      <c r="BD63" s="102"/>
      <c r="BE63" s="104"/>
      <c r="BF63" s="102"/>
      <c r="BG63" s="102"/>
      <c r="BH63" s="104"/>
      <c r="BI63" s="102"/>
      <c r="BJ63" s="104"/>
      <c r="BK63" s="104"/>
      <c r="BL63" s="104"/>
      <c r="BM63" s="104"/>
      <c r="BN63" s="104"/>
      <c r="BO63" s="104"/>
      <c r="BP63" s="105"/>
      <c r="BQ63" s="109"/>
      <c r="BR63" s="102"/>
      <c r="BS63" s="102"/>
      <c r="BT63" s="104"/>
      <c r="BU63" s="102"/>
      <c r="BV63" s="104"/>
      <c r="BW63" s="102"/>
      <c r="BX63" s="102"/>
      <c r="BY63" s="104"/>
      <c r="BZ63" s="102"/>
      <c r="CA63" s="104"/>
      <c r="CB63" s="102"/>
      <c r="CC63" s="102"/>
      <c r="CD63" s="104"/>
      <c r="CE63" s="102"/>
      <c r="CF63" s="104"/>
      <c r="CG63" s="102"/>
      <c r="CH63" s="102"/>
      <c r="CI63" s="104"/>
      <c r="CJ63" s="102"/>
      <c r="CK63" s="104"/>
      <c r="CL63" s="102"/>
      <c r="CM63" s="102"/>
      <c r="CN63" s="104"/>
      <c r="CO63" s="102"/>
      <c r="CP63" s="104"/>
      <c r="CQ63" s="104"/>
      <c r="CR63" s="104"/>
      <c r="CS63" s="104"/>
      <c r="CT63" s="104"/>
      <c r="CU63" s="104"/>
      <c r="CV63" s="105"/>
      <c r="CW63" s="109"/>
      <c r="CX63" s="102"/>
      <c r="CY63" s="102"/>
      <c r="CZ63" s="104"/>
      <c r="DA63" s="102"/>
      <c r="DB63" s="104"/>
      <c r="DC63" s="102"/>
      <c r="DD63" s="102"/>
      <c r="DE63" s="104"/>
      <c r="DF63" s="102"/>
      <c r="DG63" s="104"/>
      <c r="DH63" s="102"/>
      <c r="DI63" s="102"/>
      <c r="DJ63" s="104"/>
      <c r="DK63" s="102"/>
      <c r="DL63" s="104"/>
      <c r="DM63" s="102"/>
      <c r="DN63" s="102"/>
      <c r="DO63" s="104"/>
      <c r="DP63" s="102"/>
      <c r="DQ63" s="104"/>
      <c r="DR63" s="102"/>
      <c r="DS63" s="102"/>
      <c r="DT63" s="104"/>
      <c r="DU63" s="102"/>
      <c r="DV63" s="104"/>
      <c r="DW63" s="104"/>
      <c r="DX63" s="104"/>
      <c r="DY63" s="104"/>
      <c r="DZ63" s="104"/>
      <c r="EA63" s="104"/>
      <c r="EB63" s="105"/>
      <c r="EC63" s="109"/>
      <c r="ED63" s="102"/>
      <c r="EE63" s="102"/>
      <c r="EF63" s="104"/>
      <c r="EG63" s="102"/>
      <c r="EH63" s="104"/>
      <c r="EI63" s="102"/>
      <c r="EJ63" s="102"/>
      <c r="EK63" s="104"/>
      <c r="EL63" s="102"/>
      <c r="EM63" s="104"/>
      <c r="EN63" s="102"/>
      <c r="EO63" s="102"/>
      <c r="EP63" s="104"/>
      <c r="EQ63" s="102"/>
      <c r="ER63" s="104"/>
      <c r="ES63" s="102"/>
      <c r="ET63" s="102"/>
      <c r="EU63" s="104"/>
      <c r="EV63" s="102"/>
      <c r="EW63" s="104"/>
      <c r="EX63" s="102"/>
      <c r="EY63" s="102"/>
      <c r="EZ63" s="104"/>
      <c r="FA63" s="102"/>
      <c r="FB63" s="104"/>
      <c r="FC63" s="104"/>
      <c r="FD63" s="104"/>
      <c r="FE63" s="104"/>
      <c r="FF63" s="104"/>
      <c r="FG63" s="104"/>
      <c r="FH63" s="105"/>
      <c r="FI63" s="109"/>
      <c r="FJ63" s="102"/>
      <c r="FK63" s="102"/>
      <c r="FL63" s="104"/>
      <c r="FM63" s="102"/>
      <c r="FN63" s="104"/>
      <c r="FO63" s="102"/>
      <c r="FP63" s="102"/>
      <c r="FQ63" s="104"/>
      <c r="FR63" s="102"/>
      <c r="FS63" s="104"/>
      <c r="FT63" s="102"/>
      <c r="FU63" s="102"/>
      <c r="FV63" s="104"/>
      <c r="FW63" s="102"/>
      <c r="FX63" s="104"/>
      <c r="FY63" s="102"/>
      <c r="FZ63" s="102"/>
      <c r="GA63" s="104"/>
      <c r="GB63" s="102"/>
      <c r="GC63" s="104"/>
      <c r="GD63" s="102"/>
      <c r="GE63" s="102"/>
      <c r="GF63" s="104"/>
      <c r="GG63" s="102"/>
      <c r="GH63" s="104"/>
      <c r="GI63" s="104"/>
      <c r="GJ63" s="104"/>
      <c r="GK63" s="104"/>
      <c r="GL63" s="104"/>
      <c r="GM63" s="104"/>
      <c r="GN63" s="105"/>
      <c r="GO63" s="109"/>
      <c r="GP63" s="102"/>
      <c r="GQ63" s="102"/>
      <c r="GR63" s="104"/>
      <c r="GS63" s="102"/>
      <c r="GT63" s="104"/>
      <c r="GU63" s="102"/>
      <c r="GV63" s="102"/>
      <c r="GW63" s="104"/>
      <c r="GX63" s="102"/>
      <c r="GY63" s="104"/>
      <c r="GZ63" s="102"/>
      <c r="HA63" s="102"/>
      <c r="HB63" s="104"/>
      <c r="HC63" s="102"/>
      <c r="HD63" s="104"/>
      <c r="HE63" s="102"/>
      <c r="HF63" s="102"/>
      <c r="HG63" s="104"/>
      <c r="HH63" s="102"/>
      <c r="HI63" s="104"/>
      <c r="HJ63" s="102"/>
      <c r="HK63" s="102"/>
      <c r="HL63" s="104"/>
      <c r="HM63" s="102"/>
      <c r="HN63" s="104"/>
      <c r="HO63" s="104" t="str">
        <f t="shared" si="290"/>
        <v/>
      </c>
      <c r="HP63" s="104"/>
      <c r="HQ63" s="104"/>
      <c r="HR63" s="104"/>
      <c r="HS63" s="104"/>
      <c r="HT63" s="105"/>
      <c r="HU63" s="109"/>
      <c r="HV63" s="102"/>
      <c r="HW63" s="102"/>
      <c r="HX63" s="104"/>
      <c r="HY63" s="102"/>
      <c r="HZ63" s="104"/>
      <c r="IA63" s="102"/>
      <c r="IB63" s="102"/>
      <c r="IC63" s="104"/>
      <c r="ID63" s="102"/>
      <c r="IE63" s="104"/>
      <c r="IF63" s="102"/>
      <c r="IG63" s="102"/>
      <c r="IH63" s="104"/>
      <c r="II63" s="102"/>
      <c r="IJ63" s="104"/>
      <c r="IK63" s="102"/>
      <c r="IL63" s="102"/>
      <c r="IM63" s="104"/>
      <c r="IN63" s="102"/>
      <c r="IO63" s="104"/>
      <c r="IP63" s="102"/>
      <c r="IQ63" s="102"/>
      <c r="IR63" s="104"/>
      <c r="IS63" s="102"/>
      <c r="IT63" s="104"/>
      <c r="IU63" s="104"/>
      <c r="IV63" s="104"/>
      <c r="IW63" s="104"/>
      <c r="IX63" s="104"/>
      <c r="IY63" s="104"/>
      <c r="IZ63" s="105"/>
      <c r="JA63" s="109"/>
      <c r="JB63" s="102"/>
      <c r="JC63" s="102"/>
      <c r="JD63" s="104"/>
      <c r="JE63" s="102"/>
      <c r="JF63" s="104"/>
      <c r="JG63" s="102"/>
      <c r="JH63" s="102"/>
      <c r="JI63" s="104"/>
      <c r="JJ63" s="102"/>
      <c r="JK63" s="104"/>
      <c r="JL63" s="102"/>
      <c r="JM63" s="102"/>
      <c r="JN63" s="104"/>
      <c r="JO63" s="102"/>
      <c r="JP63" s="104"/>
      <c r="JQ63" s="102"/>
      <c r="JR63" s="102"/>
      <c r="JS63" s="104"/>
      <c r="JT63" s="102"/>
      <c r="JU63" s="104"/>
      <c r="JV63" s="102"/>
      <c r="JW63" s="102"/>
      <c r="JX63" s="104"/>
      <c r="JY63" s="102"/>
      <c r="JZ63" s="104"/>
      <c r="KA63" s="104"/>
      <c r="KB63" s="104"/>
      <c r="KC63" s="104"/>
      <c r="KD63" s="104"/>
      <c r="KE63" s="104"/>
      <c r="KF63" s="105"/>
      <c r="KG63" s="109"/>
      <c r="KH63" s="102"/>
      <c r="KI63" s="102"/>
      <c r="KJ63" s="104"/>
      <c r="KK63" s="102"/>
      <c r="KL63" s="104"/>
      <c r="KM63" s="102"/>
      <c r="KN63" s="102"/>
      <c r="KO63" s="104" t="str">
        <f t="shared" si="65"/>
        <v/>
      </c>
      <c r="KP63" s="102"/>
      <c r="KQ63" s="104" t="str">
        <f t="shared" si="316"/>
        <v/>
      </c>
      <c r="KR63" s="102"/>
      <c r="KS63" s="102"/>
      <c r="KT63" s="104" t="str">
        <f t="shared" si="66"/>
        <v/>
      </c>
      <c r="KU63" s="102"/>
      <c r="KV63" s="104" t="str">
        <f t="shared" si="317"/>
        <v/>
      </c>
      <c r="KW63" s="102"/>
      <c r="KX63" s="102"/>
      <c r="KY63" s="104"/>
      <c r="KZ63" s="102"/>
      <c r="LA63" s="104"/>
      <c r="LB63" s="102"/>
      <c r="LC63" s="102"/>
      <c r="LD63" s="104"/>
      <c r="LE63" s="102"/>
      <c r="LF63" s="104"/>
      <c r="LG63" s="104"/>
      <c r="LH63" s="104"/>
      <c r="LI63" s="104"/>
      <c r="LJ63" s="104"/>
      <c r="LK63" s="104"/>
      <c r="LL63" s="105"/>
      <c r="LM63" s="109"/>
      <c r="LN63" s="102"/>
      <c r="LO63" s="102"/>
      <c r="LP63" s="104"/>
      <c r="LQ63" s="102"/>
      <c r="LR63" s="104"/>
      <c r="LS63" s="102"/>
      <c r="LT63" s="102"/>
      <c r="LU63" s="104"/>
      <c r="LV63" s="102"/>
      <c r="LW63" s="104"/>
      <c r="LX63" s="102"/>
      <c r="LY63" s="102"/>
      <c r="LZ63" s="104"/>
      <c r="MA63" s="102"/>
      <c r="MB63" s="104"/>
      <c r="MC63" s="102"/>
      <c r="MD63" s="102"/>
      <c r="ME63" s="104"/>
      <c r="MF63" s="102"/>
      <c r="MG63" s="104"/>
      <c r="MH63" s="102"/>
      <c r="MI63" s="102"/>
      <c r="MJ63" s="104"/>
      <c r="MK63" s="102"/>
      <c r="ML63" s="104"/>
      <c r="MM63" s="104"/>
      <c r="MN63" s="104"/>
      <c r="MO63" s="104"/>
      <c r="MP63" s="104"/>
      <c r="MQ63" s="104"/>
      <c r="MR63" s="105"/>
      <c r="MS63" s="109"/>
      <c r="MT63" s="102"/>
      <c r="MU63" s="102"/>
      <c r="MV63" s="104"/>
      <c r="MW63" s="102"/>
      <c r="MX63" s="104"/>
      <c r="MY63" s="102"/>
      <c r="MZ63" s="102"/>
      <c r="NA63" s="104"/>
      <c r="NB63" s="102"/>
      <c r="NC63" s="104"/>
      <c r="ND63" s="102"/>
      <c r="NE63" s="102"/>
      <c r="NF63" s="104"/>
      <c r="NG63" s="102"/>
      <c r="NH63" s="104"/>
      <c r="NI63" s="102"/>
      <c r="NJ63" s="102"/>
      <c r="NK63" s="104"/>
      <c r="NL63" s="102"/>
      <c r="NM63" s="104"/>
      <c r="NN63" s="102"/>
      <c r="NO63" s="102"/>
      <c r="NP63" s="104"/>
      <c r="NQ63" s="102"/>
      <c r="NR63" s="104"/>
      <c r="NS63" s="104"/>
      <c r="NT63" s="104"/>
      <c r="NU63" s="104"/>
      <c r="NV63" s="104"/>
      <c r="NW63" s="104"/>
      <c r="NX63" s="105"/>
      <c r="NY63" s="109"/>
      <c r="NZ63" s="73"/>
      <c r="OA63" s="104"/>
      <c r="OB63" s="104"/>
      <c r="OC63" s="104"/>
      <c r="OD63" s="104"/>
      <c r="OE63" s="104"/>
      <c r="OF63" s="104"/>
      <c r="OG63" s="104"/>
      <c r="OH63" s="104"/>
      <c r="OI63" s="104"/>
      <c r="OJ63" s="104"/>
      <c r="OK63" s="104"/>
      <c r="OL63" s="104"/>
      <c r="OM63" s="134"/>
      <c r="ON63" s="104"/>
      <c r="OO63" s="104"/>
      <c r="OP63" s="104"/>
      <c r="OQ63" s="104"/>
      <c r="OR63" s="105"/>
      <c r="OS63" s="105"/>
      <c r="OT63" s="134"/>
      <c r="OU63" s="109"/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4"/>
        <v>59</v>
      </c>
      <c r="B64" s="195"/>
      <c r="C64" s="195"/>
      <c r="D64" s="195"/>
      <c r="E64" s="196"/>
      <c r="F64" s="102"/>
      <c r="G64" s="102"/>
      <c r="H64" s="104"/>
      <c r="I64" s="102"/>
      <c r="J64" s="104"/>
      <c r="K64" s="102"/>
      <c r="L64" s="102"/>
      <c r="M64" s="104"/>
      <c r="N64" s="102"/>
      <c r="O64" s="104"/>
      <c r="P64" s="102"/>
      <c r="Q64" s="102"/>
      <c r="R64" s="104"/>
      <c r="S64" s="102"/>
      <c r="T64" s="104"/>
      <c r="U64" s="102"/>
      <c r="V64" s="102"/>
      <c r="W64" s="104"/>
      <c r="X64" s="102"/>
      <c r="Y64" s="104"/>
      <c r="Z64" s="102"/>
      <c r="AA64" s="102"/>
      <c r="AB64" s="104"/>
      <c r="AC64" s="102"/>
      <c r="AD64" s="104"/>
      <c r="AE64" s="104"/>
      <c r="AF64" s="104"/>
      <c r="AG64" s="104"/>
      <c r="AH64" s="104"/>
      <c r="AI64" s="104"/>
      <c r="AJ64" s="105"/>
      <c r="AK64" s="109"/>
      <c r="AL64" s="102"/>
      <c r="AM64" s="102"/>
      <c r="AN64" s="104"/>
      <c r="AO64" s="102"/>
      <c r="AP64" s="104"/>
      <c r="AQ64" s="102"/>
      <c r="AR64" s="102"/>
      <c r="AS64" s="104"/>
      <c r="AT64" s="102"/>
      <c r="AU64" s="104"/>
      <c r="AV64" s="102"/>
      <c r="AW64" s="102"/>
      <c r="AX64" s="104"/>
      <c r="AY64" s="102"/>
      <c r="AZ64" s="104"/>
      <c r="BA64" s="102"/>
      <c r="BB64" s="102"/>
      <c r="BC64" s="104"/>
      <c r="BD64" s="102"/>
      <c r="BE64" s="104"/>
      <c r="BF64" s="102"/>
      <c r="BG64" s="102"/>
      <c r="BH64" s="104"/>
      <c r="BI64" s="102"/>
      <c r="BJ64" s="104"/>
      <c r="BK64" s="104"/>
      <c r="BL64" s="104"/>
      <c r="BM64" s="104"/>
      <c r="BN64" s="104"/>
      <c r="BO64" s="104"/>
      <c r="BP64" s="105"/>
      <c r="BQ64" s="109"/>
      <c r="BR64" s="102"/>
      <c r="BS64" s="102"/>
      <c r="BT64" s="104"/>
      <c r="BU64" s="102"/>
      <c r="BV64" s="104"/>
      <c r="BW64" s="102"/>
      <c r="BX64" s="102"/>
      <c r="BY64" s="104"/>
      <c r="BZ64" s="102"/>
      <c r="CA64" s="104"/>
      <c r="CB64" s="102"/>
      <c r="CC64" s="102"/>
      <c r="CD64" s="104"/>
      <c r="CE64" s="102"/>
      <c r="CF64" s="104"/>
      <c r="CG64" s="102"/>
      <c r="CH64" s="102"/>
      <c r="CI64" s="104"/>
      <c r="CJ64" s="102"/>
      <c r="CK64" s="104"/>
      <c r="CL64" s="102"/>
      <c r="CM64" s="102"/>
      <c r="CN64" s="104"/>
      <c r="CO64" s="102"/>
      <c r="CP64" s="104"/>
      <c r="CQ64" s="104"/>
      <c r="CR64" s="104"/>
      <c r="CS64" s="104"/>
      <c r="CT64" s="104"/>
      <c r="CU64" s="104"/>
      <c r="CV64" s="105"/>
      <c r="CW64" s="109"/>
      <c r="CX64" s="102"/>
      <c r="CY64" s="102"/>
      <c r="CZ64" s="104"/>
      <c r="DA64" s="102"/>
      <c r="DB64" s="104"/>
      <c r="DC64" s="102"/>
      <c r="DD64" s="102"/>
      <c r="DE64" s="104"/>
      <c r="DF64" s="102"/>
      <c r="DG64" s="104"/>
      <c r="DH64" s="102"/>
      <c r="DI64" s="102"/>
      <c r="DJ64" s="104"/>
      <c r="DK64" s="102"/>
      <c r="DL64" s="104"/>
      <c r="DM64" s="102"/>
      <c r="DN64" s="102"/>
      <c r="DO64" s="104"/>
      <c r="DP64" s="102"/>
      <c r="DQ64" s="104"/>
      <c r="DR64" s="102"/>
      <c r="DS64" s="102"/>
      <c r="DT64" s="104"/>
      <c r="DU64" s="102"/>
      <c r="DV64" s="104"/>
      <c r="DW64" s="104"/>
      <c r="DX64" s="104"/>
      <c r="DY64" s="104"/>
      <c r="DZ64" s="104"/>
      <c r="EA64" s="104"/>
      <c r="EB64" s="105"/>
      <c r="EC64" s="109"/>
      <c r="ED64" s="102"/>
      <c r="EE64" s="102"/>
      <c r="EF64" s="104"/>
      <c r="EG64" s="102"/>
      <c r="EH64" s="104"/>
      <c r="EI64" s="102"/>
      <c r="EJ64" s="102"/>
      <c r="EK64" s="104"/>
      <c r="EL64" s="102"/>
      <c r="EM64" s="104"/>
      <c r="EN64" s="102"/>
      <c r="EO64" s="102"/>
      <c r="EP64" s="104"/>
      <c r="EQ64" s="102"/>
      <c r="ER64" s="104"/>
      <c r="ES64" s="102"/>
      <c r="ET64" s="102"/>
      <c r="EU64" s="104"/>
      <c r="EV64" s="102"/>
      <c r="EW64" s="104"/>
      <c r="EX64" s="102"/>
      <c r="EY64" s="102"/>
      <c r="EZ64" s="104"/>
      <c r="FA64" s="102"/>
      <c r="FB64" s="104"/>
      <c r="FC64" s="104"/>
      <c r="FD64" s="104"/>
      <c r="FE64" s="104"/>
      <c r="FF64" s="104"/>
      <c r="FG64" s="104"/>
      <c r="FH64" s="105"/>
      <c r="FI64" s="109"/>
      <c r="FJ64" s="102"/>
      <c r="FK64" s="102"/>
      <c r="FL64" s="104"/>
      <c r="FM64" s="102"/>
      <c r="FN64" s="104"/>
      <c r="FO64" s="102"/>
      <c r="FP64" s="102"/>
      <c r="FQ64" s="104"/>
      <c r="FR64" s="102"/>
      <c r="FS64" s="104"/>
      <c r="FT64" s="102"/>
      <c r="FU64" s="102"/>
      <c r="FV64" s="104"/>
      <c r="FW64" s="102"/>
      <c r="FX64" s="104"/>
      <c r="FY64" s="102"/>
      <c r="FZ64" s="102"/>
      <c r="GA64" s="104"/>
      <c r="GB64" s="102"/>
      <c r="GC64" s="104"/>
      <c r="GD64" s="102"/>
      <c r="GE64" s="102"/>
      <c r="GF64" s="104"/>
      <c r="GG64" s="102"/>
      <c r="GH64" s="104"/>
      <c r="GI64" s="104"/>
      <c r="GJ64" s="104"/>
      <c r="GK64" s="104"/>
      <c r="GL64" s="104"/>
      <c r="GM64" s="104"/>
      <c r="GN64" s="105"/>
      <c r="GO64" s="109"/>
      <c r="GP64" s="102"/>
      <c r="GQ64" s="102"/>
      <c r="GR64" s="104"/>
      <c r="GS64" s="102"/>
      <c r="GT64" s="104"/>
      <c r="GU64" s="102"/>
      <c r="GV64" s="102"/>
      <c r="GW64" s="104"/>
      <c r="GX64" s="102"/>
      <c r="GY64" s="104"/>
      <c r="GZ64" s="102"/>
      <c r="HA64" s="102"/>
      <c r="HB64" s="104"/>
      <c r="HC64" s="102"/>
      <c r="HD64" s="104"/>
      <c r="HE64" s="102"/>
      <c r="HF64" s="102"/>
      <c r="HG64" s="104"/>
      <c r="HH64" s="102"/>
      <c r="HI64" s="104"/>
      <c r="HJ64" s="102"/>
      <c r="HK64" s="102"/>
      <c r="HL64" s="104"/>
      <c r="HM64" s="102"/>
      <c r="HN64" s="104"/>
      <c r="HO64" s="104" t="str">
        <f t="shared" si="290"/>
        <v/>
      </c>
      <c r="HP64" s="104"/>
      <c r="HQ64" s="104"/>
      <c r="HR64" s="104"/>
      <c r="HS64" s="104"/>
      <c r="HT64" s="105"/>
      <c r="HU64" s="109"/>
      <c r="HV64" s="102"/>
      <c r="HW64" s="102"/>
      <c r="HX64" s="104"/>
      <c r="HY64" s="102"/>
      <c r="HZ64" s="104"/>
      <c r="IA64" s="102"/>
      <c r="IB64" s="102"/>
      <c r="IC64" s="104"/>
      <c r="ID64" s="102"/>
      <c r="IE64" s="104"/>
      <c r="IF64" s="102"/>
      <c r="IG64" s="102"/>
      <c r="IH64" s="104"/>
      <c r="II64" s="102"/>
      <c r="IJ64" s="104"/>
      <c r="IK64" s="102"/>
      <c r="IL64" s="102"/>
      <c r="IM64" s="104"/>
      <c r="IN64" s="102"/>
      <c r="IO64" s="104"/>
      <c r="IP64" s="102"/>
      <c r="IQ64" s="102"/>
      <c r="IR64" s="104"/>
      <c r="IS64" s="102"/>
      <c r="IT64" s="104"/>
      <c r="IU64" s="104"/>
      <c r="IV64" s="104"/>
      <c r="IW64" s="104"/>
      <c r="IX64" s="104"/>
      <c r="IY64" s="104"/>
      <c r="IZ64" s="105"/>
      <c r="JA64" s="109"/>
      <c r="JB64" s="102"/>
      <c r="JC64" s="102"/>
      <c r="JD64" s="104"/>
      <c r="JE64" s="102"/>
      <c r="JF64" s="104"/>
      <c r="JG64" s="102"/>
      <c r="JH64" s="102"/>
      <c r="JI64" s="104"/>
      <c r="JJ64" s="102"/>
      <c r="JK64" s="104"/>
      <c r="JL64" s="102"/>
      <c r="JM64" s="102"/>
      <c r="JN64" s="104"/>
      <c r="JO64" s="102"/>
      <c r="JP64" s="104"/>
      <c r="JQ64" s="102"/>
      <c r="JR64" s="102"/>
      <c r="JS64" s="104"/>
      <c r="JT64" s="102"/>
      <c r="JU64" s="104"/>
      <c r="JV64" s="102"/>
      <c r="JW64" s="102"/>
      <c r="JX64" s="104"/>
      <c r="JY64" s="102"/>
      <c r="JZ64" s="104"/>
      <c r="KA64" s="104"/>
      <c r="KB64" s="104"/>
      <c r="KC64" s="104"/>
      <c r="KD64" s="104"/>
      <c r="KE64" s="104"/>
      <c r="KF64" s="105"/>
      <c r="KG64" s="109"/>
      <c r="KH64" s="102"/>
      <c r="KI64" s="102"/>
      <c r="KJ64" s="104"/>
      <c r="KK64" s="102"/>
      <c r="KL64" s="104"/>
      <c r="KM64" s="102"/>
      <c r="KN64" s="102"/>
      <c r="KO64" s="104"/>
      <c r="KP64" s="102"/>
      <c r="KQ64" s="104" t="str">
        <f t="shared" si="316"/>
        <v/>
      </c>
      <c r="KR64" s="102"/>
      <c r="KS64" s="102"/>
      <c r="KT64" s="104" t="str">
        <f t="shared" si="66"/>
        <v/>
      </c>
      <c r="KU64" s="102"/>
      <c r="KV64" s="104" t="str">
        <f t="shared" si="317"/>
        <v/>
      </c>
      <c r="KW64" s="102"/>
      <c r="KX64" s="102"/>
      <c r="KY64" s="104"/>
      <c r="KZ64" s="102"/>
      <c r="LA64" s="104"/>
      <c r="LB64" s="102"/>
      <c r="LC64" s="102"/>
      <c r="LD64" s="104"/>
      <c r="LE64" s="102"/>
      <c r="LF64" s="104"/>
      <c r="LG64" s="104"/>
      <c r="LH64" s="104"/>
      <c r="LI64" s="104"/>
      <c r="LJ64" s="104"/>
      <c r="LK64" s="104"/>
      <c r="LL64" s="105"/>
      <c r="LM64" s="109"/>
      <c r="LN64" s="102"/>
      <c r="LO64" s="102"/>
      <c r="LP64" s="104"/>
      <c r="LQ64" s="102"/>
      <c r="LR64" s="104"/>
      <c r="LS64" s="102"/>
      <c r="LT64" s="102"/>
      <c r="LU64" s="104"/>
      <c r="LV64" s="102"/>
      <c r="LW64" s="104"/>
      <c r="LX64" s="102"/>
      <c r="LY64" s="102"/>
      <c r="LZ64" s="104"/>
      <c r="MA64" s="102"/>
      <c r="MB64" s="104"/>
      <c r="MC64" s="102"/>
      <c r="MD64" s="102"/>
      <c r="ME64" s="104"/>
      <c r="MF64" s="102"/>
      <c r="MG64" s="104"/>
      <c r="MH64" s="102"/>
      <c r="MI64" s="102"/>
      <c r="MJ64" s="104"/>
      <c r="MK64" s="102"/>
      <c r="ML64" s="104"/>
      <c r="MM64" s="104"/>
      <c r="MN64" s="104"/>
      <c r="MO64" s="104"/>
      <c r="MP64" s="104"/>
      <c r="MQ64" s="104"/>
      <c r="MR64" s="105"/>
      <c r="MS64" s="109"/>
      <c r="MT64" s="102"/>
      <c r="MU64" s="102"/>
      <c r="MV64" s="104"/>
      <c r="MW64" s="102"/>
      <c r="MX64" s="104"/>
      <c r="MY64" s="102"/>
      <c r="MZ64" s="102"/>
      <c r="NA64" s="104"/>
      <c r="NB64" s="102"/>
      <c r="NC64" s="104"/>
      <c r="ND64" s="102"/>
      <c r="NE64" s="102"/>
      <c r="NF64" s="104"/>
      <c r="NG64" s="102"/>
      <c r="NH64" s="104"/>
      <c r="NI64" s="102"/>
      <c r="NJ64" s="102"/>
      <c r="NK64" s="104"/>
      <c r="NL64" s="102"/>
      <c r="NM64" s="104"/>
      <c r="NN64" s="102"/>
      <c r="NO64" s="102"/>
      <c r="NP64" s="104"/>
      <c r="NQ64" s="102"/>
      <c r="NR64" s="104"/>
      <c r="NS64" s="104"/>
      <c r="NT64" s="104"/>
      <c r="NU64" s="104"/>
      <c r="NV64" s="104"/>
      <c r="NW64" s="104"/>
      <c r="NX64" s="105"/>
      <c r="NY64" s="109"/>
      <c r="NZ64" s="73"/>
      <c r="OA64" s="104"/>
      <c r="OB64" s="104"/>
      <c r="OC64" s="104"/>
      <c r="OD64" s="104"/>
      <c r="OE64" s="104"/>
      <c r="OF64" s="104"/>
      <c r="OG64" s="104"/>
      <c r="OH64" s="104"/>
      <c r="OI64" s="104"/>
      <c r="OJ64" s="104"/>
      <c r="OK64" s="104"/>
      <c r="OL64" s="104"/>
      <c r="OM64" s="134"/>
      <c r="ON64" s="104"/>
      <c r="OO64" s="104"/>
      <c r="OP64" s="104"/>
      <c r="OQ64" s="104"/>
      <c r="OR64" s="105"/>
      <c r="OS64" s="105"/>
      <c r="OT64" s="134"/>
      <c r="OU64" s="109"/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4"/>
        <v>60</v>
      </c>
      <c r="B65" s="195"/>
      <c r="C65" s="195"/>
      <c r="D65" s="195"/>
      <c r="E65" s="196"/>
      <c r="F65" s="102"/>
      <c r="G65" s="102"/>
      <c r="H65" s="104"/>
      <c r="I65" s="102"/>
      <c r="J65" s="104"/>
      <c r="K65" s="102"/>
      <c r="L65" s="102"/>
      <c r="M65" s="104"/>
      <c r="N65" s="102"/>
      <c r="O65" s="104"/>
      <c r="P65" s="102"/>
      <c r="Q65" s="102"/>
      <c r="R65" s="104"/>
      <c r="S65" s="102"/>
      <c r="T65" s="104"/>
      <c r="U65" s="102"/>
      <c r="V65" s="102"/>
      <c r="W65" s="104"/>
      <c r="X65" s="102"/>
      <c r="Y65" s="104"/>
      <c r="Z65" s="102"/>
      <c r="AA65" s="102"/>
      <c r="AB65" s="104"/>
      <c r="AC65" s="102"/>
      <c r="AD65" s="104"/>
      <c r="AE65" s="104"/>
      <c r="AF65" s="104"/>
      <c r="AG65" s="104"/>
      <c r="AH65" s="104"/>
      <c r="AI65" s="104"/>
      <c r="AJ65" s="105"/>
      <c r="AK65" s="109"/>
      <c r="AL65" s="102"/>
      <c r="AM65" s="102"/>
      <c r="AN65" s="104"/>
      <c r="AO65" s="102"/>
      <c r="AP65" s="104"/>
      <c r="AQ65" s="102"/>
      <c r="AR65" s="102"/>
      <c r="AS65" s="104"/>
      <c r="AT65" s="102"/>
      <c r="AU65" s="104"/>
      <c r="AV65" s="102"/>
      <c r="AW65" s="102"/>
      <c r="AX65" s="104"/>
      <c r="AY65" s="102"/>
      <c r="AZ65" s="104"/>
      <c r="BA65" s="102"/>
      <c r="BB65" s="102"/>
      <c r="BC65" s="104"/>
      <c r="BD65" s="102"/>
      <c r="BE65" s="104"/>
      <c r="BF65" s="102"/>
      <c r="BG65" s="102"/>
      <c r="BH65" s="104"/>
      <c r="BI65" s="102"/>
      <c r="BJ65" s="104"/>
      <c r="BK65" s="104"/>
      <c r="BL65" s="104"/>
      <c r="BM65" s="104"/>
      <c r="BN65" s="104"/>
      <c r="BO65" s="104"/>
      <c r="BP65" s="105"/>
      <c r="BQ65" s="109"/>
      <c r="BR65" s="102"/>
      <c r="BS65" s="102"/>
      <c r="BT65" s="104"/>
      <c r="BU65" s="102"/>
      <c r="BV65" s="104"/>
      <c r="BW65" s="102"/>
      <c r="BX65" s="102"/>
      <c r="BY65" s="104"/>
      <c r="BZ65" s="102"/>
      <c r="CA65" s="104"/>
      <c r="CB65" s="102"/>
      <c r="CC65" s="102"/>
      <c r="CD65" s="104"/>
      <c r="CE65" s="102"/>
      <c r="CF65" s="104"/>
      <c r="CG65" s="102"/>
      <c r="CH65" s="102"/>
      <c r="CI65" s="104"/>
      <c r="CJ65" s="102"/>
      <c r="CK65" s="104"/>
      <c r="CL65" s="102"/>
      <c r="CM65" s="102"/>
      <c r="CN65" s="104"/>
      <c r="CO65" s="102"/>
      <c r="CP65" s="104"/>
      <c r="CQ65" s="104"/>
      <c r="CR65" s="104"/>
      <c r="CS65" s="104"/>
      <c r="CT65" s="104"/>
      <c r="CU65" s="104"/>
      <c r="CV65" s="105"/>
      <c r="CW65" s="109"/>
      <c r="CX65" s="102"/>
      <c r="CY65" s="102"/>
      <c r="CZ65" s="104"/>
      <c r="DA65" s="102"/>
      <c r="DB65" s="104"/>
      <c r="DC65" s="102"/>
      <c r="DD65" s="102"/>
      <c r="DE65" s="104"/>
      <c r="DF65" s="102"/>
      <c r="DG65" s="104"/>
      <c r="DH65" s="102"/>
      <c r="DI65" s="102"/>
      <c r="DJ65" s="104"/>
      <c r="DK65" s="102"/>
      <c r="DL65" s="104"/>
      <c r="DM65" s="102"/>
      <c r="DN65" s="102"/>
      <c r="DO65" s="104"/>
      <c r="DP65" s="102"/>
      <c r="DQ65" s="104"/>
      <c r="DR65" s="102"/>
      <c r="DS65" s="102"/>
      <c r="DT65" s="104"/>
      <c r="DU65" s="102"/>
      <c r="DV65" s="104"/>
      <c r="DW65" s="104"/>
      <c r="DX65" s="104"/>
      <c r="DY65" s="104"/>
      <c r="DZ65" s="104"/>
      <c r="EA65" s="104"/>
      <c r="EB65" s="105"/>
      <c r="EC65" s="109"/>
      <c r="ED65" s="102"/>
      <c r="EE65" s="102"/>
      <c r="EF65" s="104"/>
      <c r="EG65" s="102"/>
      <c r="EH65" s="104"/>
      <c r="EI65" s="102"/>
      <c r="EJ65" s="102"/>
      <c r="EK65" s="104"/>
      <c r="EL65" s="102"/>
      <c r="EM65" s="104"/>
      <c r="EN65" s="102"/>
      <c r="EO65" s="102"/>
      <c r="EP65" s="104"/>
      <c r="EQ65" s="102"/>
      <c r="ER65" s="104"/>
      <c r="ES65" s="102"/>
      <c r="ET65" s="102"/>
      <c r="EU65" s="104"/>
      <c r="EV65" s="102"/>
      <c r="EW65" s="104"/>
      <c r="EX65" s="102"/>
      <c r="EY65" s="102"/>
      <c r="EZ65" s="104"/>
      <c r="FA65" s="102"/>
      <c r="FB65" s="104"/>
      <c r="FC65" s="104"/>
      <c r="FD65" s="104"/>
      <c r="FE65" s="104"/>
      <c r="FF65" s="104"/>
      <c r="FG65" s="104"/>
      <c r="FH65" s="105"/>
      <c r="FI65" s="109"/>
      <c r="FJ65" s="102"/>
      <c r="FK65" s="102"/>
      <c r="FL65" s="104"/>
      <c r="FM65" s="102"/>
      <c r="FN65" s="104"/>
      <c r="FO65" s="102"/>
      <c r="FP65" s="102"/>
      <c r="FQ65" s="104"/>
      <c r="FR65" s="102"/>
      <c r="FS65" s="104"/>
      <c r="FT65" s="102"/>
      <c r="FU65" s="102"/>
      <c r="FV65" s="104"/>
      <c r="FW65" s="102"/>
      <c r="FX65" s="104"/>
      <c r="FY65" s="102"/>
      <c r="FZ65" s="102"/>
      <c r="GA65" s="104"/>
      <c r="GB65" s="102"/>
      <c r="GC65" s="104"/>
      <c r="GD65" s="102"/>
      <c r="GE65" s="102"/>
      <c r="GF65" s="104"/>
      <c r="GG65" s="102"/>
      <c r="GH65" s="104"/>
      <c r="GI65" s="104"/>
      <c r="GJ65" s="104"/>
      <c r="GK65" s="104"/>
      <c r="GL65" s="104"/>
      <c r="GM65" s="104"/>
      <c r="GN65" s="105"/>
      <c r="GO65" s="109"/>
      <c r="GP65" s="102"/>
      <c r="GQ65" s="102"/>
      <c r="GR65" s="104"/>
      <c r="GS65" s="102"/>
      <c r="GT65" s="104"/>
      <c r="GU65" s="102"/>
      <c r="GV65" s="102"/>
      <c r="GW65" s="104"/>
      <c r="GX65" s="102"/>
      <c r="GY65" s="104"/>
      <c r="GZ65" s="102"/>
      <c r="HA65" s="102"/>
      <c r="HB65" s="104"/>
      <c r="HC65" s="102"/>
      <c r="HD65" s="104"/>
      <c r="HE65" s="102"/>
      <c r="HF65" s="102"/>
      <c r="HG65" s="104"/>
      <c r="HH65" s="102"/>
      <c r="HI65" s="104"/>
      <c r="HJ65" s="102"/>
      <c r="HK65" s="102"/>
      <c r="HL65" s="104"/>
      <c r="HM65" s="102"/>
      <c r="HN65" s="104"/>
      <c r="HO65" s="104" t="str">
        <f t="shared" si="290"/>
        <v/>
      </c>
      <c r="HP65" s="104"/>
      <c r="HQ65" s="104"/>
      <c r="HR65" s="104"/>
      <c r="HS65" s="104"/>
      <c r="HT65" s="105"/>
      <c r="HU65" s="109"/>
      <c r="HV65" s="102"/>
      <c r="HW65" s="102"/>
      <c r="HX65" s="104"/>
      <c r="HY65" s="102"/>
      <c r="HZ65" s="104"/>
      <c r="IA65" s="102"/>
      <c r="IB65" s="102"/>
      <c r="IC65" s="104"/>
      <c r="ID65" s="102"/>
      <c r="IE65" s="104"/>
      <c r="IF65" s="102"/>
      <c r="IG65" s="102"/>
      <c r="IH65" s="104"/>
      <c r="II65" s="102"/>
      <c r="IJ65" s="104"/>
      <c r="IK65" s="102"/>
      <c r="IL65" s="102"/>
      <c r="IM65" s="104"/>
      <c r="IN65" s="102"/>
      <c r="IO65" s="104"/>
      <c r="IP65" s="102"/>
      <c r="IQ65" s="102"/>
      <c r="IR65" s="104"/>
      <c r="IS65" s="102"/>
      <c r="IT65" s="104"/>
      <c r="IU65" s="104"/>
      <c r="IV65" s="104"/>
      <c r="IW65" s="104"/>
      <c r="IX65" s="104"/>
      <c r="IY65" s="104"/>
      <c r="IZ65" s="105"/>
      <c r="JA65" s="109"/>
      <c r="JB65" s="102"/>
      <c r="JC65" s="102"/>
      <c r="JD65" s="104"/>
      <c r="JE65" s="102"/>
      <c r="JF65" s="104"/>
      <c r="JG65" s="102"/>
      <c r="JH65" s="102"/>
      <c r="JI65" s="104"/>
      <c r="JJ65" s="102"/>
      <c r="JK65" s="104"/>
      <c r="JL65" s="102"/>
      <c r="JM65" s="102"/>
      <c r="JN65" s="104"/>
      <c r="JO65" s="102"/>
      <c r="JP65" s="104"/>
      <c r="JQ65" s="102"/>
      <c r="JR65" s="102"/>
      <c r="JS65" s="104"/>
      <c r="JT65" s="102"/>
      <c r="JU65" s="104"/>
      <c r="JV65" s="102"/>
      <c r="JW65" s="102"/>
      <c r="JX65" s="104"/>
      <c r="JY65" s="102"/>
      <c r="JZ65" s="104"/>
      <c r="KA65" s="104"/>
      <c r="KB65" s="104"/>
      <c r="KC65" s="104"/>
      <c r="KD65" s="104"/>
      <c r="KE65" s="104"/>
      <c r="KF65" s="105"/>
      <c r="KG65" s="109"/>
      <c r="KH65" s="102"/>
      <c r="KI65" s="102"/>
      <c r="KJ65" s="104"/>
      <c r="KK65" s="102"/>
      <c r="KL65" s="104"/>
      <c r="KM65" s="102"/>
      <c r="KN65" s="102"/>
      <c r="KO65" s="104"/>
      <c r="KP65" s="102"/>
      <c r="KQ65" s="104"/>
      <c r="KR65" s="102"/>
      <c r="KS65" s="102"/>
      <c r="KT65" s="104" t="str">
        <f t="shared" si="66"/>
        <v/>
      </c>
      <c r="KU65" s="102"/>
      <c r="KV65" s="104" t="str">
        <f t="shared" si="317"/>
        <v/>
      </c>
      <c r="KW65" s="102"/>
      <c r="KX65" s="102"/>
      <c r="KY65" s="104"/>
      <c r="KZ65" s="102"/>
      <c r="LA65" s="104"/>
      <c r="LB65" s="102"/>
      <c r="LC65" s="102"/>
      <c r="LD65" s="104"/>
      <c r="LE65" s="102"/>
      <c r="LF65" s="104"/>
      <c r="LG65" s="104"/>
      <c r="LH65" s="104"/>
      <c r="LI65" s="104"/>
      <c r="LJ65" s="104"/>
      <c r="LK65" s="104"/>
      <c r="LL65" s="105"/>
      <c r="LM65" s="109"/>
      <c r="LN65" s="102"/>
      <c r="LO65" s="102"/>
      <c r="LP65" s="104"/>
      <c r="LQ65" s="102"/>
      <c r="LR65" s="104"/>
      <c r="LS65" s="102"/>
      <c r="LT65" s="102"/>
      <c r="LU65" s="104"/>
      <c r="LV65" s="102"/>
      <c r="LW65" s="104"/>
      <c r="LX65" s="102"/>
      <c r="LY65" s="102"/>
      <c r="LZ65" s="104"/>
      <c r="MA65" s="102"/>
      <c r="MB65" s="104"/>
      <c r="MC65" s="102"/>
      <c r="MD65" s="102"/>
      <c r="ME65" s="104"/>
      <c r="MF65" s="102"/>
      <c r="MG65" s="104"/>
      <c r="MH65" s="102"/>
      <c r="MI65" s="102"/>
      <c r="MJ65" s="104"/>
      <c r="MK65" s="102"/>
      <c r="ML65" s="104"/>
      <c r="MM65" s="104"/>
      <c r="MN65" s="104"/>
      <c r="MO65" s="104"/>
      <c r="MP65" s="104"/>
      <c r="MQ65" s="104"/>
      <c r="MR65" s="105"/>
      <c r="MS65" s="109"/>
      <c r="MT65" s="102"/>
      <c r="MU65" s="102"/>
      <c r="MV65" s="104"/>
      <c r="MW65" s="102"/>
      <c r="MX65" s="104"/>
      <c r="MY65" s="102"/>
      <c r="MZ65" s="102"/>
      <c r="NA65" s="104"/>
      <c r="NB65" s="102"/>
      <c r="NC65" s="104"/>
      <c r="ND65" s="102"/>
      <c r="NE65" s="102"/>
      <c r="NF65" s="104"/>
      <c r="NG65" s="102"/>
      <c r="NH65" s="104"/>
      <c r="NI65" s="102"/>
      <c r="NJ65" s="102"/>
      <c r="NK65" s="104"/>
      <c r="NL65" s="102"/>
      <c r="NM65" s="104"/>
      <c r="NN65" s="102"/>
      <c r="NO65" s="102"/>
      <c r="NP65" s="104"/>
      <c r="NQ65" s="102"/>
      <c r="NR65" s="104"/>
      <c r="NS65" s="104"/>
      <c r="NT65" s="104"/>
      <c r="NU65" s="104"/>
      <c r="NV65" s="104"/>
      <c r="NW65" s="104"/>
      <c r="NX65" s="105"/>
      <c r="NY65" s="109"/>
      <c r="NZ65" s="73"/>
      <c r="OA65" s="104"/>
      <c r="OB65" s="104"/>
      <c r="OC65" s="104"/>
      <c r="OD65" s="104"/>
      <c r="OE65" s="104"/>
      <c r="OF65" s="104"/>
      <c r="OG65" s="104"/>
      <c r="OH65" s="104"/>
      <c r="OI65" s="104"/>
      <c r="OJ65" s="104"/>
      <c r="OK65" s="104"/>
      <c r="OL65" s="104"/>
      <c r="OM65" s="134"/>
      <c r="ON65" s="104"/>
      <c r="OO65" s="104"/>
      <c r="OP65" s="104"/>
      <c r="OQ65" s="104"/>
      <c r="OR65" s="105"/>
      <c r="OS65" s="105"/>
      <c r="OT65" s="134"/>
      <c r="OU65" s="109"/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4"/>
        <v>61</v>
      </c>
      <c r="B66" s="195"/>
      <c r="C66" s="195"/>
      <c r="D66" s="195"/>
      <c r="E66" s="196"/>
      <c r="F66" s="102"/>
      <c r="G66" s="102"/>
      <c r="H66" s="104"/>
      <c r="I66" s="102"/>
      <c r="J66" s="104"/>
      <c r="K66" s="102"/>
      <c r="L66" s="102"/>
      <c r="M66" s="104"/>
      <c r="N66" s="102"/>
      <c r="O66" s="104"/>
      <c r="P66" s="102"/>
      <c r="Q66" s="102"/>
      <c r="R66" s="104"/>
      <c r="S66" s="102"/>
      <c r="T66" s="104"/>
      <c r="U66" s="102"/>
      <c r="V66" s="102"/>
      <c r="W66" s="104"/>
      <c r="X66" s="102"/>
      <c r="Y66" s="104"/>
      <c r="Z66" s="102"/>
      <c r="AA66" s="102"/>
      <c r="AB66" s="104"/>
      <c r="AC66" s="102"/>
      <c r="AD66" s="104"/>
      <c r="AE66" s="104"/>
      <c r="AF66" s="104"/>
      <c r="AG66" s="104"/>
      <c r="AH66" s="104"/>
      <c r="AI66" s="104"/>
      <c r="AJ66" s="105"/>
      <c r="AK66" s="109"/>
      <c r="AL66" s="102"/>
      <c r="AM66" s="102"/>
      <c r="AN66" s="104"/>
      <c r="AO66" s="102"/>
      <c r="AP66" s="104"/>
      <c r="AQ66" s="102"/>
      <c r="AR66" s="102"/>
      <c r="AS66" s="104"/>
      <c r="AT66" s="102"/>
      <c r="AU66" s="104"/>
      <c r="AV66" s="102"/>
      <c r="AW66" s="102"/>
      <c r="AX66" s="104"/>
      <c r="AY66" s="102"/>
      <c r="AZ66" s="104"/>
      <c r="BA66" s="102"/>
      <c r="BB66" s="102"/>
      <c r="BC66" s="104"/>
      <c r="BD66" s="102"/>
      <c r="BE66" s="104"/>
      <c r="BF66" s="102"/>
      <c r="BG66" s="102"/>
      <c r="BH66" s="104"/>
      <c r="BI66" s="102"/>
      <c r="BJ66" s="104"/>
      <c r="BK66" s="104"/>
      <c r="BL66" s="104"/>
      <c r="BM66" s="104"/>
      <c r="BN66" s="104"/>
      <c r="BO66" s="104"/>
      <c r="BP66" s="105"/>
      <c r="BQ66" s="109"/>
      <c r="BR66" s="102"/>
      <c r="BS66" s="102"/>
      <c r="BT66" s="104"/>
      <c r="BU66" s="102"/>
      <c r="BV66" s="104"/>
      <c r="BW66" s="102"/>
      <c r="BX66" s="102"/>
      <c r="BY66" s="104"/>
      <c r="BZ66" s="102"/>
      <c r="CA66" s="104"/>
      <c r="CB66" s="102"/>
      <c r="CC66" s="102"/>
      <c r="CD66" s="104"/>
      <c r="CE66" s="102"/>
      <c r="CF66" s="104"/>
      <c r="CG66" s="102"/>
      <c r="CH66" s="102"/>
      <c r="CI66" s="104"/>
      <c r="CJ66" s="102"/>
      <c r="CK66" s="104"/>
      <c r="CL66" s="102"/>
      <c r="CM66" s="102"/>
      <c r="CN66" s="104"/>
      <c r="CO66" s="102"/>
      <c r="CP66" s="104"/>
      <c r="CQ66" s="104"/>
      <c r="CR66" s="104"/>
      <c r="CS66" s="104"/>
      <c r="CT66" s="104"/>
      <c r="CU66" s="104"/>
      <c r="CV66" s="105"/>
      <c r="CW66" s="109"/>
      <c r="CX66" s="102"/>
      <c r="CY66" s="102"/>
      <c r="CZ66" s="104"/>
      <c r="DA66" s="102"/>
      <c r="DB66" s="104"/>
      <c r="DC66" s="102"/>
      <c r="DD66" s="102"/>
      <c r="DE66" s="104"/>
      <c r="DF66" s="102"/>
      <c r="DG66" s="104"/>
      <c r="DH66" s="102"/>
      <c r="DI66" s="102"/>
      <c r="DJ66" s="104"/>
      <c r="DK66" s="102"/>
      <c r="DL66" s="104"/>
      <c r="DM66" s="102"/>
      <c r="DN66" s="102"/>
      <c r="DO66" s="104"/>
      <c r="DP66" s="102"/>
      <c r="DQ66" s="104"/>
      <c r="DR66" s="102"/>
      <c r="DS66" s="102"/>
      <c r="DT66" s="104"/>
      <c r="DU66" s="102"/>
      <c r="DV66" s="104"/>
      <c r="DW66" s="104"/>
      <c r="DX66" s="104"/>
      <c r="DY66" s="104"/>
      <c r="DZ66" s="104"/>
      <c r="EA66" s="104"/>
      <c r="EB66" s="105"/>
      <c r="EC66" s="109"/>
      <c r="ED66" s="102"/>
      <c r="EE66" s="102"/>
      <c r="EF66" s="104"/>
      <c r="EG66" s="102"/>
      <c r="EH66" s="104"/>
      <c r="EI66" s="102"/>
      <c r="EJ66" s="102"/>
      <c r="EK66" s="104"/>
      <c r="EL66" s="102"/>
      <c r="EM66" s="104"/>
      <c r="EN66" s="102"/>
      <c r="EO66" s="102"/>
      <c r="EP66" s="104"/>
      <c r="EQ66" s="102"/>
      <c r="ER66" s="104"/>
      <c r="ES66" s="102"/>
      <c r="ET66" s="102"/>
      <c r="EU66" s="104"/>
      <c r="EV66" s="102"/>
      <c r="EW66" s="104"/>
      <c r="EX66" s="102"/>
      <c r="EY66" s="102"/>
      <c r="EZ66" s="104"/>
      <c r="FA66" s="102"/>
      <c r="FB66" s="104"/>
      <c r="FC66" s="104"/>
      <c r="FD66" s="104"/>
      <c r="FE66" s="104"/>
      <c r="FF66" s="104"/>
      <c r="FG66" s="104"/>
      <c r="FH66" s="105"/>
      <c r="FI66" s="109"/>
      <c r="FJ66" s="102"/>
      <c r="FK66" s="102"/>
      <c r="FL66" s="104"/>
      <c r="FM66" s="102"/>
      <c r="FN66" s="104"/>
      <c r="FO66" s="102"/>
      <c r="FP66" s="102"/>
      <c r="FQ66" s="104"/>
      <c r="FR66" s="102"/>
      <c r="FS66" s="104"/>
      <c r="FT66" s="102"/>
      <c r="FU66" s="102"/>
      <c r="FV66" s="104"/>
      <c r="FW66" s="102"/>
      <c r="FX66" s="104"/>
      <c r="FY66" s="102"/>
      <c r="FZ66" s="102"/>
      <c r="GA66" s="104"/>
      <c r="GB66" s="102"/>
      <c r="GC66" s="104"/>
      <c r="GD66" s="102"/>
      <c r="GE66" s="102"/>
      <c r="GF66" s="104"/>
      <c r="GG66" s="102"/>
      <c r="GH66" s="104"/>
      <c r="GI66" s="104"/>
      <c r="GJ66" s="104"/>
      <c r="GK66" s="104"/>
      <c r="GL66" s="104"/>
      <c r="GM66" s="104"/>
      <c r="GN66" s="105"/>
      <c r="GO66" s="109"/>
      <c r="GP66" s="102"/>
      <c r="GQ66" s="102"/>
      <c r="GR66" s="104"/>
      <c r="GS66" s="102"/>
      <c r="GT66" s="104"/>
      <c r="GU66" s="102"/>
      <c r="GV66" s="102"/>
      <c r="GW66" s="104"/>
      <c r="GX66" s="102"/>
      <c r="GY66" s="104"/>
      <c r="GZ66" s="102"/>
      <c r="HA66" s="102"/>
      <c r="HB66" s="104"/>
      <c r="HC66" s="102"/>
      <c r="HD66" s="104"/>
      <c r="HE66" s="102"/>
      <c r="HF66" s="102"/>
      <c r="HG66" s="104"/>
      <c r="HH66" s="102"/>
      <c r="HI66" s="104"/>
      <c r="HJ66" s="102"/>
      <c r="HK66" s="102"/>
      <c r="HL66" s="104"/>
      <c r="HM66" s="102"/>
      <c r="HN66" s="104"/>
      <c r="HO66" s="104"/>
      <c r="HP66" s="104"/>
      <c r="HQ66" s="104"/>
      <c r="HR66" s="104"/>
      <c r="HS66" s="104"/>
      <c r="HT66" s="105"/>
      <c r="HU66" s="109"/>
      <c r="HV66" s="102"/>
      <c r="HW66" s="102"/>
      <c r="HX66" s="104"/>
      <c r="HY66" s="102"/>
      <c r="HZ66" s="104"/>
      <c r="IA66" s="102"/>
      <c r="IB66" s="102"/>
      <c r="IC66" s="104"/>
      <c r="ID66" s="102"/>
      <c r="IE66" s="104"/>
      <c r="IF66" s="102"/>
      <c r="IG66" s="102"/>
      <c r="IH66" s="104"/>
      <c r="II66" s="102"/>
      <c r="IJ66" s="104"/>
      <c r="IK66" s="102"/>
      <c r="IL66" s="102"/>
      <c r="IM66" s="104"/>
      <c r="IN66" s="102"/>
      <c r="IO66" s="104"/>
      <c r="IP66" s="102"/>
      <c r="IQ66" s="102"/>
      <c r="IR66" s="104"/>
      <c r="IS66" s="102"/>
      <c r="IT66" s="104"/>
      <c r="IU66" s="104"/>
      <c r="IV66" s="104"/>
      <c r="IW66" s="104"/>
      <c r="IX66" s="104"/>
      <c r="IY66" s="104"/>
      <c r="IZ66" s="105"/>
      <c r="JA66" s="109"/>
      <c r="JB66" s="102"/>
      <c r="JC66" s="102"/>
      <c r="JD66" s="104"/>
      <c r="JE66" s="102"/>
      <c r="JF66" s="104"/>
      <c r="JG66" s="102"/>
      <c r="JH66" s="102"/>
      <c r="JI66" s="104"/>
      <c r="JJ66" s="102"/>
      <c r="JK66" s="104"/>
      <c r="JL66" s="102"/>
      <c r="JM66" s="102"/>
      <c r="JN66" s="104"/>
      <c r="JO66" s="102"/>
      <c r="JP66" s="104"/>
      <c r="JQ66" s="102"/>
      <c r="JR66" s="102"/>
      <c r="JS66" s="104"/>
      <c r="JT66" s="102"/>
      <c r="JU66" s="104"/>
      <c r="JV66" s="102"/>
      <c r="JW66" s="102"/>
      <c r="JX66" s="104"/>
      <c r="JY66" s="102"/>
      <c r="JZ66" s="104"/>
      <c r="KA66" s="104"/>
      <c r="KB66" s="104"/>
      <c r="KC66" s="104"/>
      <c r="KD66" s="104"/>
      <c r="KE66" s="104"/>
      <c r="KF66" s="105"/>
      <c r="KG66" s="109"/>
      <c r="KH66" s="102"/>
      <c r="KI66" s="102"/>
      <c r="KJ66" s="104"/>
      <c r="KK66" s="102"/>
      <c r="KL66" s="104"/>
      <c r="KM66" s="102"/>
      <c r="KN66" s="102"/>
      <c r="KO66" s="104"/>
      <c r="KP66" s="102"/>
      <c r="KQ66" s="104"/>
      <c r="KR66" s="102"/>
      <c r="KS66" s="102"/>
      <c r="KT66" s="104" t="str">
        <f t="shared" si="66"/>
        <v/>
      </c>
      <c r="KU66" s="102"/>
      <c r="KV66" s="104"/>
      <c r="KW66" s="102"/>
      <c r="KX66" s="102"/>
      <c r="KY66" s="104"/>
      <c r="KZ66" s="102"/>
      <c r="LA66" s="104"/>
      <c r="LB66" s="102"/>
      <c r="LC66" s="102"/>
      <c r="LD66" s="104"/>
      <c r="LE66" s="102"/>
      <c r="LF66" s="104"/>
      <c r="LG66" s="104"/>
      <c r="LH66" s="104"/>
      <c r="LI66" s="104"/>
      <c r="LJ66" s="104"/>
      <c r="LK66" s="104"/>
      <c r="LL66" s="105"/>
      <c r="LM66" s="109"/>
      <c r="LN66" s="102"/>
      <c r="LO66" s="102"/>
      <c r="LP66" s="104"/>
      <c r="LQ66" s="102"/>
      <c r="LR66" s="104"/>
      <c r="LS66" s="102"/>
      <c r="LT66" s="102"/>
      <c r="LU66" s="104"/>
      <c r="LV66" s="102"/>
      <c r="LW66" s="104"/>
      <c r="LX66" s="102"/>
      <c r="LY66" s="102"/>
      <c r="LZ66" s="104"/>
      <c r="MA66" s="102"/>
      <c r="MB66" s="104"/>
      <c r="MC66" s="102"/>
      <c r="MD66" s="102"/>
      <c r="ME66" s="104"/>
      <c r="MF66" s="102"/>
      <c r="MG66" s="104"/>
      <c r="MH66" s="102"/>
      <c r="MI66" s="102"/>
      <c r="MJ66" s="104"/>
      <c r="MK66" s="102"/>
      <c r="ML66" s="104"/>
      <c r="MM66" s="104"/>
      <c r="MN66" s="104"/>
      <c r="MO66" s="104"/>
      <c r="MP66" s="104"/>
      <c r="MQ66" s="104"/>
      <c r="MR66" s="105"/>
      <c r="MS66" s="109"/>
      <c r="MT66" s="102"/>
      <c r="MU66" s="102"/>
      <c r="MV66" s="104"/>
      <c r="MW66" s="102"/>
      <c r="MX66" s="104"/>
      <c r="MY66" s="102"/>
      <c r="MZ66" s="102"/>
      <c r="NA66" s="104"/>
      <c r="NB66" s="102"/>
      <c r="NC66" s="104"/>
      <c r="ND66" s="102"/>
      <c r="NE66" s="102"/>
      <c r="NF66" s="104"/>
      <c r="NG66" s="102"/>
      <c r="NH66" s="104"/>
      <c r="NI66" s="102"/>
      <c r="NJ66" s="102"/>
      <c r="NK66" s="104"/>
      <c r="NL66" s="102"/>
      <c r="NM66" s="104"/>
      <c r="NN66" s="102"/>
      <c r="NO66" s="102"/>
      <c r="NP66" s="104"/>
      <c r="NQ66" s="102"/>
      <c r="NR66" s="104"/>
      <c r="NS66" s="104"/>
      <c r="NT66" s="104"/>
      <c r="NU66" s="104"/>
      <c r="NV66" s="104"/>
      <c r="NW66" s="104"/>
      <c r="NX66" s="105"/>
      <c r="NY66" s="109"/>
      <c r="NZ66" s="73"/>
      <c r="OA66" s="104"/>
      <c r="OB66" s="104"/>
      <c r="OC66" s="104"/>
      <c r="OD66" s="104"/>
      <c r="OE66" s="104"/>
      <c r="OF66" s="104"/>
      <c r="OG66" s="104"/>
      <c r="OH66" s="104"/>
      <c r="OI66" s="104"/>
      <c r="OJ66" s="104"/>
      <c r="OK66" s="104"/>
      <c r="OL66" s="104"/>
      <c r="OM66" s="134"/>
      <c r="ON66" s="104"/>
      <c r="OO66" s="104"/>
      <c r="OP66" s="104"/>
      <c r="OQ66" s="104"/>
      <c r="OR66" s="105"/>
      <c r="OS66" s="105"/>
      <c r="OT66" s="134"/>
      <c r="OU66" s="109"/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4"/>
        <v>62</v>
      </c>
      <c r="B67" s="195"/>
      <c r="C67" s="195"/>
      <c r="D67" s="195"/>
      <c r="E67" s="196"/>
      <c r="F67" s="102"/>
      <c r="G67" s="102"/>
      <c r="H67" s="104"/>
      <c r="I67" s="102"/>
      <c r="J67" s="104"/>
      <c r="K67" s="102"/>
      <c r="L67" s="102"/>
      <c r="M67" s="104"/>
      <c r="N67" s="102"/>
      <c r="O67" s="104"/>
      <c r="P67" s="102"/>
      <c r="Q67" s="102"/>
      <c r="R67" s="104"/>
      <c r="S67" s="102"/>
      <c r="T67" s="104"/>
      <c r="U67" s="102"/>
      <c r="V67" s="102"/>
      <c r="W67" s="104"/>
      <c r="X67" s="102"/>
      <c r="Y67" s="104"/>
      <c r="Z67" s="102"/>
      <c r="AA67" s="102"/>
      <c r="AB67" s="104"/>
      <c r="AC67" s="102"/>
      <c r="AD67" s="104"/>
      <c r="AE67" s="104"/>
      <c r="AF67" s="104"/>
      <c r="AG67" s="104"/>
      <c r="AH67" s="104"/>
      <c r="AI67" s="104"/>
      <c r="AJ67" s="105"/>
      <c r="AK67" s="109"/>
      <c r="AL67" s="102"/>
      <c r="AM67" s="102"/>
      <c r="AN67" s="104"/>
      <c r="AO67" s="102"/>
      <c r="AP67" s="104"/>
      <c r="AQ67" s="102"/>
      <c r="AR67" s="102"/>
      <c r="AS67" s="104"/>
      <c r="AT67" s="102"/>
      <c r="AU67" s="104"/>
      <c r="AV67" s="102"/>
      <c r="AW67" s="102"/>
      <c r="AX67" s="104"/>
      <c r="AY67" s="102"/>
      <c r="AZ67" s="104"/>
      <c r="BA67" s="102"/>
      <c r="BB67" s="102"/>
      <c r="BC67" s="104"/>
      <c r="BD67" s="102"/>
      <c r="BE67" s="104"/>
      <c r="BF67" s="102"/>
      <c r="BG67" s="102"/>
      <c r="BH67" s="104"/>
      <c r="BI67" s="102"/>
      <c r="BJ67" s="104"/>
      <c r="BK67" s="104"/>
      <c r="BL67" s="104"/>
      <c r="BM67" s="104"/>
      <c r="BN67" s="104"/>
      <c r="BO67" s="104"/>
      <c r="BP67" s="105"/>
      <c r="BQ67" s="109"/>
      <c r="BR67" s="102"/>
      <c r="BS67" s="102"/>
      <c r="BT67" s="104"/>
      <c r="BU67" s="102"/>
      <c r="BV67" s="104"/>
      <c r="BW67" s="102"/>
      <c r="BX67" s="102"/>
      <c r="BY67" s="104"/>
      <c r="BZ67" s="102"/>
      <c r="CA67" s="104"/>
      <c r="CB67" s="102"/>
      <c r="CC67" s="102"/>
      <c r="CD67" s="104"/>
      <c r="CE67" s="102"/>
      <c r="CF67" s="104"/>
      <c r="CG67" s="102"/>
      <c r="CH67" s="102"/>
      <c r="CI67" s="104"/>
      <c r="CJ67" s="102"/>
      <c r="CK67" s="104"/>
      <c r="CL67" s="102"/>
      <c r="CM67" s="102"/>
      <c r="CN67" s="104"/>
      <c r="CO67" s="102"/>
      <c r="CP67" s="104"/>
      <c r="CQ67" s="104"/>
      <c r="CR67" s="104"/>
      <c r="CS67" s="104"/>
      <c r="CT67" s="104"/>
      <c r="CU67" s="104"/>
      <c r="CV67" s="105"/>
      <c r="CW67" s="109"/>
      <c r="CX67" s="102"/>
      <c r="CY67" s="102"/>
      <c r="CZ67" s="104"/>
      <c r="DA67" s="102"/>
      <c r="DB67" s="104"/>
      <c r="DC67" s="102"/>
      <c r="DD67" s="102"/>
      <c r="DE67" s="104"/>
      <c r="DF67" s="102"/>
      <c r="DG67" s="104"/>
      <c r="DH67" s="102"/>
      <c r="DI67" s="102"/>
      <c r="DJ67" s="104"/>
      <c r="DK67" s="102"/>
      <c r="DL67" s="104"/>
      <c r="DM67" s="102"/>
      <c r="DN67" s="102"/>
      <c r="DO67" s="104"/>
      <c r="DP67" s="102"/>
      <c r="DQ67" s="104"/>
      <c r="DR67" s="102"/>
      <c r="DS67" s="102"/>
      <c r="DT67" s="104"/>
      <c r="DU67" s="102"/>
      <c r="DV67" s="104"/>
      <c r="DW67" s="104"/>
      <c r="DX67" s="104"/>
      <c r="DY67" s="104"/>
      <c r="DZ67" s="104"/>
      <c r="EA67" s="104"/>
      <c r="EB67" s="105"/>
      <c r="EC67" s="109"/>
      <c r="ED67" s="102"/>
      <c r="EE67" s="102"/>
      <c r="EF67" s="104"/>
      <c r="EG67" s="102"/>
      <c r="EH67" s="104"/>
      <c r="EI67" s="102"/>
      <c r="EJ67" s="102"/>
      <c r="EK67" s="104"/>
      <c r="EL67" s="102"/>
      <c r="EM67" s="104"/>
      <c r="EN67" s="102"/>
      <c r="EO67" s="102"/>
      <c r="EP67" s="104"/>
      <c r="EQ67" s="102"/>
      <c r="ER67" s="104"/>
      <c r="ES67" s="102"/>
      <c r="ET67" s="102"/>
      <c r="EU67" s="104"/>
      <c r="EV67" s="102"/>
      <c r="EW67" s="104"/>
      <c r="EX67" s="102"/>
      <c r="EY67" s="102"/>
      <c r="EZ67" s="104"/>
      <c r="FA67" s="102"/>
      <c r="FB67" s="104"/>
      <c r="FC67" s="104"/>
      <c r="FD67" s="104"/>
      <c r="FE67" s="104"/>
      <c r="FF67" s="104"/>
      <c r="FG67" s="104"/>
      <c r="FH67" s="105"/>
      <c r="FI67" s="109"/>
      <c r="FJ67" s="102"/>
      <c r="FK67" s="102"/>
      <c r="FL67" s="104"/>
      <c r="FM67" s="102"/>
      <c r="FN67" s="104"/>
      <c r="FO67" s="102"/>
      <c r="FP67" s="102"/>
      <c r="FQ67" s="104"/>
      <c r="FR67" s="102"/>
      <c r="FS67" s="104"/>
      <c r="FT67" s="102"/>
      <c r="FU67" s="102"/>
      <c r="FV67" s="104"/>
      <c r="FW67" s="102"/>
      <c r="FX67" s="104"/>
      <c r="FY67" s="102"/>
      <c r="FZ67" s="102"/>
      <c r="GA67" s="104"/>
      <c r="GB67" s="102"/>
      <c r="GC67" s="104"/>
      <c r="GD67" s="102"/>
      <c r="GE67" s="102"/>
      <c r="GF67" s="104"/>
      <c r="GG67" s="102"/>
      <c r="GH67" s="104"/>
      <c r="GI67" s="104"/>
      <c r="GJ67" s="104"/>
      <c r="GK67" s="104"/>
      <c r="GL67" s="104"/>
      <c r="GM67" s="104"/>
      <c r="GN67" s="105"/>
      <c r="GO67" s="109"/>
      <c r="GP67" s="102"/>
      <c r="GQ67" s="102"/>
      <c r="GR67" s="104"/>
      <c r="GS67" s="102"/>
      <c r="GT67" s="104"/>
      <c r="GU67" s="102"/>
      <c r="GV67" s="102"/>
      <c r="GW67" s="104"/>
      <c r="GX67" s="102"/>
      <c r="GY67" s="104"/>
      <c r="GZ67" s="102"/>
      <c r="HA67" s="102"/>
      <c r="HB67" s="104"/>
      <c r="HC67" s="102"/>
      <c r="HD67" s="104"/>
      <c r="HE67" s="102"/>
      <c r="HF67" s="102"/>
      <c r="HG67" s="104"/>
      <c r="HH67" s="102"/>
      <c r="HI67" s="104"/>
      <c r="HJ67" s="102"/>
      <c r="HK67" s="102"/>
      <c r="HL67" s="104"/>
      <c r="HM67" s="102"/>
      <c r="HN67" s="104"/>
      <c r="HO67" s="104"/>
      <c r="HP67" s="104"/>
      <c r="HQ67" s="104"/>
      <c r="HR67" s="104"/>
      <c r="HS67" s="104"/>
      <c r="HT67" s="105"/>
      <c r="HU67" s="109"/>
      <c r="HV67" s="102"/>
      <c r="HW67" s="102"/>
      <c r="HX67" s="104"/>
      <c r="HY67" s="102"/>
      <c r="HZ67" s="104"/>
      <c r="IA67" s="102"/>
      <c r="IB67" s="102"/>
      <c r="IC67" s="104"/>
      <c r="ID67" s="102"/>
      <c r="IE67" s="104"/>
      <c r="IF67" s="102"/>
      <c r="IG67" s="102"/>
      <c r="IH67" s="104"/>
      <c r="II67" s="102"/>
      <c r="IJ67" s="104"/>
      <c r="IK67" s="102"/>
      <c r="IL67" s="102"/>
      <c r="IM67" s="104"/>
      <c r="IN67" s="102"/>
      <c r="IO67" s="104"/>
      <c r="IP67" s="102"/>
      <c r="IQ67" s="102"/>
      <c r="IR67" s="104"/>
      <c r="IS67" s="102"/>
      <c r="IT67" s="104"/>
      <c r="IU67" s="104"/>
      <c r="IV67" s="104"/>
      <c r="IW67" s="104"/>
      <c r="IX67" s="104"/>
      <c r="IY67" s="104"/>
      <c r="IZ67" s="105"/>
      <c r="JA67" s="109"/>
      <c r="JB67" s="102"/>
      <c r="JC67" s="102"/>
      <c r="JD67" s="104"/>
      <c r="JE67" s="102"/>
      <c r="JF67" s="104"/>
      <c r="JG67" s="102"/>
      <c r="JH67" s="102"/>
      <c r="JI67" s="104"/>
      <c r="JJ67" s="102"/>
      <c r="JK67" s="104"/>
      <c r="JL67" s="102"/>
      <c r="JM67" s="102"/>
      <c r="JN67" s="104"/>
      <c r="JO67" s="102"/>
      <c r="JP67" s="104"/>
      <c r="JQ67" s="102"/>
      <c r="JR67" s="102"/>
      <c r="JS67" s="104"/>
      <c r="JT67" s="102"/>
      <c r="JU67" s="104"/>
      <c r="JV67" s="102"/>
      <c r="JW67" s="102"/>
      <c r="JX67" s="104"/>
      <c r="JY67" s="102"/>
      <c r="JZ67" s="104"/>
      <c r="KA67" s="104"/>
      <c r="KB67" s="104"/>
      <c r="KC67" s="104"/>
      <c r="KD67" s="104"/>
      <c r="KE67" s="104"/>
      <c r="KF67" s="105"/>
      <c r="KG67" s="109"/>
      <c r="KH67" s="102"/>
      <c r="KI67" s="102"/>
      <c r="KJ67" s="104"/>
      <c r="KK67" s="102"/>
      <c r="KL67" s="104"/>
      <c r="KM67" s="102"/>
      <c r="KN67" s="102"/>
      <c r="KO67" s="104"/>
      <c r="KP67" s="102"/>
      <c r="KQ67" s="104"/>
      <c r="KR67" s="102"/>
      <c r="KS67" s="102"/>
      <c r="KT67" s="104"/>
      <c r="KU67" s="102"/>
      <c r="KV67" s="104"/>
      <c r="KW67" s="102"/>
      <c r="KX67" s="102"/>
      <c r="KY67" s="104"/>
      <c r="KZ67" s="102"/>
      <c r="LA67" s="104"/>
      <c r="LB67" s="102"/>
      <c r="LC67" s="102"/>
      <c r="LD67" s="104"/>
      <c r="LE67" s="102"/>
      <c r="LF67" s="104"/>
      <c r="LG67" s="104"/>
      <c r="LH67" s="104"/>
      <c r="LI67" s="104"/>
      <c r="LJ67" s="104"/>
      <c r="LK67" s="104"/>
      <c r="LL67" s="105"/>
      <c r="LM67" s="109"/>
      <c r="LN67" s="102"/>
      <c r="LO67" s="102"/>
      <c r="LP67" s="104"/>
      <c r="LQ67" s="102"/>
      <c r="LR67" s="104"/>
      <c r="LS67" s="102"/>
      <c r="LT67" s="102"/>
      <c r="LU67" s="104"/>
      <c r="LV67" s="102"/>
      <c r="LW67" s="104"/>
      <c r="LX67" s="102"/>
      <c r="LY67" s="102"/>
      <c r="LZ67" s="104"/>
      <c r="MA67" s="102"/>
      <c r="MB67" s="104"/>
      <c r="MC67" s="102"/>
      <c r="MD67" s="102"/>
      <c r="ME67" s="104"/>
      <c r="MF67" s="102"/>
      <c r="MG67" s="104"/>
      <c r="MH67" s="102"/>
      <c r="MI67" s="102"/>
      <c r="MJ67" s="104"/>
      <c r="MK67" s="102"/>
      <c r="ML67" s="104"/>
      <c r="MM67" s="104"/>
      <c r="MN67" s="104"/>
      <c r="MO67" s="104"/>
      <c r="MP67" s="104"/>
      <c r="MQ67" s="104"/>
      <c r="MR67" s="105"/>
      <c r="MS67" s="109"/>
      <c r="MT67" s="102"/>
      <c r="MU67" s="102"/>
      <c r="MV67" s="104"/>
      <c r="MW67" s="102"/>
      <c r="MX67" s="104"/>
      <c r="MY67" s="102"/>
      <c r="MZ67" s="102"/>
      <c r="NA67" s="104"/>
      <c r="NB67" s="102"/>
      <c r="NC67" s="104"/>
      <c r="ND67" s="102"/>
      <c r="NE67" s="102"/>
      <c r="NF67" s="104"/>
      <c r="NG67" s="102"/>
      <c r="NH67" s="104"/>
      <c r="NI67" s="102"/>
      <c r="NJ67" s="102"/>
      <c r="NK67" s="104"/>
      <c r="NL67" s="102"/>
      <c r="NM67" s="104"/>
      <c r="NN67" s="102"/>
      <c r="NO67" s="102"/>
      <c r="NP67" s="104"/>
      <c r="NQ67" s="102"/>
      <c r="NR67" s="104"/>
      <c r="NS67" s="104"/>
      <c r="NT67" s="104"/>
      <c r="NU67" s="104"/>
      <c r="NV67" s="104"/>
      <c r="NW67" s="104"/>
      <c r="NX67" s="105"/>
      <c r="NY67" s="109"/>
      <c r="NZ67" s="73"/>
      <c r="OA67" s="104"/>
      <c r="OB67" s="104"/>
      <c r="OC67" s="104"/>
      <c r="OD67" s="104"/>
      <c r="OE67" s="104"/>
      <c r="OF67" s="104"/>
      <c r="OG67" s="104"/>
      <c r="OH67" s="104"/>
      <c r="OI67" s="104"/>
      <c r="OJ67" s="104"/>
      <c r="OK67" s="104"/>
      <c r="OL67" s="104"/>
      <c r="OM67" s="134"/>
      <c r="ON67" s="104"/>
      <c r="OO67" s="104"/>
      <c r="OP67" s="104"/>
      <c r="OQ67" s="104"/>
      <c r="OR67" s="105"/>
      <c r="OS67" s="105"/>
      <c r="OT67" s="134"/>
      <c r="OU67" s="109"/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4"/>
        <v>63</v>
      </c>
      <c r="B68" s="195"/>
      <c r="C68" s="195"/>
      <c r="D68" s="195"/>
      <c r="E68" s="196"/>
      <c r="F68" s="102"/>
      <c r="G68" s="102"/>
      <c r="H68" s="104"/>
      <c r="I68" s="102"/>
      <c r="J68" s="104"/>
      <c r="K68" s="102"/>
      <c r="L68" s="102"/>
      <c r="M68" s="104"/>
      <c r="N68" s="102"/>
      <c r="O68" s="104"/>
      <c r="P68" s="102"/>
      <c r="Q68" s="102"/>
      <c r="R68" s="104"/>
      <c r="S68" s="102"/>
      <c r="T68" s="104"/>
      <c r="U68" s="102"/>
      <c r="V68" s="102"/>
      <c r="W68" s="104"/>
      <c r="X68" s="102"/>
      <c r="Y68" s="104"/>
      <c r="Z68" s="102"/>
      <c r="AA68" s="102"/>
      <c r="AB68" s="104"/>
      <c r="AC68" s="102"/>
      <c r="AD68" s="104"/>
      <c r="AE68" s="104"/>
      <c r="AF68" s="104"/>
      <c r="AG68" s="104"/>
      <c r="AH68" s="104"/>
      <c r="AI68" s="104"/>
      <c r="AJ68" s="105"/>
      <c r="AK68" s="109"/>
      <c r="AL68" s="102"/>
      <c r="AM68" s="102"/>
      <c r="AN68" s="104"/>
      <c r="AO68" s="102"/>
      <c r="AP68" s="104"/>
      <c r="AQ68" s="102"/>
      <c r="AR68" s="102"/>
      <c r="AS68" s="104"/>
      <c r="AT68" s="102"/>
      <c r="AU68" s="104"/>
      <c r="AV68" s="102"/>
      <c r="AW68" s="102"/>
      <c r="AX68" s="104"/>
      <c r="AY68" s="102"/>
      <c r="AZ68" s="104"/>
      <c r="BA68" s="102"/>
      <c r="BB68" s="102"/>
      <c r="BC68" s="104"/>
      <c r="BD68" s="102"/>
      <c r="BE68" s="104"/>
      <c r="BF68" s="102"/>
      <c r="BG68" s="102"/>
      <c r="BH68" s="104"/>
      <c r="BI68" s="102"/>
      <c r="BJ68" s="104"/>
      <c r="BK68" s="104"/>
      <c r="BL68" s="104"/>
      <c r="BM68" s="104"/>
      <c r="BN68" s="104"/>
      <c r="BO68" s="104"/>
      <c r="BP68" s="105"/>
      <c r="BQ68" s="109"/>
      <c r="BR68" s="102"/>
      <c r="BS68" s="102"/>
      <c r="BT68" s="104"/>
      <c r="BU68" s="102"/>
      <c r="BV68" s="104"/>
      <c r="BW68" s="102"/>
      <c r="BX68" s="102"/>
      <c r="BY68" s="104"/>
      <c r="BZ68" s="102"/>
      <c r="CA68" s="104"/>
      <c r="CB68" s="102"/>
      <c r="CC68" s="102"/>
      <c r="CD68" s="104"/>
      <c r="CE68" s="102"/>
      <c r="CF68" s="104"/>
      <c r="CG68" s="102"/>
      <c r="CH68" s="102"/>
      <c r="CI68" s="104"/>
      <c r="CJ68" s="102"/>
      <c r="CK68" s="104"/>
      <c r="CL68" s="102"/>
      <c r="CM68" s="102"/>
      <c r="CN68" s="104"/>
      <c r="CO68" s="102"/>
      <c r="CP68" s="104"/>
      <c r="CQ68" s="104"/>
      <c r="CR68" s="104"/>
      <c r="CS68" s="104"/>
      <c r="CT68" s="104"/>
      <c r="CU68" s="104"/>
      <c r="CV68" s="105"/>
      <c r="CW68" s="109"/>
      <c r="CX68" s="102"/>
      <c r="CY68" s="102"/>
      <c r="CZ68" s="104"/>
      <c r="DA68" s="102"/>
      <c r="DB68" s="104"/>
      <c r="DC68" s="102"/>
      <c r="DD68" s="102"/>
      <c r="DE68" s="104"/>
      <c r="DF68" s="102"/>
      <c r="DG68" s="104"/>
      <c r="DH68" s="102"/>
      <c r="DI68" s="102"/>
      <c r="DJ68" s="104"/>
      <c r="DK68" s="102"/>
      <c r="DL68" s="104"/>
      <c r="DM68" s="102"/>
      <c r="DN68" s="102"/>
      <c r="DO68" s="104"/>
      <c r="DP68" s="102"/>
      <c r="DQ68" s="104"/>
      <c r="DR68" s="102"/>
      <c r="DS68" s="102"/>
      <c r="DT68" s="104"/>
      <c r="DU68" s="102"/>
      <c r="DV68" s="104"/>
      <c r="DW68" s="104"/>
      <c r="DX68" s="104"/>
      <c r="DY68" s="104"/>
      <c r="DZ68" s="104"/>
      <c r="EA68" s="104"/>
      <c r="EB68" s="105"/>
      <c r="EC68" s="109"/>
      <c r="ED68" s="102"/>
      <c r="EE68" s="102"/>
      <c r="EF68" s="104"/>
      <c r="EG68" s="102"/>
      <c r="EH68" s="104"/>
      <c r="EI68" s="102"/>
      <c r="EJ68" s="102"/>
      <c r="EK68" s="104"/>
      <c r="EL68" s="102"/>
      <c r="EM68" s="104"/>
      <c r="EN68" s="102"/>
      <c r="EO68" s="102"/>
      <c r="EP68" s="104"/>
      <c r="EQ68" s="102"/>
      <c r="ER68" s="104"/>
      <c r="ES68" s="102"/>
      <c r="ET68" s="102"/>
      <c r="EU68" s="104"/>
      <c r="EV68" s="102"/>
      <c r="EW68" s="104"/>
      <c r="EX68" s="102"/>
      <c r="EY68" s="102"/>
      <c r="EZ68" s="104"/>
      <c r="FA68" s="102"/>
      <c r="FB68" s="104"/>
      <c r="FC68" s="104"/>
      <c r="FD68" s="104"/>
      <c r="FE68" s="104"/>
      <c r="FF68" s="104"/>
      <c r="FG68" s="104"/>
      <c r="FH68" s="105"/>
      <c r="FI68" s="109"/>
      <c r="FJ68" s="102"/>
      <c r="FK68" s="102"/>
      <c r="FL68" s="104"/>
      <c r="FM68" s="102"/>
      <c r="FN68" s="104"/>
      <c r="FO68" s="102"/>
      <c r="FP68" s="102"/>
      <c r="FQ68" s="104"/>
      <c r="FR68" s="102"/>
      <c r="FS68" s="104"/>
      <c r="FT68" s="102"/>
      <c r="FU68" s="102"/>
      <c r="FV68" s="104"/>
      <c r="FW68" s="102"/>
      <c r="FX68" s="104"/>
      <c r="FY68" s="102"/>
      <c r="FZ68" s="102"/>
      <c r="GA68" s="104"/>
      <c r="GB68" s="102"/>
      <c r="GC68" s="104"/>
      <c r="GD68" s="102"/>
      <c r="GE68" s="102"/>
      <c r="GF68" s="104"/>
      <c r="GG68" s="102"/>
      <c r="GH68" s="104"/>
      <c r="GI68" s="104"/>
      <c r="GJ68" s="104"/>
      <c r="GK68" s="104"/>
      <c r="GL68" s="104"/>
      <c r="GM68" s="104"/>
      <c r="GN68" s="105"/>
      <c r="GO68" s="109"/>
      <c r="GP68" s="102"/>
      <c r="GQ68" s="102"/>
      <c r="GR68" s="104"/>
      <c r="GS68" s="102"/>
      <c r="GT68" s="104"/>
      <c r="GU68" s="102"/>
      <c r="GV68" s="102"/>
      <c r="GW68" s="104"/>
      <c r="GX68" s="102"/>
      <c r="GY68" s="104"/>
      <c r="GZ68" s="102"/>
      <c r="HA68" s="102"/>
      <c r="HB68" s="104"/>
      <c r="HC68" s="102"/>
      <c r="HD68" s="104"/>
      <c r="HE68" s="102"/>
      <c r="HF68" s="102"/>
      <c r="HG68" s="104"/>
      <c r="HH68" s="102"/>
      <c r="HI68" s="104"/>
      <c r="HJ68" s="102"/>
      <c r="HK68" s="102"/>
      <c r="HL68" s="104"/>
      <c r="HM68" s="102"/>
      <c r="HN68" s="104"/>
      <c r="HO68" s="104"/>
      <c r="HP68" s="104"/>
      <c r="HQ68" s="104"/>
      <c r="HR68" s="104"/>
      <c r="HS68" s="104"/>
      <c r="HT68" s="105"/>
      <c r="HU68" s="109"/>
      <c r="HV68" s="102"/>
      <c r="HW68" s="102"/>
      <c r="HX68" s="104"/>
      <c r="HY68" s="102"/>
      <c r="HZ68" s="104"/>
      <c r="IA68" s="102"/>
      <c r="IB68" s="102"/>
      <c r="IC68" s="104"/>
      <c r="ID68" s="102"/>
      <c r="IE68" s="104"/>
      <c r="IF68" s="102"/>
      <c r="IG68" s="102"/>
      <c r="IH68" s="104"/>
      <c r="II68" s="102"/>
      <c r="IJ68" s="104"/>
      <c r="IK68" s="102"/>
      <c r="IL68" s="102"/>
      <c r="IM68" s="104"/>
      <c r="IN68" s="102"/>
      <c r="IO68" s="104"/>
      <c r="IP68" s="102"/>
      <c r="IQ68" s="102"/>
      <c r="IR68" s="104"/>
      <c r="IS68" s="102"/>
      <c r="IT68" s="104"/>
      <c r="IU68" s="104"/>
      <c r="IV68" s="104"/>
      <c r="IW68" s="104"/>
      <c r="IX68" s="104"/>
      <c r="IY68" s="104"/>
      <c r="IZ68" s="105"/>
      <c r="JA68" s="109"/>
      <c r="JB68" s="102"/>
      <c r="JC68" s="102"/>
      <c r="JD68" s="104"/>
      <c r="JE68" s="102"/>
      <c r="JF68" s="104"/>
      <c r="JG68" s="102"/>
      <c r="JH68" s="102"/>
      <c r="JI68" s="104"/>
      <c r="JJ68" s="102"/>
      <c r="JK68" s="104"/>
      <c r="JL68" s="102"/>
      <c r="JM68" s="102"/>
      <c r="JN68" s="104"/>
      <c r="JO68" s="102"/>
      <c r="JP68" s="104"/>
      <c r="JQ68" s="102"/>
      <c r="JR68" s="102"/>
      <c r="JS68" s="104"/>
      <c r="JT68" s="102"/>
      <c r="JU68" s="104"/>
      <c r="JV68" s="102"/>
      <c r="JW68" s="102"/>
      <c r="JX68" s="104"/>
      <c r="JY68" s="102"/>
      <c r="JZ68" s="104"/>
      <c r="KA68" s="104"/>
      <c r="KB68" s="104"/>
      <c r="KC68" s="104"/>
      <c r="KD68" s="104"/>
      <c r="KE68" s="104"/>
      <c r="KF68" s="105"/>
      <c r="KG68" s="109"/>
      <c r="KH68" s="102"/>
      <c r="KI68" s="102"/>
      <c r="KJ68" s="104"/>
      <c r="KK68" s="102"/>
      <c r="KL68" s="104"/>
      <c r="KM68" s="102"/>
      <c r="KN68" s="102"/>
      <c r="KO68" s="104"/>
      <c r="KP68" s="102"/>
      <c r="KQ68" s="104"/>
      <c r="KR68" s="102"/>
      <c r="KS68" s="102"/>
      <c r="KT68" s="104"/>
      <c r="KU68" s="102"/>
      <c r="KV68" s="104"/>
      <c r="KW68" s="102"/>
      <c r="KX68" s="102"/>
      <c r="KY68" s="104"/>
      <c r="KZ68" s="102"/>
      <c r="LA68" s="104"/>
      <c r="LB68" s="102"/>
      <c r="LC68" s="102"/>
      <c r="LD68" s="104"/>
      <c r="LE68" s="102"/>
      <c r="LF68" s="104"/>
      <c r="LG68" s="104"/>
      <c r="LH68" s="104"/>
      <c r="LI68" s="104"/>
      <c r="LJ68" s="104"/>
      <c r="LK68" s="104"/>
      <c r="LL68" s="105"/>
      <c r="LM68" s="109"/>
      <c r="LN68" s="102"/>
      <c r="LO68" s="102"/>
      <c r="LP68" s="104"/>
      <c r="LQ68" s="102"/>
      <c r="LR68" s="104"/>
      <c r="LS68" s="102"/>
      <c r="LT68" s="102"/>
      <c r="LU68" s="104"/>
      <c r="LV68" s="102"/>
      <c r="LW68" s="104"/>
      <c r="LX68" s="102"/>
      <c r="LY68" s="102"/>
      <c r="LZ68" s="104"/>
      <c r="MA68" s="102"/>
      <c r="MB68" s="104"/>
      <c r="MC68" s="102"/>
      <c r="MD68" s="102"/>
      <c r="ME68" s="104"/>
      <c r="MF68" s="102"/>
      <c r="MG68" s="104"/>
      <c r="MH68" s="102"/>
      <c r="MI68" s="102"/>
      <c r="MJ68" s="104"/>
      <c r="MK68" s="102"/>
      <c r="ML68" s="104"/>
      <c r="MM68" s="104"/>
      <c r="MN68" s="104"/>
      <c r="MO68" s="104"/>
      <c r="MP68" s="104"/>
      <c r="MQ68" s="104"/>
      <c r="MR68" s="105"/>
      <c r="MS68" s="109"/>
      <c r="MT68" s="102"/>
      <c r="MU68" s="102"/>
      <c r="MV68" s="104"/>
      <c r="MW68" s="102"/>
      <c r="MX68" s="104"/>
      <c r="MY68" s="102"/>
      <c r="MZ68" s="102"/>
      <c r="NA68" s="104"/>
      <c r="NB68" s="102"/>
      <c r="NC68" s="104"/>
      <c r="ND68" s="102"/>
      <c r="NE68" s="102"/>
      <c r="NF68" s="104"/>
      <c r="NG68" s="102"/>
      <c r="NH68" s="104"/>
      <c r="NI68" s="102"/>
      <c r="NJ68" s="102"/>
      <c r="NK68" s="104"/>
      <c r="NL68" s="102"/>
      <c r="NM68" s="104"/>
      <c r="NN68" s="102"/>
      <c r="NO68" s="102"/>
      <c r="NP68" s="104"/>
      <c r="NQ68" s="102"/>
      <c r="NR68" s="104"/>
      <c r="NS68" s="104"/>
      <c r="NT68" s="104"/>
      <c r="NU68" s="104"/>
      <c r="NV68" s="104"/>
      <c r="NW68" s="104"/>
      <c r="NX68" s="105"/>
      <c r="NY68" s="109"/>
      <c r="NZ68" s="73"/>
      <c r="OA68" s="104"/>
      <c r="OB68" s="104"/>
      <c r="OC68" s="104"/>
      <c r="OD68" s="104"/>
      <c r="OE68" s="104"/>
      <c r="OF68" s="104"/>
      <c r="OG68" s="104"/>
      <c r="OH68" s="104"/>
      <c r="OI68" s="104"/>
      <c r="OJ68" s="104"/>
      <c r="OK68" s="104"/>
      <c r="OL68" s="104"/>
      <c r="OM68" s="134"/>
      <c r="ON68" s="104"/>
      <c r="OO68" s="104"/>
      <c r="OP68" s="104"/>
      <c r="OQ68" s="104"/>
      <c r="OR68" s="105"/>
      <c r="OS68" s="105"/>
      <c r="OT68" s="134"/>
      <c r="OU68" s="109"/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4"/>
        <v>64</v>
      </c>
      <c r="B69" s="195"/>
      <c r="C69" s="195"/>
      <c r="D69" s="195"/>
      <c r="E69" s="196"/>
      <c r="F69" s="102"/>
      <c r="G69" s="102"/>
      <c r="H69" s="104"/>
      <c r="I69" s="102"/>
      <c r="J69" s="104"/>
      <c r="K69" s="102"/>
      <c r="L69" s="102"/>
      <c r="M69" s="104"/>
      <c r="N69" s="102"/>
      <c r="O69" s="104"/>
      <c r="P69" s="102"/>
      <c r="Q69" s="102"/>
      <c r="R69" s="104"/>
      <c r="S69" s="102"/>
      <c r="T69" s="104"/>
      <c r="U69" s="102"/>
      <c r="V69" s="102"/>
      <c r="W69" s="104"/>
      <c r="X69" s="102"/>
      <c r="Y69" s="104"/>
      <c r="Z69" s="102"/>
      <c r="AA69" s="102"/>
      <c r="AB69" s="104"/>
      <c r="AC69" s="102"/>
      <c r="AD69" s="104"/>
      <c r="AE69" s="104"/>
      <c r="AF69" s="104"/>
      <c r="AG69" s="104"/>
      <c r="AH69" s="104"/>
      <c r="AI69" s="104"/>
      <c r="AJ69" s="105"/>
      <c r="AK69" s="109"/>
      <c r="AL69" s="102"/>
      <c r="AM69" s="102"/>
      <c r="AN69" s="104"/>
      <c r="AO69" s="102"/>
      <c r="AP69" s="104"/>
      <c r="AQ69" s="102"/>
      <c r="AR69" s="102"/>
      <c r="AS69" s="104"/>
      <c r="AT69" s="102"/>
      <c r="AU69" s="104"/>
      <c r="AV69" s="102"/>
      <c r="AW69" s="102"/>
      <c r="AX69" s="104"/>
      <c r="AY69" s="102"/>
      <c r="AZ69" s="104"/>
      <c r="BA69" s="102"/>
      <c r="BB69" s="102"/>
      <c r="BC69" s="104"/>
      <c r="BD69" s="102"/>
      <c r="BE69" s="104"/>
      <c r="BF69" s="102"/>
      <c r="BG69" s="102"/>
      <c r="BH69" s="104"/>
      <c r="BI69" s="102"/>
      <c r="BJ69" s="104"/>
      <c r="BK69" s="104"/>
      <c r="BL69" s="104"/>
      <c r="BM69" s="104"/>
      <c r="BN69" s="104"/>
      <c r="BO69" s="104"/>
      <c r="BP69" s="105"/>
      <c r="BQ69" s="109"/>
      <c r="BR69" s="102"/>
      <c r="BS69" s="102"/>
      <c r="BT69" s="104"/>
      <c r="BU69" s="102"/>
      <c r="BV69" s="104"/>
      <c r="BW69" s="102"/>
      <c r="BX69" s="102"/>
      <c r="BY69" s="104"/>
      <c r="BZ69" s="102"/>
      <c r="CA69" s="104"/>
      <c r="CB69" s="102"/>
      <c r="CC69" s="102"/>
      <c r="CD69" s="104"/>
      <c r="CE69" s="102"/>
      <c r="CF69" s="104"/>
      <c r="CG69" s="102"/>
      <c r="CH69" s="102"/>
      <c r="CI69" s="104"/>
      <c r="CJ69" s="102"/>
      <c r="CK69" s="104"/>
      <c r="CL69" s="102"/>
      <c r="CM69" s="102"/>
      <c r="CN69" s="104"/>
      <c r="CO69" s="102"/>
      <c r="CP69" s="104"/>
      <c r="CQ69" s="104"/>
      <c r="CR69" s="104"/>
      <c r="CS69" s="104"/>
      <c r="CT69" s="104"/>
      <c r="CU69" s="104"/>
      <c r="CV69" s="105"/>
      <c r="CW69" s="109"/>
      <c r="CX69" s="102"/>
      <c r="CY69" s="102"/>
      <c r="CZ69" s="104"/>
      <c r="DA69" s="102"/>
      <c r="DB69" s="104"/>
      <c r="DC69" s="102"/>
      <c r="DD69" s="102"/>
      <c r="DE69" s="104"/>
      <c r="DF69" s="102"/>
      <c r="DG69" s="104"/>
      <c r="DH69" s="102"/>
      <c r="DI69" s="102"/>
      <c r="DJ69" s="104"/>
      <c r="DK69" s="102"/>
      <c r="DL69" s="104"/>
      <c r="DM69" s="102"/>
      <c r="DN69" s="102"/>
      <c r="DO69" s="104"/>
      <c r="DP69" s="102"/>
      <c r="DQ69" s="104"/>
      <c r="DR69" s="102"/>
      <c r="DS69" s="102"/>
      <c r="DT69" s="104"/>
      <c r="DU69" s="102"/>
      <c r="DV69" s="104"/>
      <c r="DW69" s="104"/>
      <c r="DX69" s="104"/>
      <c r="DY69" s="104"/>
      <c r="DZ69" s="104"/>
      <c r="EA69" s="104"/>
      <c r="EB69" s="105"/>
      <c r="EC69" s="109"/>
      <c r="ED69" s="102"/>
      <c r="EE69" s="102"/>
      <c r="EF69" s="104"/>
      <c r="EG69" s="102"/>
      <c r="EH69" s="104"/>
      <c r="EI69" s="102"/>
      <c r="EJ69" s="102"/>
      <c r="EK69" s="104"/>
      <c r="EL69" s="102"/>
      <c r="EM69" s="104"/>
      <c r="EN69" s="102"/>
      <c r="EO69" s="102"/>
      <c r="EP69" s="104"/>
      <c r="EQ69" s="102"/>
      <c r="ER69" s="104"/>
      <c r="ES69" s="102"/>
      <c r="ET69" s="102"/>
      <c r="EU69" s="104"/>
      <c r="EV69" s="102"/>
      <c r="EW69" s="104"/>
      <c r="EX69" s="102"/>
      <c r="EY69" s="102"/>
      <c r="EZ69" s="104"/>
      <c r="FA69" s="102"/>
      <c r="FB69" s="104"/>
      <c r="FC69" s="104"/>
      <c r="FD69" s="104"/>
      <c r="FE69" s="104"/>
      <c r="FF69" s="104"/>
      <c r="FG69" s="104"/>
      <c r="FH69" s="105"/>
      <c r="FI69" s="109"/>
      <c r="FJ69" s="102"/>
      <c r="FK69" s="102"/>
      <c r="FL69" s="104"/>
      <c r="FM69" s="102"/>
      <c r="FN69" s="104"/>
      <c r="FO69" s="102"/>
      <c r="FP69" s="102"/>
      <c r="FQ69" s="104"/>
      <c r="FR69" s="102"/>
      <c r="FS69" s="104"/>
      <c r="FT69" s="102"/>
      <c r="FU69" s="102"/>
      <c r="FV69" s="104"/>
      <c r="FW69" s="102"/>
      <c r="FX69" s="104"/>
      <c r="FY69" s="102"/>
      <c r="FZ69" s="102"/>
      <c r="GA69" s="104"/>
      <c r="GB69" s="102"/>
      <c r="GC69" s="104"/>
      <c r="GD69" s="102"/>
      <c r="GE69" s="102"/>
      <c r="GF69" s="104"/>
      <c r="GG69" s="102"/>
      <c r="GH69" s="104"/>
      <c r="GI69" s="104"/>
      <c r="GJ69" s="104"/>
      <c r="GK69" s="104"/>
      <c r="GL69" s="104"/>
      <c r="GM69" s="104"/>
      <c r="GN69" s="105"/>
      <c r="GO69" s="109"/>
      <c r="GP69" s="102"/>
      <c r="GQ69" s="102"/>
      <c r="GR69" s="104"/>
      <c r="GS69" s="102"/>
      <c r="GT69" s="104"/>
      <c r="GU69" s="102"/>
      <c r="GV69" s="102"/>
      <c r="GW69" s="104"/>
      <c r="GX69" s="102"/>
      <c r="GY69" s="104"/>
      <c r="GZ69" s="102"/>
      <c r="HA69" s="102"/>
      <c r="HB69" s="104"/>
      <c r="HC69" s="102"/>
      <c r="HD69" s="104"/>
      <c r="HE69" s="102"/>
      <c r="HF69" s="102"/>
      <c r="HG69" s="104"/>
      <c r="HH69" s="102"/>
      <c r="HI69" s="104"/>
      <c r="HJ69" s="102"/>
      <c r="HK69" s="102"/>
      <c r="HL69" s="104"/>
      <c r="HM69" s="102"/>
      <c r="HN69" s="104"/>
      <c r="HO69" s="104"/>
      <c r="HP69" s="104"/>
      <c r="HQ69" s="104"/>
      <c r="HR69" s="104"/>
      <c r="HS69" s="104"/>
      <c r="HT69" s="105"/>
      <c r="HU69" s="109"/>
      <c r="HV69" s="102"/>
      <c r="HW69" s="102"/>
      <c r="HX69" s="104"/>
      <c r="HY69" s="102"/>
      <c r="HZ69" s="104"/>
      <c r="IA69" s="102"/>
      <c r="IB69" s="102"/>
      <c r="IC69" s="104"/>
      <c r="ID69" s="102"/>
      <c r="IE69" s="104"/>
      <c r="IF69" s="102"/>
      <c r="IG69" s="102"/>
      <c r="IH69" s="104"/>
      <c r="II69" s="102"/>
      <c r="IJ69" s="104"/>
      <c r="IK69" s="102"/>
      <c r="IL69" s="102"/>
      <c r="IM69" s="104"/>
      <c r="IN69" s="102"/>
      <c r="IO69" s="104"/>
      <c r="IP69" s="102"/>
      <c r="IQ69" s="102"/>
      <c r="IR69" s="104"/>
      <c r="IS69" s="102"/>
      <c r="IT69" s="104"/>
      <c r="IU69" s="104"/>
      <c r="IV69" s="104"/>
      <c r="IW69" s="104"/>
      <c r="IX69" s="104"/>
      <c r="IY69" s="104"/>
      <c r="IZ69" s="105"/>
      <c r="JA69" s="109"/>
      <c r="JB69" s="102"/>
      <c r="JC69" s="102"/>
      <c r="JD69" s="104"/>
      <c r="JE69" s="102"/>
      <c r="JF69" s="104"/>
      <c r="JG69" s="102"/>
      <c r="JH69" s="102"/>
      <c r="JI69" s="104"/>
      <c r="JJ69" s="102"/>
      <c r="JK69" s="104"/>
      <c r="JL69" s="102"/>
      <c r="JM69" s="102"/>
      <c r="JN69" s="104"/>
      <c r="JO69" s="102"/>
      <c r="JP69" s="104"/>
      <c r="JQ69" s="102"/>
      <c r="JR69" s="102"/>
      <c r="JS69" s="104"/>
      <c r="JT69" s="102"/>
      <c r="JU69" s="104"/>
      <c r="JV69" s="102"/>
      <c r="JW69" s="102"/>
      <c r="JX69" s="104"/>
      <c r="JY69" s="102"/>
      <c r="JZ69" s="104"/>
      <c r="KA69" s="104"/>
      <c r="KB69" s="104"/>
      <c r="KC69" s="104"/>
      <c r="KD69" s="104"/>
      <c r="KE69" s="104"/>
      <c r="KF69" s="105"/>
      <c r="KG69" s="109"/>
      <c r="KH69" s="102"/>
      <c r="KI69" s="102"/>
      <c r="KJ69" s="104"/>
      <c r="KK69" s="102"/>
      <c r="KL69" s="104"/>
      <c r="KM69" s="102"/>
      <c r="KN69" s="102"/>
      <c r="KO69" s="104"/>
      <c r="KP69" s="102"/>
      <c r="KQ69" s="104"/>
      <c r="KR69" s="102"/>
      <c r="KS69" s="102"/>
      <c r="KT69" s="104"/>
      <c r="KU69" s="102"/>
      <c r="KV69" s="104"/>
      <c r="KW69" s="102"/>
      <c r="KX69" s="102"/>
      <c r="KY69" s="104"/>
      <c r="KZ69" s="102"/>
      <c r="LA69" s="104"/>
      <c r="LB69" s="102"/>
      <c r="LC69" s="102"/>
      <c r="LD69" s="104"/>
      <c r="LE69" s="102"/>
      <c r="LF69" s="104"/>
      <c r="LG69" s="104"/>
      <c r="LH69" s="104"/>
      <c r="LI69" s="104"/>
      <c r="LJ69" s="104"/>
      <c r="LK69" s="104"/>
      <c r="LL69" s="105"/>
      <c r="LM69" s="109"/>
      <c r="LN69" s="102"/>
      <c r="LO69" s="102"/>
      <c r="LP69" s="104"/>
      <c r="LQ69" s="102"/>
      <c r="LR69" s="104"/>
      <c r="LS69" s="102"/>
      <c r="LT69" s="102"/>
      <c r="LU69" s="104"/>
      <c r="LV69" s="102"/>
      <c r="LW69" s="104"/>
      <c r="LX69" s="102"/>
      <c r="LY69" s="102"/>
      <c r="LZ69" s="104"/>
      <c r="MA69" s="102"/>
      <c r="MB69" s="104"/>
      <c r="MC69" s="102"/>
      <c r="MD69" s="102"/>
      <c r="ME69" s="104"/>
      <c r="MF69" s="102"/>
      <c r="MG69" s="104"/>
      <c r="MH69" s="102"/>
      <c r="MI69" s="102"/>
      <c r="MJ69" s="104"/>
      <c r="MK69" s="102"/>
      <c r="ML69" s="104"/>
      <c r="MM69" s="104"/>
      <c r="MN69" s="104"/>
      <c r="MO69" s="104"/>
      <c r="MP69" s="104"/>
      <c r="MQ69" s="104"/>
      <c r="MR69" s="105"/>
      <c r="MS69" s="109"/>
      <c r="MT69" s="102"/>
      <c r="MU69" s="102"/>
      <c r="MV69" s="104"/>
      <c r="MW69" s="102"/>
      <c r="MX69" s="104"/>
      <c r="MY69" s="102"/>
      <c r="MZ69" s="102"/>
      <c r="NA69" s="104"/>
      <c r="NB69" s="102"/>
      <c r="NC69" s="104"/>
      <c r="ND69" s="102"/>
      <c r="NE69" s="102"/>
      <c r="NF69" s="104"/>
      <c r="NG69" s="102"/>
      <c r="NH69" s="104"/>
      <c r="NI69" s="102"/>
      <c r="NJ69" s="102"/>
      <c r="NK69" s="104"/>
      <c r="NL69" s="102"/>
      <c r="NM69" s="104"/>
      <c r="NN69" s="102"/>
      <c r="NO69" s="102"/>
      <c r="NP69" s="104"/>
      <c r="NQ69" s="102"/>
      <c r="NR69" s="104"/>
      <c r="NS69" s="104"/>
      <c r="NT69" s="104"/>
      <c r="NU69" s="104"/>
      <c r="NV69" s="104"/>
      <c r="NW69" s="104"/>
      <c r="NX69" s="105"/>
      <c r="NY69" s="109"/>
      <c r="NZ69" s="73"/>
      <c r="OA69" s="104"/>
      <c r="OB69" s="104"/>
      <c r="OC69" s="104"/>
      <c r="OD69" s="104"/>
      <c r="OE69" s="104"/>
      <c r="OF69" s="104"/>
      <c r="OG69" s="104"/>
      <c r="OH69" s="104"/>
      <c r="OI69" s="104"/>
      <c r="OJ69" s="104"/>
      <c r="OK69" s="104"/>
      <c r="OL69" s="104"/>
      <c r="OM69" s="134"/>
      <c r="ON69" s="104"/>
      <c r="OO69" s="104"/>
      <c r="OP69" s="104"/>
      <c r="OQ69" s="104"/>
      <c r="OR69" s="105"/>
      <c r="OS69" s="105"/>
      <c r="OT69" s="134"/>
      <c r="OU69" s="109"/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ref="A70:A83" si="351">A69+1</f>
        <v>65</v>
      </c>
      <c r="B70" s="195"/>
      <c r="C70" s="195"/>
      <c r="D70" s="195"/>
      <c r="E70" s="196"/>
      <c r="F70" s="102"/>
      <c r="G70" s="102"/>
      <c r="H70" s="104"/>
      <c r="I70" s="102"/>
      <c r="J70" s="104"/>
      <c r="K70" s="102"/>
      <c r="L70" s="102"/>
      <c r="M70" s="104"/>
      <c r="N70" s="102"/>
      <c r="O70" s="104"/>
      <c r="P70" s="102"/>
      <c r="Q70" s="102"/>
      <c r="R70" s="104"/>
      <c r="S70" s="102"/>
      <c r="T70" s="104"/>
      <c r="U70" s="102"/>
      <c r="V70" s="102"/>
      <c r="W70" s="104"/>
      <c r="X70" s="102"/>
      <c r="Y70" s="104"/>
      <c r="Z70" s="102"/>
      <c r="AA70" s="102"/>
      <c r="AB70" s="104"/>
      <c r="AC70" s="102"/>
      <c r="AD70" s="104"/>
      <c r="AE70" s="104"/>
      <c r="AF70" s="104"/>
      <c r="AG70" s="104"/>
      <c r="AH70" s="104"/>
      <c r="AI70" s="104"/>
      <c r="AJ70" s="105"/>
      <c r="AK70" s="109"/>
      <c r="AL70" s="102"/>
      <c r="AM70" s="102"/>
      <c r="AN70" s="104"/>
      <c r="AO70" s="102"/>
      <c r="AP70" s="104"/>
      <c r="AQ70" s="102"/>
      <c r="AR70" s="102"/>
      <c r="AS70" s="104"/>
      <c r="AT70" s="102"/>
      <c r="AU70" s="104"/>
      <c r="AV70" s="102"/>
      <c r="AW70" s="102"/>
      <c r="AX70" s="104"/>
      <c r="AY70" s="102"/>
      <c r="AZ70" s="104"/>
      <c r="BA70" s="102"/>
      <c r="BB70" s="102"/>
      <c r="BC70" s="104"/>
      <c r="BD70" s="102"/>
      <c r="BE70" s="104"/>
      <c r="BF70" s="102"/>
      <c r="BG70" s="102"/>
      <c r="BH70" s="104"/>
      <c r="BI70" s="102"/>
      <c r="BJ70" s="104"/>
      <c r="BK70" s="104"/>
      <c r="BL70" s="104"/>
      <c r="BM70" s="104"/>
      <c r="BN70" s="104"/>
      <c r="BO70" s="104"/>
      <c r="BP70" s="105"/>
      <c r="BQ70" s="109"/>
      <c r="BR70" s="102"/>
      <c r="BS70" s="102"/>
      <c r="BT70" s="104"/>
      <c r="BU70" s="102"/>
      <c r="BV70" s="104"/>
      <c r="BW70" s="102"/>
      <c r="BX70" s="102"/>
      <c r="BY70" s="104"/>
      <c r="BZ70" s="102"/>
      <c r="CA70" s="104"/>
      <c r="CB70" s="102"/>
      <c r="CC70" s="102"/>
      <c r="CD70" s="104"/>
      <c r="CE70" s="102"/>
      <c r="CF70" s="104"/>
      <c r="CG70" s="102"/>
      <c r="CH70" s="102"/>
      <c r="CI70" s="104"/>
      <c r="CJ70" s="102"/>
      <c r="CK70" s="104"/>
      <c r="CL70" s="102"/>
      <c r="CM70" s="102"/>
      <c r="CN70" s="104"/>
      <c r="CO70" s="102"/>
      <c r="CP70" s="104"/>
      <c r="CQ70" s="104"/>
      <c r="CR70" s="104"/>
      <c r="CS70" s="104"/>
      <c r="CT70" s="104"/>
      <c r="CU70" s="104"/>
      <c r="CV70" s="105"/>
      <c r="CW70" s="109"/>
      <c r="CX70" s="102"/>
      <c r="CY70" s="102"/>
      <c r="CZ70" s="104"/>
      <c r="DA70" s="102"/>
      <c r="DB70" s="104"/>
      <c r="DC70" s="102"/>
      <c r="DD70" s="102"/>
      <c r="DE70" s="104"/>
      <c r="DF70" s="102"/>
      <c r="DG70" s="104"/>
      <c r="DH70" s="102"/>
      <c r="DI70" s="102"/>
      <c r="DJ70" s="104"/>
      <c r="DK70" s="102"/>
      <c r="DL70" s="104"/>
      <c r="DM70" s="102"/>
      <c r="DN70" s="102"/>
      <c r="DO70" s="104"/>
      <c r="DP70" s="102"/>
      <c r="DQ70" s="104"/>
      <c r="DR70" s="102"/>
      <c r="DS70" s="102"/>
      <c r="DT70" s="104"/>
      <c r="DU70" s="102"/>
      <c r="DV70" s="104"/>
      <c r="DW70" s="104"/>
      <c r="DX70" s="104"/>
      <c r="DY70" s="104"/>
      <c r="DZ70" s="104"/>
      <c r="EA70" s="104"/>
      <c r="EB70" s="105"/>
      <c r="EC70" s="109"/>
      <c r="ED70" s="102"/>
      <c r="EE70" s="102"/>
      <c r="EF70" s="104"/>
      <c r="EG70" s="102"/>
      <c r="EH70" s="104"/>
      <c r="EI70" s="102"/>
      <c r="EJ70" s="102"/>
      <c r="EK70" s="104"/>
      <c r="EL70" s="102"/>
      <c r="EM70" s="104"/>
      <c r="EN70" s="102"/>
      <c r="EO70" s="102"/>
      <c r="EP70" s="104"/>
      <c r="EQ70" s="102"/>
      <c r="ER70" s="104"/>
      <c r="ES70" s="102"/>
      <c r="ET70" s="102"/>
      <c r="EU70" s="104"/>
      <c r="EV70" s="102"/>
      <c r="EW70" s="104"/>
      <c r="EX70" s="102"/>
      <c r="EY70" s="102"/>
      <c r="EZ70" s="104"/>
      <c r="FA70" s="102"/>
      <c r="FB70" s="104"/>
      <c r="FC70" s="104"/>
      <c r="FD70" s="104"/>
      <c r="FE70" s="104"/>
      <c r="FF70" s="104"/>
      <c r="FG70" s="104"/>
      <c r="FH70" s="105"/>
      <c r="FI70" s="109"/>
      <c r="FJ70" s="102"/>
      <c r="FK70" s="102"/>
      <c r="FL70" s="104"/>
      <c r="FM70" s="102"/>
      <c r="FN70" s="104"/>
      <c r="FO70" s="102"/>
      <c r="FP70" s="102"/>
      <c r="FQ70" s="104"/>
      <c r="FR70" s="102"/>
      <c r="FS70" s="104"/>
      <c r="FT70" s="102"/>
      <c r="FU70" s="102"/>
      <c r="FV70" s="104"/>
      <c r="FW70" s="102"/>
      <c r="FX70" s="104"/>
      <c r="FY70" s="102"/>
      <c r="FZ70" s="102"/>
      <c r="GA70" s="104"/>
      <c r="GB70" s="102"/>
      <c r="GC70" s="104"/>
      <c r="GD70" s="102"/>
      <c r="GE70" s="102"/>
      <c r="GF70" s="104"/>
      <c r="GG70" s="102"/>
      <c r="GH70" s="104"/>
      <c r="GI70" s="104"/>
      <c r="GJ70" s="104"/>
      <c r="GK70" s="104"/>
      <c r="GL70" s="104"/>
      <c r="GM70" s="104"/>
      <c r="GN70" s="105"/>
      <c r="GO70" s="109"/>
      <c r="GP70" s="102"/>
      <c r="GQ70" s="102"/>
      <c r="GR70" s="104"/>
      <c r="GS70" s="102"/>
      <c r="GT70" s="104"/>
      <c r="GU70" s="102"/>
      <c r="GV70" s="102"/>
      <c r="GW70" s="104"/>
      <c r="GX70" s="102"/>
      <c r="GY70" s="104"/>
      <c r="GZ70" s="102"/>
      <c r="HA70" s="102"/>
      <c r="HB70" s="104"/>
      <c r="HC70" s="102"/>
      <c r="HD70" s="104"/>
      <c r="HE70" s="102"/>
      <c r="HF70" s="102"/>
      <c r="HG70" s="104"/>
      <c r="HH70" s="102"/>
      <c r="HI70" s="104"/>
      <c r="HJ70" s="102"/>
      <c r="HK70" s="102"/>
      <c r="HL70" s="104"/>
      <c r="HM70" s="102"/>
      <c r="HN70" s="104"/>
      <c r="HO70" s="104"/>
      <c r="HP70" s="104"/>
      <c r="HQ70" s="104"/>
      <c r="HR70" s="104"/>
      <c r="HS70" s="104"/>
      <c r="HT70" s="105"/>
      <c r="HU70" s="109"/>
      <c r="HV70" s="102"/>
      <c r="HW70" s="102"/>
      <c r="HX70" s="104"/>
      <c r="HY70" s="102"/>
      <c r="HZ70" s="104"/>
      <c r="IA70" s="102"/>
      <c r="IB70" s="102"/>
      <c r="IC70" s="104"/>
      <c r="ID70" s="102"/>
      <c r="IE70" s="104"/>
      <c r="IF70" s="102"/>
      <c r="IG70" s="102"/>
      <c r="IH70" s="104"/>
      <c r="II70" s="102"/>
      <c r="IJ70" s="104"/>
      <c r="IK70" s="102"/>
      <c r="IL70" s="102"/>
      <c r="IM70" s="104"/>
      <c r="IN70" s="102"/>
      <c r="IO70" s="104"/>
      <c r="IP70" s="102"/>
      <c r="IQ70" s="102"/>
      <c r="IR70" s="104"/>
      <c r="IS70" s="102"/>
      <c r="IT70" s="104"/>
      <c r="IU70" s="104"/>
      <c r="IV70" s="104"/>
      <c r="IW70" s="104"/>
      <c r="IX70" s="104"/>
      <c r="IY70" s="104"/>
      <c r="IZ70" s="105"/>
      <c r="JA70" s="109"/>
      <c r="JB70" s="102"/>
      <c r="JC70" s="102"/>
      <c r="JD70" s="104"/>
      <c r="JE70" s="102"/>
      <c r="JF70" s="104"/>
      <c r="JG70" s="102"/>
      <c r="JH70" s="102"/>
      <c r="JI70" s="104"/>
      <c r="JJ70" s="102"/>
      <c r="JK70" s="104"/>
      <c r="JL70" s="102"/>
      <c r="JM70" s="102"/>
      <c r="JN70" s="104"/>
      <c r="JO70" s="102"/>
      <c r="JP70" s="104"/>
      <c r="JQ70" s="102"/>
      <c r="JR70" s="102"/>
      <c r="JS70" s="104"/>
      <c r="JT70" s="102"/>
      <c r="JU70" s="104"/>
      <c r="JV70" s="102"/>
      <c r="JW70" s="102"/>
      <c r="JX70" s="104"/>
      <c r="JY70" s="102"/>
      <c r="JZ70" s="104"/>
      <c r="KA70" s="104"/>
      <c r="KB70" s="104"/>
      <c r="KC70" s="104"/>
      <c r="KD70" s="104"/>
      <c r="KE70" s="104"/>
      <c r="KF70" s="105"/>
      <c r="KG70" s="109"/>
      <c r="KH70" s="102"/>
      <c r="KI70" s="102"/>
      <c r="KJ70" s="104"/>
      <c r="KK70" s="102"/>
      <c r="KL70" s="104"/>
      <c r="KM70" s="102"/>
      <c r="KN70" s="102"/>
      <c r="KO70" s="104"/>
      <c r="KP70" s="102"/>
      <c r="KQ70" s="104"/>
      <c r="KR70" s="102"/>
      <c r="KS70" s="102"/>
      <c r="KT70" s="104"/>
      <c r="KU70" s="102"/>
      <c r="KV70" s="104"/>
      <c r="KW70" s="102"/>
      <c r="KX70" s="102"/>
      <c r="KY70" s="104"/>
      <c r="KZ70" s="102"/>
      <c r="LA70" s="104"/>
      <c r="LB70" s="102"/>
      <c r="LC70" s="102"/>
      <c r="LD70" s="104"/>
      <c r="LE70" s="102"/>
      <c r="LF70" s="104"/>
      <c r="LG70" s="104"/>
      <c r="LH70" s="104"/>
      <c r="LI70" s="104"/>
      <c r="LJ70" s="104"/>
      <c r="LK70" s="104"/>
      <c r="LL70" s="105"/>
      <c r="LM70" s="109"/>
      <c r="LN70" s="102"/>
      <c r="LO70" s="102"/>
      <c r="LP70" s="104"/>
      <c r="LQ70" s="102"/>
      <c r="LR70" s="104"/>
      <c r="LS70" s="102"/>
      <c r="LT70" s="102"/>
      <c r="LU70" s="104"/>
      <c r="LV70" s="102"/>
      <c r="LW70" s="104"/>
      <c r="LX70" s="102"/>
      <c r="LY70" s="102"/>
      <c r="LZ70" s="104"/>
      <c r="MA70" s="102"/>
      <c r="MB70" s="104"/>
      <c r="MC70" s="102"/>
      <c r="MD70" s="102"/>
      <c r="ME70" s="104"/>
      <c r="MF70" s="102"/>
      <c r="MG70" s="104"/>
      <c r="MH70" s="102"/>
      <c r="MI70" s="102"/>
      <c r="MJ70" s="104"/>
      <c r="MK70" s="102"/>
      <c r="ML70" s="104"/>
      <c r="MM70" s="104"/>
      <c r="MN70" s="104"/>
      <c r="MO70" s="104"/>
      <c r="MP70" s="104"/>
      <c r="MQ70" s="104"/>
      <c r="MR70" s="105"/>
      <c r="MS70" s="109"/>
      <c r="MT70" s="102"/>
      <c r="MU70" s="102"/>
      <c r="MV70" s="104"/>
      <c r="MW70" s="102"/>
      <c r="MX70" s="104"/>
      <c r="MY70" s="102"/>
      <c r="MZ70" s="102"/>
      <c r="NA70" s="104"/>
      <c r="NB70" s="102"/>
      <c r="NC70" s="104"/>
      <c r="ND70" s="102"/>
      <c r="NE70" s="102"/>
      <c r="NF70" s="104"/>
      <c r="NG70" s="102"/>
      <c r="NH70" s="104"/>
      <c r="NI70" s="102"/>
      <c r="NJ70" s="102"/>
      <c r="NK70" s="104"/>
      <c r="NL70" s="102"/>
      <c r="NM70" s="104"/>
      <c r="NN70" s="102"/>
      <c r="NO70" s="102"/>
      <c r="NP70" s="104"/>
      <c r="NQ70" s="102"/>
      <c r="NR70" s="104"/>
      <c r="NS70" s="104"/>
      <c r="NT70" s="104"/>
      <c r="NU70" s="104"/>
      <c r="NV70" s="104"/>
      <c r="NW70" s="104"/>
      <c r="NX70" s="105"/>
      <c r="NY70" s="109"/>
      <c r="NZ70" s="73"/>
      <c r="OA70" s="104"/>
      <c r="OB70" s="104"/>
      <c r="OC70" s="104"/>
      <c r="OD70" s="104"/>
      <c r="OE70" s="104"/>
      <c r="OF70" s="104"/>
      <c r="OG70" s="104"/>
      <c r="OH70" s="104"/>
      <c r="OI70" s="104"/>
      <c r="OJ70" s="104"/>
      <c r="OK70" s="104"/>
      <c r="OL70" s="104"/>
      <c r="OM70" s="134"/>
      <c r="ON70" s="104"/>
      <c r="OO70" s="104"/>
      <c r="OP70" s="104"/>
      <c r="OQ70" s="104"/>
      <c r="OR70" s="105"/>
      <c r="OS70" s="105"/>
      <c r="OT70" s="134"/>
      <c r="OU70" s="109"/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51"/>
        <v>66</v>
      </c>
      <c r="B71" s="195"/>
      <c r="C71" s="195"/>
      <c r="D71" s="195"/>
      <c r="E71" s="196"/>
      <c r="F71" s="102"/>
      <c r="G71" s="102"/>
      <c r="H71" s="104"/>
      <c r="I71" s="102"/>
      <c r="J71" s="104"/>
      <c r="K71" s="102"/>
      <c r="L71" s="102"/>
      <c r="M71" s="104"/>
      <c r="N71" s="102"/>
      <c r="O71" s="104"/>
      <c r="P71" s="102"/>
      <c r="Q71" s="102"/>
      <c r="R71" s="104"/>
      <c r="S71" s="102"/>
      <c r="T71" s="104"/>
      <c r="U71" s="102"/>
      <c r="V71" s="102"/>
      <c r="W71" s="104"/>
      <c r="X71" s="102"/>
      <c r="Y71" s="104"/>
      <c r="Z71" s="102"/>
      <c r="AA71" s="102"/>
      <c r="AB71" s="104"/>
      <c r="AC71" s="102"/>
      <c r="AD71" s="104"/>
      <c r="AE71" s="104"/>
      <c r="AF71" s="104"/>
      <c r="AG71" s="104"/>
      <c r="AH71" s="104"/>
      <c r="AI71" s="104"/>
      <c r="AJ71" s="105"/>
      <c r="AK71" s="109"/>
      <c r="AL71" s="102"/>
      <c r="AM71" s="102"/>
      <c r="AN71" s="104"/>
      <c r="AO71" s="102"/>
      <c r="AP71" s="104"/>
      <c r="AQ71" s="102"/>
      <c r="AR71" s="102"/>
      <c r="AS71" s="104"/>
      <c r="AT71" s="102"/>
      <c r="AU71" s="104"/>
      <c r="AV71" s="102"/>
      <c r="AW71" s="102"/>
      <c r="AX71" s="104"/>
      <c r="AY71" s="102"/>
      <c r="AZ71" s="104"/>
      <c r="BA71" s="102"/>
      <c r="BB71" s="102"/>
      <c r="BC71" s="104"/>
      <c r="BD71" s="102"/>
      <c r="BE71" s="104"/>
      <c r="BF71" s="102"/>
      <c r="BG71" s="102"/>
      <c r="BH71" s="104"/>
      <c r="BI71" s="102"/>
      <c r="BJ71" s="104"/>
      <c r="BK71" s="104"/>
      <c r="BL71" s="104"/>
      <c r="BM71" s="104"/>
      <c r="BN71" s="104"/>
      <c r="BO71" s="104"/>
      <c r="BP71" s="105"/>
      <c r="BQ71" s="109"/>
      <c r="BR71" s="102"/>
      <c r="BS71" s="102"/>
      <c r="BT71" s="104"/>
      <c r="BU71" s="102"/>
      <c r="BV71" s="104"/>
      <c r="BW71" s="102"/>
      <c r="BX71" s="102"/>
      <c r="BY71" s="104"/>
      <c r="BZ71" s="102"/>
      <c r="CA71" s="104"/>
      <c r="CB71" s="102"/>
      <c r="CC71" s="102"/>
      <c r="CD71" s="104"/>
      <c r="CE71" s="102"/>
      <c r="CF71" s="104"/>
      <c r="CG71" s="102"/>
      <c r="CH71" s="102"/>
      <c r="CI71" s="104"/>
      <c r="CJ71" s="102"/>
      <c r="CK71" s="104"/>
      <c r="CL71" s="102"/>
      <c r="CM71" s="102"/>
      <c r="CN71" s="104"/>
      <c r="CO71" s="102"/>
      <c r="CP71" s="104"/>
      <c r="CQ71" s="104"/>
      <c r="CR71" s="104"/>
      <c r="CS71" s="104"/>
      <c r="CT71" s="104"/>
      <c r="CU71" s="104"/>
      <c r="CV71" s="105"/>
      <c r="CW71" s="109"/>
      <c r="CX71" s="102"/>
      <c r="CY71" s="102"/>
      <c r="CZ71" s="104"/>
      <c r="DA71" s="102"/>
      <c r="DB71" s="104"/>
      <c r="DC71" s="102"/>
      <c r="DD71" s="102"/>
      <c r="DE71" s="104"/>
      <c r="DF71" s="102"/>
      <c r="DG71" s="104"/>
      <c r="DH71" s="102"/>
      <c r="DI71" s="102"/>
      <c r="DJ71" s="104"/>
      <c r="DK71" s="102"/>
      <c r="DL71" s="104"/>
      <c r="DM71" s="102"/>
      <c r="DN71" s="102"/>
      <c r="DO71" s="104"/>
      <c r="DP71" s="102"/>
      <c r="DQ71" s="104"/>
      <c r="DR71" s="102"/>
      <c r="DS71" s="102"/>
      <c r="DT71" s="104"/>
      <c r="DU71" s="102"/>
      <c r="DV71" s="104"/>
      <c r="DW71" s="104"/>
      <c r="DX71" s="104"/>
      <c r="DY71" s="104"/>
      <c r="DZ71" s="104"/>
      <c r="EA71" s="104"/>
      <c r="EB71" s="105"/>
      <c r="EC71" s="109"/>
      <c r="ED71" s="102"/>
      <c r="EE71" s="102"/>
      <c r="EF71" s="104"/>
      <c r="EG71" s="102"/>
      <c r="EH71" s="104"/>
      <c r="EI71" s="102"/>
      <c r="EJ71" s="102"/>
      <c r="EK71" s="104"/>
      <c r="EL71" s="102"/>
      <c r="EM71" s="104"/>
      <c r="EN71" s="102"/>
      <c r="EO71" s="102"/>
      <c r="EP71" s="104"/>
      <c r="EQ71" s="102"/>
      <c r="ER71" s="104"/>
      <c r="ES71" s="102"/>
      <c r="ET71" s="102"/>
      <c r="EU71" s="104"/>
      <c r="EV71" s="102"/>
      <c r="EW71" s="104"/>
      <c r="EX71" s="102"/>
      <c r="EY71" s="102"/>
      <c r="EZ71" s="104"/>
      <c r="FA71" s="102"/>
      <c r="FB71" s="104"/>
      <c r="FC71" s="104"/>
      <c r="FD71" s="104"/>
      <c r="FE71" s="104"/>
      <c r="FF71" s="104"/>
      <c r="FG71" s="104"/>
      <c r="FH71" s="105"/>
      <c r="FI71" s="109"/>
      <c r="FJ71" s="102"/>
      <c r="FK71" s="102"/>
      <c r="FL71" s="104"/>
      <c r="FM71" s="102"/>
      <c r="FN71" s="104"/>
      <c r="FO71" s="102"/>
      <c r="FP71" s="102"/>
      <c r="FQ71" s="104"/>
      <c r="FR71" s="102"/>
      <c r="FS71" s="104"/>
      <c r="FT71" s="102"/>
      <c r="FU71" s="102"/>
      <c r="FV71" s="104"/>
      <c r="FW71" s="102"/>
      <c r="FX71" s="104"/>
      <c r="FY71" s="102"/>
      <c r="FZ71" s="102"/>
      <c r="GA71" s="104"/>
      <c r="GB71" s="102"/>
      <c r="GC71" s="104"/>
      <c r="GD71" s="102"/>
      <c r="GE71" s="102"/>
      <c r="GF71" s="104"/>
      <c r="GG71" s="102"/>
      <c r="GH71" s="104"/>
      <c r="GI71" s="104"/>
      <c r="GJ71" s="104"/>
      <c r="GK71" s="104"/>
      <c r="GL71" s="104"/>
      <c r="GM71" s="104"/>
      <c r="GN71" s="105"/>
      <c r="GO71" s="109"/>
      <c r="GP71" s="102"/>
      <c r="GQ71" s="102"/>
      <c r="GR71" s="104"/>
      <c r="GS71" s="102"/>
      <c r="GT71" s="104"/>
      <c r="GU71" s="102"/>
      <c r="GV71" s="102"/>
      <c r="GW71" s="104"/>
      <c r="GX71" s="102"/>
      <c r="GY71" s="104"/>
      <c r="GZ71" s="102"/>
      <c r="HA71" s="102"/>
      <c r="HB71" s="104"/>
      <c r="HC71" s="102"/>
      <c r="HD71" s="104"/>
      <c r="HE71" s="102"/>
      <c r="HF71" s="102"/>
      <c r="HG71" s="104"/>
      <c r="HH71" s="102"/>
      <c r="HI71" s="104"/>
      <c r="HJ71" s="102"/>
      <c r="HK71" s="102"/>
      <c r="HL71" s="104"/>
      <c r="HM71" s="102"/>
      <c r="HN71" s="104"/>
      <c r="HO71" s="104"/>
      <c r="HP71" s="104"/>
      <c r="HQ71" s="104"/>
      <c r="HR71" s="104"/>
      <c r="HS71" s="104"/>
      <c r="HT71" s="105"/>
      <c r="HU71" s="109"/>
      <c r="HV71" s="102"/>
      <c r="HW71" s="102"/>
      <c r="HX71" s="104"/>
      <c r="HY71" s="102"/>
      <c r="HZ71" s="104"/>
      <c r="IA71" s="102"/>
      <c r="IB71" s="102"/>
      <c r="IC71" s="104"/>
      <c r="ID71" s="102"/>
      <c r="IE71" s="104"/>
      <c r="IF71" s="102"/>
      <c r="IG71" s="102"/>
      <c r="IH71" s="104"/>
      <c r="II71" s="102"/>
      <c r="IJ71" s="104"/>
      <c r="IK71" s="102"/>
      <c r="IL71" s="102"/>
      <c r="IM71" s="104"/>
      <c r="IN71" s="102"/>
      <c r="IO71" s="104"/>
      <c r="IP71" s="102"/>
      <c r="IQ71" s="102"/>
      <c r="IR71" s="104"/>
      <c r="IS71" s="102"/>
      <c r="IT71" s="104"/>
      <c r="IU71" s="104"/>
      <c r="IV71" s="104"/>
      <c r="IW71" s="104"/>
      <c r="IX71" s="104"/>
      <c r="IY71" s="104"/>
      <c r="IZ71" s="105"/>
      <c r="JA71" s="109"/>
      <c r="JB71" s="102"/>
      <c r="JC71" s="102"/>
      <c r="JD71" s="104"/>
      <c r="JE71" s="102"/>
      <c r="JF71" s="104"/>
      <c r="JG71" s="102"/>
      <c r="JH71" s="102"/>
      <c r="JI71" s="104"/>
      <c r="JJ71" s="102"/>
      <c r="JK71" s="104"/>
      <c r="JL71" s="102"/>
      <c r="JM71" s="102"/>
      <c r="JN71" s="104"/>
      <c r="JO71" s="102"/>
      <c r="JP71" s="104"/>
      <c r="JQ71" s="102"/>
      <c r="JR71" s="102"/>
      <c r="JS71" s="104"/>
      <c r="JT71" s="102"/>
      <c r="JU71" s="104"/>
      <c r="JV71" s="102"/>
      <c r="JW71" s="102"/>
      <c r="JX71" s="104"/>
      <c r="JY71" s="102"/>
      <c r="JZ71" s="104"/>
      <c r="KA71" s="104"/>
      <c r="KB71" s="104"/>
      <c r="KC71" s="104"/>
      <c r="KD71" s="104"/>
      <c r="KE71" s="104"/>
      <c r="KF71" s="105"/>
      <c r="KG71" s="109"/>
      <c r="KH71" s="102"/>
      <c r="KI71" s="102"/>
      <c r="KJ71" s="104"/>
      <c r="KK71" s="102"/>
      <c r="KL71" s="104"/>
      <c r="KM71" s="102"/>
      <c r="KN71" s="102"/>
      <c r="KO71" s="104"/>
      <c r="KP71" s="102"/>
      <c r="KQ71" s="104"/>
      <c r="KR71" s="102"/>
      <c r="KS71" s="102"/>
      <c r="KT71" s="104"/>
      <c r="KU71" s="102"/>
      <c r="KV71" s="104"/>
      <c r="KW71" s="102"/>
      <c r="KX71" s="102"/>
      <c r="KY71" s="104"/>
      <c r="KZ71" s="102"/>
      <c r="LA71" s="104"/>
      <c r="LB71" s="102"/>
      <c r="LC71" s="102"/>
      <c r="LD71" s="104"/>
      <c r="LE71" s="102"/>
      <c r="LF71" s="104"/>
      <c r="LG71" s="104"/>
      <c r="LH71" s="104"/>
      <c r="LI71" s="104"/>
      <c r="LJ71" s="104"/>
      <c r="LK71" s="104"/>
      <c r="LL71" s="105"/>
      <c r="LM71" s="109"/>
      <c r="LN71" s="102"/>
      <c r="LO71" s="102"/>
      <c r="LP71" s="104"/>
      <c r="LQ71" s="102"/>
      <c r="LR71" s="104"/>
      <c r="LS71" s="102"/>
      <c r="LT71" s="102"/>
      <c r="LU71" s="104"/>
      <c r="LV71" s="102"/>
      <c r="LW71" s="104"/>
      <c r="LX71" s="102"/>
      <c r="LY71" s="102"/>
      <c r="LZ71" s="104"/>
      <c r="MA71" s="102"/>
      <c r="MB71" s="104"/>
      <c r="MC71" s="102"/>
      <c r="MD71" s="102"/>
      <c r="ME71" s="104"/>
      <c r="MF71" s="102"/>
      <c r="MG71" s="104"/>
      <c r="MH71" s="102"/>
      <c r="MI71" s="102"/>
      <c r="MJ71" s="104"/>
      <c r="MK71" s="102"/>
      <c r="ML71" s="104"/>
      <c r="MM71" s="104"/>
      <c r="MN71" s="104"/>
      <c r="MO71" s="104"/>
      <c r="MP71" s="104"/>
      <c r="MQ71" s="104"/>
      <c r="MR71" s="105"/>
      <c r="MS71" s="109"/>
      <c r="MT71" s="102"/>
      <c r="MU71" s="102"/>
      <c r="MV71" s="104"/>
      <c r="MW71" s="102"/>
      <c r="MX71" s="104"/>
      <c r="MY71" s="102"/>
      <c r="MZ71" s="102"/>
      <c r="NA71" s="104"/>
      <c r="NB71" s="102"/>
      <c r="NC71" s="104"/>
      <c r="ND71" s="102"/>
      <c r="NE71" s="102"/>
      <c r="NF71" s="104"/>
      <c r="NG71" s="102"/>
      <c r="NH71" s="104"/>
      <c r="NI71" s="102"/>
      <c r="NJ71" s="102"/>
      <c r="NK71" s="104"/>
      <c r="NL71" s="102"/>
      <c r="NM71" s="104"/>
      <c r="NN71" s="102"/>
      <c r="NO71" s="102"/>
      <c r="NP71" s="104"/>
      <c r="NQ71" s="102"/>
      <c r="NR71" s="104"/>
      <c r="NS71" s="104"/>
      <c r="NT71" s="104"/>
      <c r="NU71" s="104"/>
      <c r="NV71" s="104"/>
      <c r="NW71" s="104"/>
      <c r="NX71" s="105"/>
      <c r="NY71" s="109"/>
      <c r="NZ71" s="73"/>
      <c r="OA71" s="104"/>
      <c r="OB71" s="104"/>
      <c r="OC71" s="104"/>
      <c r="OD71" s="104"/>
      <c r="OE71" s="104"/>
      <c r="OF71" s="104"/>
      <c r="OG71" s="104"/>
      <c r="OH71" s="104"/>
      <c r="OI71" s="104"/>
      <c r="OJ71" s="104"/>
      <c r="OK71" s="104"/>
      <c r="OL71" s="104"/>
      <c r="OM71" s="134"/>
      <c r="ON71" s="104"/>
      <c r="OO71" s="104"/>
      <c r="OP71" s="104"/>
      <c r="OQ71" s="104"/>
      <c r="OR71" s="105"/>
      <c r="OS71" s="105"/>
      <c r="OT71" s="134"/>
      <c r="OU71" s="109"/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51"/>
        <v>67</v>
      </c>
      <c r="B72" s="195"/>
      <c r="C72" s="195"/>
      <c r="D72" s="195"/>
      <c r="E72" s="196"/>
      <c r="F72" s="102"/>
      <c r="G72" s="102"/>
      <c r="H72" s="104"/>
      <c r="I72" s="102"/>
      <c r="J72" s="104"/>
      <c r="K72" s="102"/>
      <c r="L72" s="102"/>
      <c r="M72" s="104"/>
      <c r="N72" s="102"/>
      <c r="O72" s="104"/>
      <c r="P72" s="102"/>
      <c r="Q72" s="102"/>
      <c r="R72" s="104"/>
      <c r="S72" s="102"/>
      <c r="T72" s="104"/>
      <c r="U72" s="102"/>
      <c r="V72" s="102"/>
      <c r="W72" s="104"/>
      <c r="X72" s="102"/>
      <c r="Y72" s="104"/>
      <c r="Z72" s="102"/>
      <c r="AA72" s="102"/>
      <c r="AB72" s="104"/>
      <c r="AC72" s="102"/>
      <c r="AD72" s="104"/>
      <c r="AE72" s="104"/>
      <c r="AF72" s="104"/>
      <c r="AG72" s="104"/>
      <c r="AH72" s="104"/>
      <c r="AI72" s="104"/>
      <c r="AJ72" s="105"/>
      <c r="AK72" s="109"/>
      <c r="AL72" s="102"/>
      <c r="AM72" s="102"/>
      <c r="AN72" s="104"/>
      <c r="AO72" s="102"/>
      <c r="AP72" s="104"/>
      <c r="AQ72" s="102"/>
      <c r="AR72" s="102"/>
      <c r="AS72" s="104"/>
      <c r="AT72" s="102"/>
      <c r="AU72" s="104"/>
      <c r="AV72" s="102"/>
      <c r="AW72" s="102"/>
      <c r="AX72" s="104"/>
      <c r="AY72" s="102"/>
      <c r="AZ72" s="104"/>
      <c r="BA72" s="102"/>
      <c r="BB72" s="102"/>
      <c r="BC72" s="104"/>
      <c r="BD72" s="102"/>
      <c r="BE72" s="104"/>
      <c r="BF72" s="102"/>
      <c r="BG72" s="102"/>
      <c r="BH72" s="104"/>
      <c r="BI72" s="102"/>
      <c r="BJ72" s="104"/>
      <c r="BK72" s="104"/>
      <c r="BL72" s="104"/>
      <c r="BM72" s="104"/>
      <c r="BN72" s="104"/>
      <c r="BO72" s="104"/>
      <c r="BP72" s="105"/>
      <c r="BQ72" s="109"/>
      <c r="BR72" s="102"/>
      <c r="BS72" s="102"/>
      <c r="BT72" s="104"/>
      <c r="BU72" s="102"/>
      <c r="BV72" s="104"/>
      <c r="BW72" s="102"/>
      <c r="BX72" s="102"/>
      <c r="BY72" s="104"/>
      <c r="BZ72" s="102"/>
      <c r="CA72" s="104"/>
      <c r="CB72" s="102"/>
      <c r="CC72" s="102"/>
      <c r="CD72" s="104"/>
      <c r="CE72" s="102"/>
      <c r="CF72" s="104"/>
      <c r="CG72" s="102"/>
      <c r="CH72" s="102"/>
      <c r="CI72" s="104"/>
      <c r="CJ72" s="102"/>
      <c r="CK72" s="104"/>
      <c r="CL72" s="102"/>
      <c r="CM72" s="102"/>
      <c r="CN72" s="104"/>
      <c r="CO72" s="102"/>
      <c r="CP72" s="104"/>
      <c r="CQ72" s="104"/>
      <c r="CR72" s="104"/>
      <c r="CS72" s="104"/>
      <c r="CT72" s="104"/>
      <c r="CU72" s="104"/>
      <c r="CV72" s="105"/>
      <c r="CW72" s="109"/>
      <c r="CX72" s="102"/>
      <c r="CY72" s="102"/>
      <c r="CZ72" s="104"/>
      <c r="DA72" s="102"/>
      <c r="DB72" s="104"/>
      <c r="DC72" s="102"/>
      <c r="DD72" s="102"/>
      <c r="DE72" s="104"/>
      <c r="DF72" s="102"/>
      <c r="DG72" s="104"/>
      <c r="DH72" s="102"/>
      <c r="DI72" s="102"/>
      <c r="DJ72" s="104"/>
      <c r="DK72" s="102"/>
      <c r="DL72" s="104"/>
      <c r="DM72" s="102"/>
      <c r="DN72" s="102"/>
      <c r="DO72" s="104"/>
      <c r="DP72" s="102"/>
      <c r="DQ72" s="104"/>
      <c r="DR72" s="102"/>
      <c r="DS72" s="102"/>
      <c r="DT72" s="104"/>
      <c r="DU72" s="102"/>
      <c r="DV72" s="104"/>
      <c r="DW72" s="104"/>
      <c r="DX72" s="104"/>
      <c r="DY72" s="104"/>
      <c r="DZ72" s="104"/>
      <c r="EA72" s="104"/>
      <c r="EB72" s="105"/>
      <c r="EC72" s="109"/>
      <c r="ED72" s="102"/>
      <c r="EE72" s="102"/>
      <c r="EF72" s="104"/>
      <c r="EG72" s="102"/>
      <c r="EH72" s="104"/>
      <c r="EI72" s="102"/>
      <c r="EJ72" s="102"/>
      <c r="EK72" s="104"/>
      <c r="EL72" s="102"/>
      <c r="EM72" s="104"/>
      <c r="EN72" s="102"/>
      <c r="EO72" s="102"/>
      <c r="EP72" s="104"/>
      <c r="EQ72" s="102"/>
      <c r="ER72" s="104"/>
      <c r="ES72" s="102"/>
      <c r="ET72" s="102"/>
      <c r="EU72" s="104"/>
      <c r="EV72" s="102"/>
      <c r="EW72" s="104"/>
      <c r="EX72" s="102"/>
      <c r="EY72" s="102"/>
      <c r="EZ72" s="104"/>
      <c r="FA72" s="102"/>
      <c r="FB72" s="104"/>
      <c r="FC72" s="104"/>
      <c r="FD72" s="104"/>
      <c r="FE72" s="104"/>
      <c r="FF72" s="104"/>
      <c r="FG72" s="104"/>
      <c r="FH72" s="105"/>
      <c r="FI72" s="109"/>
      <c r="FJ72" s="102"/>
      <c r="FK72" s="102"/>
      <c r="FL72" s="104"/>
      <c r="FM72" s="102"/>
      <c r="FN72" s="104"/>
      <c r="FO72" s="102"/>
      <c r="FP72" s="102"/>
      <c r="FQ72" s="104"/>
      <c r="FR72" s="102"/>
      <c r="FS72" s="104"/>
      <c r="FT72" s="102"/>
      <c r="FU72" s="102"/>
      <c r="FV72" s="104"/>
      <c r="FW72" s="102"/>
      <c r="FX72" s="104"/>
      <c r="FY72" s="102"/>
      <c r="FZ72" s="102"/>
      <c r="GA72" s="104"/>
      <c r="GB72" s="102"/>
      <c r="GC72" s="104"/>
      <c r="GD72" s="102"/>
      <c r="GE72" s="102"/>
      <c r="GF72" s="104"/>
      <c r="GG72" s="102"/>
      <c r="GH72" s="104"/>
      <c r="GI72" s="104"/>
      <c r="GJ72" s="104"/>
      <c r="GK72" s="104"/>
      <c r="GL72" s="104"/>
      <c r="GM72" s="104"/>
      <c r="GN72" s="105"/>
      <c r="GO72" s="109"/>
      <c r="GP72" s="102"/>
      <c r="GQ72" s="102"/>
      <c r="GR72" s="104"/>
      <c r="GS72" s="102"/>
      <c r="GT72" s="104"/>
      <c r="GU72" s="102"/>
      <c r="GV72" s="102"/>
      <c r="GW72" s="104"/>
      <c r="GX72" s="102"/>
      <c r="GY72" s="104"/>
      <c r="GZ72" s="102"/>
      <c r="HA72" s="102"/>
      <c r="HB72" s="104"/>
      <c r="HC72" s="102"/>
      <c r="HD72" s="104"/>
      <c r="HE72" s="102"/>
      <c r="HF72" s="102"/>
      <c r="HG72" s="104"/>
      <c r="HH72" s="102"/>
      <c r="HI72" s="104"/>
      <c r="HJ72" s="102"/>
      <c r="HK72" s="102"/>
      <c r="HL72" s="104"/>
      <c r="HM72" s="102"/>
      <c r="HN72" s="104"/>
      <c r="HO72" s="104"/>
      <c r="HP72" s="104"/>
      <c r="HQ72" s="104"/>
      <c r="HR72" s="104"/>
      <c r="HS72" s="104"/>
      <c r="HT72" s="105"/>
      <c r="HU72" s="109"/>
      <c r="HV72" s="102"/>
      <c r="HW72" s="102"/>
      <c r="HX72" s="104"/>
      <c r="HY72" s="102"/>
      <c r="HZ72" s="104"/>
      <c r="IA72" s="102"/>
      <c r="IB72" s="102"/>
      <c r="IC72" s="104"/>
      <c r="ID72" s="102"/>
      <c r="IE72" s="104"/>
      <c r="IF72" s="102"/>
      <c r="IG72" s="102"/>
      <c r="IH72" s="104"/>
      <c r="II72" s="102"/>
      <c r="IJ72" s="104"/>
      <c r="IK72" s="102"/>
      <c r="IL72" s="102"/>
      <c r="IM72" s="104"/>
      <c r="IN72" s="102"/>
      <c r="IO72" s="104"/>
      <c r="IP72" s="102"/>
      <c r="IQ72" s="102"/>
      <c r="IR72" s="104"/>
      <c r="IS72" s="102"/>
      <c r="IT72" s="104"/>
      <c r="IU72" s="104"/>
      <c r="IV72" s="104"/>
      <c r="IW72" s="104"/>
      <c r="IX72" s="104"/>
      <c r="IY72" s="104"/>
      <c r="IZ72" s="105"/>
      <c r="JA72" s="109"/>
      <c r="JB72" s="102"/>
      <c r="JC72" s="102"/>
      <c r="JD72" s="104"/>
      <c r="JE72" s="102"/>
      <c r="JF72" s="104"/>
      <c r="JG72" s="102"/>
      <c r="JH72" s="102"/>
      <c r="JI72" s="104"/>
      <c r="JJ72" s="102"/>
      <c r="JK72" s="104"/>
      <c r="JL72" s="102"/>
      <c r="JM72" s="102"/>
      <c r="JN72" s="104"/>
      <c r="JO72" s="102"/>
      <c r="JP72" s="104"/>
      <c r="JQ72" s="102"/>
      <c r="JR72" s="102"/>
      <c r="JS72" s="104"/>
      <c r="JT72" s="102"/>
      <c r="JU72" s="104"/>
      <c r="JV72" s="102"/>
      <c r="JW72" s="102"/>
      <c r="JX72" s="104"/>
      <c r="JY72" s="102"/>
      <c r="JZ72" s="104"/>
      <c r="KA72" s="104"/>
      <c r="KB72" s="104"/>
      <c r="KC72" s="104"/>
      <c r="KD72" s="104"/>
      <c r="KE72" s="104"/>
      <c r="KF72" s="105"/>
      <c r="KG72" s="109"/>
      <c r="KH72" s="102"/>
      <c r="KI72" s="102"/>
      <c r="KJ72" s="104"/>
      <c r="KK72" s="102"/>
      <c r="KL72" s="104"/>
      <c r="KM72" s="102"/>
      <c r="KN72" s="102"/>
      <c r="KO72" s="104"/>
      <c r="KP72" s="102"/>
      <c r="KQ72" s="104"/>
      <c r="KR72" s="102"/>
      <c r="KS72" s="102"/>
      <c r="KT72" s="104"/>
      <c r="KU72" s="102"/>
      <c r="KV72" s="104"/>
      <c r="KW72" s="102"/>
      <c r="KX72" s="102"/>
      <c r="KY72" s="104"/>
      <c r="KZ72" s="102"/>
      <c r="LA72" s="104"/>
      <c r="LB72" s="102"/>
      <c r="LC72" s="102"/>
      <c r="LD72" s="104"/>
      <c r="LE72" s="102"/>
      <c r="LF72" s="104"/>
      <c r="LG72" s="104"/>
      <c r="LH72" s="104"/>
      <c r="LI72" s="104"/>
      <c r="LJ72" s="104"/>
      <c r="LK72" s="104"/>
      <c r="LL72" s="105"/>
      <c r="LM72" s="109"/>
      <c r="LN72" s="102"/>
      <c r="LO72" s="102"/>
      <c r="LP72" s="104"/>
      <c r="LQ72" s="102"/>
      <c r="LR72" s="104"/>
      <c r="LS72" s="102"/>
      <c r="LT72" s="102"/>
      <c r="LU72" s="104"/>
      <c r="LV72" s="102"/>
      <c r="LW72" s="104"/>
      <c r="LX72" s="102"/>
      <c r="LY72" s="102"/>
      <c r="LZ72" s="104"/>
      <c r="MA72" s="102"/>
      <c r="MB72" s="104"/>
      <c r="MC72" s="102"/>
      <c r="MD72" s="102"/>
      <c r="ME72" s="104"/>
      <c r="MF72" s="102"/>
      <c r="MG72" s="104"/>
      <c r="MH72" s="102"/>
      <c r="MI72" s="102"/>
      <c r="MJ72" s="104"/>
      <c r="MK72" s="102"/>
      <c r="ML72" s="104"/>
      <c r="MM72" s="104"/>
      <c r="MN72" s="104"/>
      <c r="MO72" s="104"/>
      <c r="MP72" s="104"/>
      <c r="MQ72" s="104"/>
      <c r="MR72" s="105"/>
      <c r="MS72" s="109"/>
      <c r="MT72" s="102"/>
      <c r="MU72" s="102"/>
      <c r="MV72" s="104"/>
      <c r="MW72" s="102"/>
      <c r="MX72" s="104"/>
      <c r="MY72" s="102"/>
      <c r="MZ72" s="102"/>
      <c r="NA72" s="104"/>
      <c r="NB72" s="102"/>
      <c r="NC72" s="104"/>
      <c r="ND72" s="102"/>
      <c r="NE72" s="102"/>
      <c r="NF72" s="104"/>
      <c r="NG72" s="102"/>
      <c r="NH72" s="104"/>
      <c r="NI72" s="102"/>
      <c r="NJ72" s="102"/>
      <c r="NK72" s="104"/>
      <c r="NL72" s="102"/>
      <c r="NM72" s="104"/>
      <c r="NN72" s="102"/>
      <c r="NO72" s="102"/>
      <c r="NP72" s="104"/>
      <c r="NQ72" s="102"/>
      <c r="NR72" s="104"/>
      <c r="NS72" s="104"/>
      <c r="NT72" s="104"/>
      <c r="NU72" s="104"/>
      <c r="NV72" s="104"/>
      <c r="NW72" s="104"/>
      <c r="NX72" s="105"/>
      <c r="NY72" s="109"/>
      <c r="NZ72" s="73"/>
      <c r="OA72" s="104"/>
      <c r="OB72" s="104"/>
      <c r="OC72" s="104"/>
      <c r="OD72" s="104"/>
      <c r="OE72" s="104"/>
      <c r="OF72" s="104"/>
      <c r="OG72" s="104"/>
      <c r="OH72" s="104"/>
      <c r="OI72" s="104"/>
      <c r="OJ72" s="104"/>
      <c r="OK72" s="104"/>
      <c r="OL72" s="104"/>
      <c r="OM72" s="134"/>
      <c r="ON72" s="104"/>
      <c r="OO72" s="104"/>
      <c r="OP72" s="104"/>
      <c r="OQ72" s="104"/>
      <c r="OR72" s="105"/>
      <c r="OS72" s="105"/>
      <c r="OT72" s="134"/>
      <c r="OU72" s="109"/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51"/>
        <v>68</v>
      </c>
      <c r="B73" s="195"/>
      <c r="C73" s="195"/>
      <c r="D73" s="195"/>
      <c r="E73" s="196"/>
      <c r="F73" s="102"/>
      <c r="G73" s="102"/>
      <c r="H73" s="104"/>
      <c r="I73" s="102"/>
      <c r="J73" s="104"/>
      <c r="K73" s="102"/>
      <c r="L73" s="102"/>
      <c r="M73" s="104"/>
      <c r="N73" s="102"/>
      <c r="O73" s="104"/>
      <c r="P73" s="102"/>
      <c r="Q73" s="102"/>
      <c r="R73" s="104"/>
      <c r="S73" s="102"/>
      <c r="T73" s="104"/>
      <c r="U73" s="102"/>
      <c r="V73" s="102"/>
      <c r="W73" s="104"/>
      <c r="X73" s="102"/>
      <c r="Y73" s="104"/>
      <c r="Z73" s="102"/>
      <c r="AA73" s="102"/>
      <c r="AB73" s="104"/>
      <c r="AC73" s="102"/>
      <c r="AD73" s="104"/>
      <c r="AE73" s="104"/>
      <c r="AF73" s="104"/>
      <c r="AG73" s="104"/>
      <c r="AH73" s="104"/>
      <c r="AI73" s="104"/>
      <c r="AJ73" s="105"/>
      <c r="AK73" s="109"/>
      <c r="AL73" s="102"/>
      <c r="AM73" s="102"/>
      <c r="AN73" s="104"/>
      <c r="AO73" s="102"/>
      <c r="AP73" s="104"/>
      <c r="AQ73" s="102"/>
      <c r="AR73" s="102"/>
      <c r="AS73" s="104"/>
      <c r="AT73" s="102"/>
      <c r="AU73" s="104"/>
      <c r="AV73" s="102"/>
      <c r="AW73" s="102"/>
      <c r="AX73" s="104"/>
      <c r="AY73" s="102"/>
      <c r="AZ73" s="104"/>
      <c r="BA73" s="102"/>
      <c r="BB73" s="102"/>
      <c r="BC73" s="104"/>
      <c r="BD73" s="102"/>
      <c r="BE73" s="104"/>
      <c r="BF73" s="102"/>
      <c r="BG73" s="102"/>
      <c r="BH73" s="104"/>
      <c r="BI73" s="102"/>
      <c r="BJ73" s="104"/>
      <c r="BK73" s="104"/>
      <c r="BL73" s="104"/>
      <c r="BM73" s="104"/>
      <c r="BN73" s="104"/>
      <c r="BO73" s="104"/>
      <c r="BP73" s="105"/>
      <c r="BQ73" s="109"/>
      <c r="BR73" s="102"/>
      <c r="BS73" s="102"/>
      <c r="BT73" s="104"/>
      <c r="BU73" s="102"/>
      <c r="BV73" s="104"/>
      <c r="BW73" s="102"/>
      <c r="BX73" s="102"/>
      <c r="BY73" s="104"/>
      <c r="BZ73" s="102"/>
      <c r="CA73" s="104"/>
      <c r="CB73" s="102"/>
      <c r="CC73" s="102"/>
      <c r="CD73" s="104"/>
      <c r="CE73" s="102"/>
      <c r="CF73" s="104"/>
      <c r="CG73" s="102"/>
      <c r="CH73" s="102"/>
      <c r="CI73" s="104"/>
      <c r="CJ73" s="102"/>
      <c r="CK73" s="104"/>
      <c r="CL73" s="102"/>
      <c r="CM73" s="102"/>
      <c r="CN73" s="104"/>
      <c r="CO73" s="102"/>
      <c r="CP73" s="104"/>
      <c r="CQ73" s="104"/>
      <c r="CR73" s="104"/>
      <c r="CS73" s="104"/>
      <c r="CT73" s="104"/>
      <c r="CU73" s="104"/>
      <c r="CV73" s="105"/>
      <c r="CW73" s="109"/>
      <c r="CX73" s="102"/>
      <c r="CY73" s="102"/>
      <c r="CZ73" s="104"/>
      <c r="DA73" s="102"/>
      <c r="DB73" s="104"/>
      <c r="DC73" s="102"/>
      <c r="DD73" s="102"/>
      <c r="DE73" s="104"/>
      <c r="DF73" s="102"/>
      <c r="DG73" s="104"/>
      <c r="DH73" s="102"/>
      <c r="DI73" s="102"/>
      <c r="DJ73" s="104"/>
      <c r="DK73" s="102"/>
      <c r="DL73" s="104"/>
      <c r="DM73" s="102"/>
      <c r="DN73" s="102"/>
      <c r="DO73" s="104"/>
      <c r="DP73" s="102"/>
      <c r="DQ73" s="104"/>
      <c r="DR73" s="102"/>
      <c r="DS73" s="102"/>
      <c r="DT73" s="104"/>
      <c r="DU73" s="102"/>
      <c r="DV73" s="104"/>
      <c r="DW73" s="104"/>
      <c r="DX73" s="104"/>
      <c r="DY73" s="104"/>
      <c r="DZ73" s="104"/>
      <c r="EA73" s="104"/>
      <c r="EB73" s="105"/>
      <c r="EC73" s="109"/>
      <c r="ED73" s="102"/>
      <c r="EE73" s="102"/>
      <c r="EF73" s="104"/>
      <c r="EG73" s="102"/>
      <c r="EH73" s="104"/>
      <c r="EI73" s="102"/>
      <c r="EJ73" s="102"/>
      <c r="EK73" s="104"/>
      <c r="EL73" s="102"/>
      <c r="EM73" s="104"/>
      <c r="EN73" s="102"/>
      <c r="EO73" s="102"/>
      <c r="EP73" s="104"/>
      <c r="EQ73" s="102"/>
      <c r="ER73" s="104"/>
      <c r="ES73" s="102"/>
      <c r="ET73" s="102"/>
      <c r="EU73" s="104"/>
      <c r="EV73" s="102"/>
      <c r="EW73" s="104"/>
      <c r="EX73" s="102"/>
      <c r="EY73" s="102"/>
      <c r="EZ73" s="104"/>
      <c r="FA73" s="102"/>
      <c r="FB73" s="104"/>
      <c r="FC73" s="104"/>
      <c r="FD73" s="104"/>
      <c r="FE73" s="104"/>
      <c r="FF73" s="104"/>
      <c r="FG73" s="104"/>
      <c r="FH73" s="105"/>
      <c r="FI73" s="109"/>
      <c r="FJ73" s="102"/>
      <c r="FK73" s="102"/>
      <c r="FL73" s="104"/>
      <c r="FM73" s="102"/>
      <c r="FN73" s="104"/>
      <c r="FO73" s="102"/>
      <c r="FP73" s="102"/>
      <c r="FQ73" s="104"/>
      <c r="FR73" s="102"/>
      <c r="FS73" s="104"/>
      <c r="FT73" s="102"/>
      <c r="FU73" s="102"/>
      <c r="FV73" s="104"/>
      <c r="FW73" s="102"/>
      <c r="FX73" s="104"/>
      <c r="FY73" s="102"/>
      <c r="FZ73" s="102"/>
      <c r="GA73" s="104"/>
      <c r="GB73" s="102"/>
      <c r="GC73" s="104"/>
      <c r="GD73" s="102"/>
      <c r="GE73" s="102"/>
      <c r="GF73" s="104"/>
      <c r="GG73" s="102"/>
      <c r="GH73" s="104"/>
      <c r="GI73" s="104"/>
      <c r="GJ73" s="104"/>
      <c r="GK73" s="104"/>
      <c r="GL73" s="104"/>
      <c r="GM73" s="104"/>
      <c r="GN73" s="105"/>
      <c r="GO73" s="109"/>
      <c r="GP73" s="102"/>
      <c r="GQ73" s="102"/>
      <c r="GR73" s="104"/>
      <c r="GS73" s="102"/>
      <c r="GT73" s="104"/>
      <c r="GU73" s="102"/>
      <c r="GV73" s="102"/>
      <c r="GW73" s="104"/>
      <c r="GX73" s="102"/>
      <c r="GY73" s="104"/>
      <c r="GZ73" s="102"/>
      <c r="HA73" s="102"/>
      <c r="HB73" s="104"/>
      <c r="HC73" s="102"/>
      <c r="HD73" s="104"/>
      <c r="HE73" s="102"/>
      <c r="HF73" s="102"/>
      <c r="HG73" s="104"/>
      <c r="HH73" s="102"/>
      <c r="HI73" s="104"/>
      <c r="HJ73" s="102"/>
      <c r="HK73" s="102"/>
      <c r="HL73" s="104"/>
      <c r="HM73" s="102"/>
      <c r="HN73" s="104"/>
      <c r="HO73" s="104"/>
      <c r="HP73" s="104"/>
      <c r="HQ73" s="104"/>
      <c r="HR73" s="104"/>
      <c r="HS73" s="104"/>
      <c r="HT73" s="105"/>
      <c r="HU73" s="109"/>
      <c r="HV73" s="102"/>
      <c r="HW73" s="102"/>
      <c r="HX73" s="104"/>
      <c r="HY73" s="102"/>
      <c r="HZ73" s="104"/>
      <c r="IA73" s="102"/>
      <c r="IB73" s="102"/>
      <c r="IC73" s="104"/>
      <c r="ID73" s="102"/>
      <c r="IE73" s="104"/>
      <c r="IF73" s="102"/>
      <c r="IG73" s="102"/>
      <c r="IH73" s="104"/>
      <c r="II73" s="102"/>
      <c r="IJ73" s="104"/>
      <c r="IK73" s="102"/>
      <c r="IL73" s="102"/>
      <c r="IM73" s="104"/>
      <c r="IN73" s="102"/>
      <c r="IO73" s="104"/>
      <c r="IP73" s="102"/>
      <c r="IQ73" s="102"/>
      <c r="IR73" s="104"/>
      <c r="IS73" s="102"/>
      <c r="IT73" s="104"/>
      <c r="IU73" s="104"/>
      <c r="IV73" s="104"/>
      <c r="IW73" s="104"/>
      <c r="IX73" s="104"/>
      <c r="IY73" s="104"/>
      <c r="IZ73" s="105"/>
      <c r="JA73" s="109"/>
      <c r="JB73" s="102"/>
      <c r="JC73" s="102"/>
      <c r="JD73" s="104"/>
      <c r="JE73" s="102"/>
      <c r="JF73" s="104"/>
      <c r="JG73" s="102"/>
      <c r="JH73" s="102"/>
      <c r="JI73" s="104"/>
      <c r="JJ73" s="102"/>
      <c r="JK73" s="104"/>
      <c r="JL73" s="102"/>
      <c r="JM73" s="102"/>
      <c r="JN73" s="104"/>
      <c r="JO73" s="102"/>
      <c r="JP73" s="104"/>
      <c r="JQ73" s="102"/>
      <c r="JR73" s="102"/>
      <c r="JS73" s="104"/>
      <c r="JT73" s="102"/>
      <c r="JU73" s="104"/>
      <c r="JV73" s="102"/>
      <c r="JW73" s="102"/>
      <c r="JX73" s="104"/>
      <c r="JY73" s="102"/>
      <c r="JZ73" s="104"/>
      <c r="KA73" s="104"/>
      <c r="KB73" s="104"/>
      <c r="KC73" s="104"/>
      <c r="KD73" s="104"/>
      <c r="KE73" s="104"/>
      <c r="KF73" s="105"/>
      <c r="KG73" s="109"/>
      <c r="KH73" s="102"/>
      <c r="KI73" s="102"/>
      <c r="KJ73" s="104"/>
      <c r="KK73" s="102"/>
      <c r="KL73" s="104"/>
      <c r="KM73" s="102"/>
      <c r="KN73" s="102"/>
      <c r="KO73" s="104"/>
      <c r="KP73" s="102"/>
      <c r="KQ73" s="104"/>
      <c r="KR73" s="102"/>
      <c r="KS73" s="102"/>
      <c r="KT73" s="104"/>
      <c r="KU73" s="102"/>
      <c r="KV73" s="104"/>
      <c r="KW73" s="102"/>
      <c r="KX73" s="102"/>
      <c r="KY73" s="104"/>
      <c r="KZ73" s="102"/>
      <c r="LA73" s="104"/>
      <c r="LB73" s="102"/>
      <c r="LC73" s="102"/>
      <c r="LD73" s="104"/>
      <c r="LE73" s="102"/>
      <c r="LF73" s="104"/>
      <c r="LG73" s="104"/>
      <c r="LH73" s="104"/>
      <c r="LI73" s="104"/>
      <c r="LJ73" s="104"/>
      <c r="LK73" s="104"/>
      <c r="LL73" s="105"/>
      <c r="LM73" s="109"/>
      <c r="LN73" s="102"/>
      <c r="LO73" s="102"/>
      <c r="LP73" s="104"/>
      <c r="LQ73" s="102"/>
      <c r="LR73" s="104"/>
      <c r="LS73" s="102"/>
      <c r="LT73" s="102"/>
      <c r="LU73" s="104"/>
      <c r="LV73" s="102"/>
      <c r="LW73" s="104"/>
      <c r="LX73" s="102"/>
      <c r="LY73" s="102"/>
      <c r="LZ73" s="104"/>
      <c r="MA73" s="102"/>
      <c r="MB73" s="104"/>
      <c r="MC73" s="102"/>
      <c r="MD73" s="102"/>
      <c r="ME73" s="104"/>
      <c r="MF73" s="102"/>
      <c r="MG73" s="104"/>
      <c r="MH73" s="102"/>
      <c r="MI73" s="102"/>
      <c r="MJ73" s="104"/>
      <c r="MK73" s="102"/>
      <c r="ML73" s="104"/>
      <c r="MM73" s="104"/>
      <c r="MN73" s="104"/>
      <c r="MO73" s="104"/>
      <c r="MP73" s="104"/>
      <c r="MQ73" s="104"/>
      <c r="MR73" s="105"/>
      <c r="MS73" s="109"/>
      <c r="MT73" s="102"/>
      <c r="MU73" s="102"/>
      <c r="MV73" s="104"/>
      <c r="MW73" s="102"/>
      <c r="MX73" s="104"/>
      <c r="MY73" s="102"/>
      <c r="MZ73" s="102"/>
      <c r="NA73" s="104"/>
      <c r="NB73" s="102"/>
      <c r="NC73" s="104"/>
      <c r="ND73" s="102"/>
      <c r="NE73" s="102"/>
      <c r="NF73" s="104"/>
      <c r="NG73" s="102"/>
      <c r="NH73" s="104"/>
      <c r="NI73" s="102"/>
      <c r="NJ73" s="102"/>
      <c r="NK73" s="104"/>
      <c r="NL73" s="102"/>
      <c r="NM73" s="104"/>
      <c r="NN73" s="102"/>
      <c r="NO73" s="102"/>
      <c r="NP73" s="104"/>
      <c r="NQ73" s="102"/>
      <c r="NR73" s="104"/>
      <c r="NS73" s="104"/>
      <c r="NT73" s="104"/>
      <c r="NU73" s="104"/>
      <c r="NV73" s="104"/>
      <c r="NW73" s="104"/>
      <c r="NX73" s="105"/>
      <c r="NY73" s="109"/>
      <c r="NZ73" s="73"/>
      <c r="OA73" s="104"/>
      <c r="OB73" s="104"/>
      <c r="OC73" s="104"/>
      <c r="OD73" s="104"/>
      <c r="OE73" s="104"/>
      <c r="OF73" s="104"/>
      <c r="OG73" s="104"/>
      <c r="OH73" s="104"/>
      <c r="OI73" s="104"/>
      <c r="OJ73" s="104"/>
      <c r="OK73" s="104"/>
      <c r="OL73" s="104"/>
      <c r="OM73" s="134"/>
      <c r="ON73" s="104"/>
      <c r="OO73" s="104"/>
      <c r="OP73" s="104"/>
      <c r="OQ73" s="104"/>
      <c r="OR73" s="105"/>
      <c r="OS73" s="105"/>
      <c r="OT73" s="134"/>
      <c r="OU73" s="109"/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51"/>
        <v>69</v>
      </c>
      <c r="B74" s="195"/>
      <c r="C74" s="195"/>
      <c r="D74" s="195"/>
      <c r="E74" s="196"/>
      <c r="F74" s="102"/>
      <c r="G74" s="102"/>
      <c r="H74" s="104"/>
      <c r="I74" s="102"/>
      <c r="J74" s="104"/>
      <c r="K74" s="102"/>
      <c r="L74" s="102"/>
      <c r="M74" s="104"/>
      <c r="N74" s="102"/>
      <c r="O74" s="104"/>
      <c r="P74" s="102"/>
      <c r="Q74" s="102"/>
      <c r="R74" s="104"/>
      <c r="S74" s="102"/>
      <c r="T74" s="104"/>
      <c r="U74" s="102"/>
      <c r="V74" s="102"/>
      <c r="W74" s="104"/>
      <c r="X74" s="102"/>
      <c r="Y74" s="104"/>
      <c r="Z74" s="102"/>
      <c r="AA74" s="102"/>
      <c r="AB74" s="104"/>
      <c r="AC74" s="102"/>
      <c r="AD74" s="104"/>
      <c r="AE74" s="104"/>
      <c r="AF74" s="104"/>
      <c r="AG74" s="104"/>
      <c r="AH74" s="104"/>
      <c r="AI74" s="104"/>
      <c r="AJ74" s="105"/>
      <c r="AK74" s="109"/>
      <c r="AL74" s="102"/>
      <c r="AM74" s="102"/>
      <c r="AN74" s="104"/>
      <c r="AO74" s="102"/>
      <c r="AP74" s="104"/>
      <c r="AQ74" s="102"/>
      <c r="AR74" s="102"/>
      <c r="AS74" s="104"/>
      <c r="AT74" s="102"/>
      <c r="AU74" s="104"/>
      <c r="AV74" s="102"/>
      <c r="AW74" s="102"/>
      <c r="AX74" s="104"/>
      <c r="AY74" s="102"/>
      <c r="AZ74" s="104"/>
      <c r="BA74" s="102"/>
      <c r="BB74" s="102"/>
      <c r="BC74" s="104"/>
      <c r="BD74" s="102"/>
      <c r="BE74" s="104"/>
      <c r="BF74" s="102"/>
      <c r="BG74" s="102"/>
      <c r="BH74" s="104"/>
      <c r="BI74" s="102"/>
      <c r="BJ74" s="104"/>
      <c r="BK74" s="104"/>
      <c r="BL74" s="104"/>
      <c r="BM74" s="104"/>
      <c r="BN74" s="104"/>
      <c r="BO74" s="104"/>
      <c r="BP74" s="105"/>
      <c r="BQ74" s="109"/>
      <c r="BR74" s="102"/>
      <c r="BS74" s="102"/>
      <c r="BT74" s="104"/>
      <c r="BU74" s="102"/>
      <c r="BV74" s="104"/>
      <c r="BW74" s="102"/>
      <c r="BX74" s="102"/>
      <c r="BY74" s="104"/>
      <c r="BZ74" s="102"/>
      <c r="CA74" s="104"/>
      <c r="CB74" s="102"/>
      <c r="CC74" s="102"/>
      <c r="CD74" s="104"/>
      <c r="CE74" s="102"/>
      <c r="CF74" s="104"/>
      <c r="CG74" s="102"/>
      <c r="CH74" s="102"/>
      <c r="CI74" s="104"/>
      <c r="CJ74" s="102"/>
      <c r="CK74" s="104"/>
      <c r="CL74" s="102"/>
      <c r="CM74" s="102"/>
      <c r="CN74" s="104"/>
      <c r="CO74" s="102"/>
      <c r="CP74" s="104"/>
      <c r="CQ74" s="104"/>
      <c r="CR74" s="104"/>
      <c r="CS74" s="104"/>
      <c r="CT74" s="104"/>
      <c r="CU74" s="104"/>
      <c r="CV74" s="105"/>
      <c r="CW74" s="109"/>
      <c r="CX74" s="102"/>
      <c r="CY74" s="102"/>
      <c r="CZ74" s="104"/>
      <c r="DA74" s="102"/>
      <c r="DB74" s="104"/>
      <c r="DC74" s="102"/>
      <c r="DD74" s="102"/>
      <c r="DE74" s="104"/>
      <c r="DF74" s="102"/>
      <c r="DG74" s="104"/>
      <c r="DH74" s="102"/>
      <c r="DI74" s="102"/>
      <c r="DJ74" s="104"/>
      <c r="DK74" s="102"/>
      <c r="DL74" s="104"/>
      <c r="DM74" s="102"/>
      <c r="DN74" s="102"/>
      <c r="DO74" s="104"/>
      <c r="DP74" s="102"/>
      <c r="DQ74" s="104"/>
      <c r="DR74" s="102"/>
      <c r="DS74" s="102"/>
      <c r="DT74" s="104"/>
      <c r="DU74" s="102"/>
      <c r="DV74" s="104"/>
      <c r="DW74" s="104"/>
      <c r="DX74" s="104"/>
      <c r="DY74" s="104"/>
      <c r="DZ74" s="104"/>
      <c r="EA74" s="104"/>
      <c r="EB74" s="105"/>
      <c r="EC74" s="109"/>
      <c r="ED74" s="102"/>
      <c r="EE74" s="102"/>
      <c r="EF74" s="104"/>
      <c r="EG74" s="102"/>
      <c r="EH74" s="104"/>
      <c r="EI74" s="102"/>
      <c r="EJ74" s="102"/>
      <c r="EK74" s="104"/>
      <c r="EL74" s="102"/>
      <c r="EM74" s="104"/>
      <c r="EN74" s="102"/>
      <c r="EO74" s="102"/>
      <c r="EP74" s="104"/>
      <c r="EQ74" s="102"/>
      <c r="ER74" s="104"/>
      <c r="ES74" s="102"/>
      <c r="ET74" s="102"/>
      <c r="EU74" s="104"/>
      <c r="EV74" s="102"/>
      <c r="EW74" s="104"/>
      <c r="EX74" s="102"/>
      <c r="EY74" s="102"/>
      <c r="EZ74" s="104"/>
      <c r="FA74" s="102"/>
      <c r="FB74" s="104"/>
      <c r="FC74" s="104"/>
      <c r="FD74" s="104"/>
      <c r="FE74" s="104"/>
      <c r="FF74" s="104"/>
      <c r="FG74" s="104"/>
      <c r="FH74" s="105"/>
      <c r="FI74" s="109"/>
      <c r="FJ74" s="102"/>
      <c r="FK74" s="102"/>
      <c r="FL74" s="104"/>
      <c r="FM74" s="102"/>
      <c r="FN74" s="104"/>
      <c r="FO74" s="102"/>
      <c r="FP74" s="102"/>
      <c r="FQ74" s="104"/>
      <c r="FR74" s="102"/>
      <c r="FS74" s="104"/>
      <c r="FT74" s="102"/>
      <c r="FU74" s="102"/>
      <c r="FV74" s="104"/>
      <c r="FW74" s="102"/>
      <c r="FX74" s="104"/>
      <c r="FY74" s="102"/>
      <c r="FZ74" s="102"/>
      <c r="GA74" s="104"/>
      <c r="GB74" s="102"/>
      <c r="GC74" s="104"/>
      <c r="GD74" s="102"/>
      <c r="GE74" s="102"/>
      <c r="GF74" s="104"/>
      <c r="GG74" s="102"/>
      <c r="GH74" s="104"/>
      <c r="GI74" s="104"/>
      <c r="GJ74" s="104"/>
      <c r="GK74" s="104"/>
      <c r="GL74" s="104"/>
      <c r="GM74" s="104"/>
      <c r="GN74" s="105"/>
      <c r="GO74" s="109"/>
      <c r="GP74" s="102"/>
      <c r="GQ74" s="102"/>
      <c r="GR74" s="104"/>
      <c r="GS74" s="102"/>
      <c r="GT74" s="104"/>
      <c r="GU74" s="102"/>
      <c r="GV74" s="102"/>
      <c r="GW74" s="104"/>
      <c r="GX74" s="102"/>
      <c r="GY74" s="104"/>
      <c r="GZ74" s="102"/>
      <c r="HA74" s="102"/>
      <c r="HB74" s="104"/>
      <c r="HC74" s="102"/>
      <c r="HD74" s="104"/>
      <c r="HE74" s="102"/>
      <c r="HF74" s="102"/>
      <c r="HG74" s="104"/>
      <c r="HH74" s="102"/>
      <c r="HI74" s="104"/>
      <c r="HJ74" s="102"/>
      <c r="HK74" s="102"/>
      <c r="HL74" s="104"/>
      <c r="HM74" s="102"/>
      <c r="HN74" s="104"/>
      <c r="HO74" s="104"/>
      <c r="HP74" s="104"/>
      <c r="HQ74" s="104"/>
      <c r="HR74" s="104"/>
      <c r="HS74" s="104"/>
      <c r="HT74" s="105"/>
      <c r="HU74" s="109"/>
      <c r="HV74" s="102"/>
      <c r="HW74" s="102"/>
      <c r="HX74" s="104"/>
      <c r="HY74" s="102"/>
      <c r="HZ74" s="104"/>
      <c r="IA74" s="102"/>
      <c r="IB74" s="102"/>
      <c r="IC74" s="104"/>
      <c r="ID74" s="102"/>
      <c r="IE74" s="104"/>
      <c r="IF74" s="102"/>
      <c r="IG74" s="102"/>
      <c r="IH74" s="104"/>
      <c r="II74" s="102"/>
      <c r="IJ74" s="104"/>
      <c r="IK74" s="102"/>
      <c r="IL74" s="102"/>
      <c r="IM74" s="104"/>
      <c r="IN74" s="102"/>
      <c r="IO74" s="104"/>
      <c r="IP74" s="102"/>
      <c r="IQ74" s="102"/>
      <c r="IR74" s="104"/>
      <c r="IS74" s="102"/>
      <c r="IT74" s="104"/>
      <c r="IU74" s="104"/>
      <c r="IV74" s="104"/>
      <c r="IW74" s="104"/>
      <c r="IX74" s="104"/>
      <c r="IY74" s="104"/>
      <c r="IZ74" s="105"/>
      <c r="JA74" s="109"/>
      <c r="JB74" s="102"/>
      <c r="JC74" s="102"/>
      <c r="JD74" s="104"/>
      <c r="JE74" s="102"/>
      <c r="JF74" s="104"/>
      <c r="JG74" s="102"/>
      <c r="JH74" s="102"/>
      <c r="JI74" s="104"/>
      <c r="JJ74" s="102"/>
      <c r="JK74" s="104"/>
      <c r="JL74" s="102"/>
      <c r="JM74" s="102"/>
      <c r="JN74" s="104"/>
      <c r="JO74" s="102"/>
      <c r="JP74" s="104"/>
      <c r="JQ74" s="102"/>
      <c r="JR74" s="102"/>
      <c r="JS74" s="104"/>
      <c r="JT74" s="102"/>
      <c r="JU74" s="104"/>
      <c r="JV74" s="102"/>
      <c r="JW74" s="102"/>
      <c r="JX74" s="104"/>
      <c r="JY74" s="102"/>
      <c r="JZ74" s="104"/>
      <c r="KA74" s="104"/>
      <c r="KB74" s="104"/>
      <c r="KC74" s="104"/>
      <c r="KD74" s="104"/>
      <c r="KE74" s="104"/>
      <c r="KF74" s="105"/>
      <c r="KG74" s="109"/>
      <c r="KH74" s="102"/>
      <c r="KI74" s="102"/>
      <c r="KJ74" s="104"/>
      <c r="KK74" s="102"/>
      <c r="KL74" s="104"/>
      <c r="KM74" s="102"/>
      <c r="KN74" s="102"/>
      <c r="KO74" s="104"/>
      <c r="KP74" s="102"/>
      <c r="KQ74" s="104"/>
      <c r="KR74" s="102"/>
      <c r="KS74" s="102"/>
      <c r="KT74" s="104"/>
      <c r="KU74" s="102"/>
      <c r="KV74" s="104"/>
      <c r="KW74" s="102"/>
      <c r="KX74" s="102"/>
      <c r="KY74" s="104"/>
      <c r="KZ74" s="102"/>
      <c r="LA74" s="104"/>
      <c r="LB74" s="102"/>
      <c r="LC74" s="102"/>
      <c r="LD74" s="104"/>
      <c r="LE74" s="102"/>
      <c r="LF74" s="104"/>
      <c r="LG74" s="104"/>
      <c r="LH74" s="104"/>
      <c r="LI74" s="104"/>
      <c r="LJ74" s="104"/>
      <c r="LK74" s="104"/>
      <c r="LL74" s="105"/>
      <c r="LM74" s="109"/>
      <c r="LN74" s="102"/>
      <c r="LO74" s="102"/>
      <c r="LP74" s="104"/>
      <c r="LQ74" s="102"/>
      <c r="LR74" s="104"/>
      <c r="LS74" s="102"/>
      <c r="LT74" s="102"/>
      <c r="LU74" s="104"/>
      <c r="LV74" s="102"/>
      <c r="LW74" s="104"/>
      <c r="LX74" s="102"/>
      <c r="LY74" s="102"/>
      <c r="LZ74" s="104"/>
      <c r="MA74" s="102"/>
      <c r="MB74" s="104"/>
      <c r="MC74" s="102"/>
      <c r="MD74" s="102"/>
      <c r="ME74" s="104"/>
      <c r="MF74" s="102"/>
      <c r="MG74" s="104"/>
      <c r="MH74" s="102"/>
      <c r="MI74" s="102"/>
      <c r="MJ74" s="104"/>
      <c r="MK74" s="102"/>
      <c r="ML74" s="104"/>
      <c r="MM74" s="104"/>
      <c r="MN74" s="104"/>
      <c r="MO74" s="104"/>
      <c r="MP74" s="104"/>
      <c r="MQ74" s="104"/>
      <c r="MR74" s="105"/>
      <c r="MS74" s="109"/>
      <c r="MT74" s="102"/>
      <c r="MU74" s="102"/>
      <c r="MV74" s="104"/>
      <c r="MW74" s="102"/>
      <c r="MX74" s="104"/>
      <c r="MY74" s="102"/>
      <c r="MZ74" s="102"/>
      <c r="NA74" s="104"/>
      <c r="NB74" s="102"/>
      <c r="NC74" s="104"/>
      <c r="ND74" s="102"/>
      <c r="NE74" s="102"/>
      <c r="NF74" s="104"/>
      <c r="NG74" s="102"/>
      <c r="NH74" s="104"/>
      <c r="NI74" s="102"/>
      <c r="NJ74" s="102"/>
      <c r="NK74" s="104"/>
      <c r="NL74" s="102"/>
      <c r="NM74" s="104"/>
      <c r="NN74" s="102"/>
      <c r="NO74" s="102"/>
      <c r="NP74" s="104"/>
      <c r="NQ74" s="102"/>
      <c r="NR74" s="104"/>
      <c r="NS74" s="104"/>
      <c r="NT74" s="104"/>
      <c r="NU74" s="104"/>
      <c r="NV74" s="104"/>
      <c r="NW74" s="104"/>
      <c r="NX74" s="105"/>
      <c r="NY74" s="109"/>
      <c r="NZ74" s="73"/>
      <c r="OA74" s="104"/>
      <c r="OB74" s="104"/>
      <c r="OC74" s="104"/>
      <c r="OD74" s="104"/>
      <c r="OE74" s="104"/>
      <c r="OF74" s="104"/>
      <c r="OG74" s="104"/>
      <c r="OH74" s="104"/>
      <c r="OI74" s="104"/>
      <c r="OJ74" s="104"/>
      <c r="OK74" s="104"/>
      <c r="OL74" s="104"/>
      <c r="OM74" s="134"/>
      <c r="ON74" s="104"/>
      <c r="OO74" s="104"/>
      <c r="OP74" s="104"/>
      <c r="OQ74" s="104"/>
      <c r="OR74" s="105"/>
      <c r="OS74" s="105"/>
      <c r="OT74" s="134"/>
      <c r="OU74" s="109"/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51"/>
        <v>70</v>
      </c>
      <c r="B75" s="195"/>
      <c r="C75" s="195"/>
      <c r="D75" s="195"/>
      <c r="E75" s="196"/>
      <c r="F75" s="102"/>
      <c r="G75" s="102"/>
      <c r="H75" s="104"/>
      <c r="I75" s="102"/>
      <c r="J75" s="104"/>
      <c r="K75" s="102"/>
      <c r="L75" s="102"/>
      <c r="M75" s="104"/>
      <c r="N75" s="102"/>
      <c r="O75" s="104"/>
      <c r="P75" s="102"/>
      <c r="Q75" s="102"/>
      <c r="R75" s="104"/>
      <c r="S75" s="102"/>
      <c r="T75" s="104"/>
      <c r="U75" s="102"/>
      <c r="V75" s="102"/>
      <c r="W75" s="104"/>
      <c r="X75" s="102"/>
      <c r="Y75" s="104"/>
      <c r="Z75" s="102"/>
      <c r="AA75" s="102"/>
      <c r="AB75" s="104"/>
      <c r="AC75" s="102"/>
      <c r="AD75" s="104"/>
      <c r="AE75" s="104"/>
      <c r="AF75" s="104"/>
      <c r="AG75" s="104"/>
      <c r="AH75" s="104"/>
      <c r="AI75" s="104"/>
      <c r="AJ75" s="105"/>
      <c r="AK75" s="109"/>
      <c r="AL75" s="102"/>
      <c r="AM75" s="102"/>
      <c r="AN75" s="104"/>
      <c r="AO75" s="102"/>
      <c r="AP75" s="104"/>
      <c r="AQ75" s="102"/>
      <c r="AR75" s="102"/>
      <c r="AS75" s="104"/>
      <c r="AT75" s="102"/>
      <c r="AU75" s="104"/>
      <c r="AV75" s="102"/>
      <c r="AW75" s="102"/>
      <c r="AX75" s="104"/>
      <c r="AY75" s="102"/>
      <c r="AZ75" s="104"/>
      <c r="BA75" s="102"/>
      <c r="BB75" s="102"/>
      <c r="BC75" s="104"/>
      <c r="BD75" s="102"/>
      <c r="BE75" s="104"/>
      <c r="BF75" s="102"/>
      <c r="BG75" s="102"/>
      <c r="BH75" s="104"/>
      <c r="BI75" s="102"/>
      <c r="BJ75" s="104"/>
      <c r="BK75" s="104"/>
      <c r="BL75" s="104"/>
      <c r="BM75" s="104"/>
      <c r="BN75" s="104"/>
      <c r="BO75" s="104"/>
      <c r="BP75" s="105"/>
      <c r="BQ75" s="109"/>
      <c r="BR75" s="102"/>
      <c r="BS75" s="102"/>
      <c r="BT75" s="104"/>
      <c r="BU75" s="102"/>
      <c r="BV75" s="104"/>
      <c r="BW75" s="102"/>
      <c r="BX75" s="102"/>
      <c r="BY75" s="104"/>
      <c r="BZ75" s="102"/>
      <c r="CA75" s="104"/>
      <c r="CB75" s="102"/>
      <c r="CC75" s="102"/>
      <c r="CD75" s="104"/>
      <c r="CE75" s="102"/>
      <c r="CF75" s="104"/>
      <c r="CG75" s="102"/>
      <c r="CH75" s="102"/>
      <c r="CI75" s="104"/>
      <c r="CJ75" s="102"/>
      <c r="CK75" s="104"/>
      <c r="CL75" s="102"/>
      <c r="CM75" s="102"/>
      <c r="CN75" s="104"/>
      <c r="CO75" s="102"/>
      <c r="CP75" s="104"/>
      <c r="CQ75" s="104"/>
      <c r="CR75" s="104"/>
      <c r="CS75" s="104"/>
      <c r="CT75" s="104"/>
      <c r="CU75" s="104"/>
      <c r="CV75" s="105"/>
      <c r="CW75" s="109"/>
      <c r="CX75" s="102"/>
      <c r="CY75" s="102"/>
      <c r="CZ75" s="104"/>
      <c r="DA75" s="102"/>
      <c r="DB75" s="104"/>
      <c r="DC75" s="102"/>
      <c r="DD75" s="102"/>
      <c r="DE75" s="104"/>
      <c r="DF75" s="102"/>
      <c r="DG75" s="104"/>
      <c r="DH75" s="102"/>
      <c r="DI75" s="102"/>
      <c r="DJ75" s="104"/>
      <c r="DK75" s="102"/>
      <c r="DL75" s="104"/>
      <c r="DM75" s="102"/>
      <c r="DN75" s="102"/>
      <c r="DO75" s="104"/>
      <c r="DP75" s="102"/>
      <c r="DQ75" s="104"/>
      <c r="DR75" s="102"/>
      <c r="DS75" s="102"/>
      <c r="DT75" s="104"/>
      <c r="DU75" s="102"/>
      <c r="DV75" s="104"/>
      <c r="DW75" s="104"/>
      <c r="DX75" s="104"/>
      <c r="DY75" s="104"/>
      <c r="DZ75" s="104"/>
      <c r="EA75" s="104"/>
      <c r="EB75" s="105"/>
      <c r="EC75" s="109"/>
      <c r="ED75" s="102"/>
      <c r="EE75" s="102"/>
      <c r="EF75" s="104"/>
      <c r="EG75" s="102"/>
      <c r="EH75" s="104"/>
      <c r="EI75" s="102"/>
      <c r="EJ75" s="102"/>
      <c r="EK75" s="104"/>
      <c r="EL75" s="102"/>
      <c r="EM75" s="104"/>
      <c r="EN75" s="102"/>
      <c r="EO75" s="102"/>
      <c r="EP75" s="104"/>
      <c r="EQ75" s="102"/>
      <c r="ER75" s="104"/>
      <c r="ES75" s="102"/>
      <c r="ET75" s="102"/>
      <c r="EU75" s="104"/>
      <c r="EV75" s="102"/>
      <c r="EW75" s="104"/>
      <c r="EX75" s="102"/>
      <c r="EY75" s="102"/>
      <c r="EZ75" s="104"/>
      <c r="FA75" s="102"/>
      <c r="FB75" s="104"/>
      <c r="FC75" s="104"/>
      <c r="FD75" s="104"/>
      <c r="FE75" s="104"/>
      <c r="FF75" s="104"/>
      <c r="FG75" s="104"/>
      <c r="FH75" s="105"/>
      <c r="FI75" s="109"/>
      <c r="FJ75" s="102"/>
      <c r="FK75" s="102"/>
      <c r="FL75" s="104"/>
      <c r="FM75" s="102"/>
      <c r="FN75" s="104"/>
      <c r="FO75" s="102"/>
      <c r="FP75" s="102"/>
      <c r="FQ75" s="104"/>
      <c r="FR75" s="102"/>
      <c r="FS75" s="104"/>
      <c r="FT75" s="102"/>
      <c r="FU75" s="102"/>
      <c r="FV75" s="104"/>
      <c r="FW75" s="102"/>
      <c r="FX75" s="104"/>
      <c r="FY75" s="102"/>
      <c r="FZ75" s="102"/>
      <c r="GA75" s="104"/>
      <c r="GB75" s="102"/>
      <c r="GC75" s="104"/>
      <c r="GD75" s="102"/>
      <c r="GE75" s="102"/>
      <c r="GF75" s="104"/>
      <c r="GG75" s="102"/>
      <c r="GH75" s="104"/>
      <c r="GI75" s="104"/>
      <c r="GJ75" s="104"/>
      <c r="GK75" s="104"/>
      <c r="GL75" s="104"/>
      <c r="GM75" s="104"/>
      <c r="GN75" s="105"/>
      <c r="GO75" s="109"/>
      <c r="GP75" s="102"/>
      <c r="GQ75" s="102"/>
      <c r="GR75" s="104"/>
      <c r="GS75" s="102"/>
      <c r="GT75" s="104"/>
      <c r="GU75" s="102"/>
      <c r="GV75" s="102"/>
      <c r="GW75" s="104"/>
      <c r="GX75" s="102"/>
      <c r="GY75" s="104"/>
      <c r="GZ75" s="102"/>
      <c r="HA75" s="102"/>
      <c r="HB75" s="104"/>
      <c r="HC75" s="102"/>
      <c r="HD75" s="104"/>
      <c r="HE75" s="102"/>
      <c r="HF75" s="102"/>
      <c r="HG75" s="104"/>
      <c r="HH75" s="102"/>
      <c r="HI75" s="104"/>
      <c r="HJ75" s="102"/>
      <c r="HK75" s="102"/>
      <c r="HL75" s="104"/>
      <c r="HM75" s="102"/>
      <c r="HN75" s="104"/>
      <c r="HO75" s="104"/>
      <c r="HP75" s="104"/>
      <c r="HQ75" s="104"/>
      <c r="HR75" s="104"/>
      <c r="HS75" s="104"/>
      <c r="HT75" s="105"/>
      <c r="HU75" s="109"/>
      <c r="HV75" s="102"/>
      <c r="HW75" s="102"/>
      <c r="HX75" s="104"/>
      <c r="HY75" s="102"/>
      <c r="HZ75" s="104"/>
      <c r="IA75" s="102"/>
      <c r="IB75" s="102"/>
      <c r="IC75" s="104"/>
      <c r="ID75" s="102"/>
      <c r="IE75" s="104"/>
      <c r="IF75" s="102"/>
      <c r="IG75" s="102"/>
      <c r="IH75" s="104"/>
      <c r="II75" s="102"/>
      <c r="IJ75" s="104"/>
      <c r="IK75" s="102"/>
      <c r="IL75" s="102"/>
      <c r="IM75" s="104"/>
      <c r="IN75" s="102"/>
      <c r="IO75" s="104"/>
      <c r="IP75" s="102"/>
      <c r="IQ75" s="102"/>
      <c r="IR75" s="104"/>
      <c r="IS75" s="102"/>
      <c r="IT75" s="104"/>
      <c r="IU75" s="104"/>
      <c r="IV75" s="104"/>
      <c r="IW75" s="104"/>
      <c r="IX75" s="104"/>
      <c r="IY75" s="104"/>
      <c r="IZ75" s="105"/>
      <c r="JA75" s="109"/>
      <c r="JB75" s="102"/>
      <c r="JC75" s="102"/>
      <c r="JD75" s="104"/>
      <c r="JE75" s="102"/>
      <c r="JF75" s="104"/>
      <c r="JG75" s="102"/>
      <c r="JH75" s="102"/>
      <c r="JI75" s="104"/>
      <c r="JJ75" s="102"/>
      <c r="JK75" s="104"/>
      <c r="JL75" s="102"/>
      <c r="JM75" s="102"/>
      <c r="JN75" s="104"/>
      <c r="JO75" s="102"/>
      <c r="JP75" s="104"/>
      <c r="JQ75" s="102"/>
      <c r="JR75" s="102"/>
      <c r="JS75" s="104"/>
      <c r="JT75" s="102"/>
      <c r="JU75" s="104"/>
      <c r="JV75" s="102"/>
      <c r="JW75" s="102"/>
      <c r="JX75" s="104"/>
      <c r="JY75" s="102"/>
      <c r="JZ75" s="104"/>
      <c r="KA75" s="104"/>
      <c r="KB75" s="104"/>
      <c r="KC75" s="104"/>
      <c r="KD75" s="104"/>
      <c r="KE75" s="104"/>
      <c r="KF75" s="105"/>
      <c r="KG75" s="109"/>
      <c r="KH75" s="102"/>
      <c r="KI75" s="102"/>
      <c r="KJ75" s="104"/>
      <c r="KK75" s="102"/>
      <c r="KL75" s="104"/>
      <c r="KM75" s="102"/>
      <c r="KN75" s="102"/>
      <c r="KO75" s="104"/>
      <c r="KP75" s="102"/>
      <c r="KQ75" s="104"/>
      <c r="KR75" s="102"/>
      <c r="KS75" s="102"/>
      <c r="KT75" s="104"/>
      <c r="KU75" s="102"/>
      <c r="KV75" s="104"/>
      <c r="KW75" s="102"/>
      <c r="KX75" s="102"/>
      <c r="KY75" s="104"/>
      <c r="KZ75" s="102"/>
      <c r="LA75" s="104"/>
      <c r="LB75" s="102"/>
      <c r="LC75" s="102"/>
      <c r="LD75" s="104"/>
      <c r="LE75" s="102"/>
      <c r="LF75" s="104"/>
      <c r="LG75" s="104"/>
      <c r="LH75" s="104"/>
      <c r="LI75" s="104"/>
      <c r="LJ75" s="104"/>
      <c r="LK75" s="104"/>
      <c r="LL75" s="105"/>
      <c r="LM75" s="109"/>
      <c r="LN75" s="102"/>
      <c r="LO75" s="102"/>
      <c r="LP75" s="104"/>
      <c r="LQ75" s="102"/>
      <c r="LR75" s="104"/>
      <c r="LS75" s="102"/>
      <c r="LT75" s="102"/>
      <c r="LU75" s="104"/>
      <c r="LV75" s="102"/>
      <c r="LW75" s="104"/>
      <c r="LX75" s="102"/>
      <c r="LY75" s="102"/>
      <c r="LZ75" s="104"/>
      <c r="MA75" s="102"/>
      <c r="MB75" s="104"/>
      <c r="MC75" s="102"/>
      <c r="MD75" s="102"/>
      <c r="ME75" s="104"/>
      <c r="MF75" s="102"/>
      <c r="MG75" s="104"/>
      <c r="MH75" s="102"/>
      <c r="MI75" s="102"/>
      <c r="MJ75" s="104"/>
      <c r="MK75" s="102"/>
      <c r="ML75" s="104"/>
      <c r="MM75" s="104"/>
      <c r="MN75" s="104"/>
      <c r="MO75" s="104"/>
      <c r="MP75" s="104"/>
      <c r="MQ75" s="104"/>
      <c r="MR75" s="105"/>
      <c r="MS75" s="109"/>
      <c r="MT75" s="102"/>
      <c r="MU75" s="102"/>
      <c r="MV75" s="104"/>
      <c r="MW75" s="102"/>
      <c r="MX75" s="104"/>
      <c r="MY75" s="102"/>
      <c r="MZ75" s="102"/>
      <c r="NA75" s="104"/>
      <c r="NB75" s="102"/>
      <c r="NC75" s="104"/>
      <c r="ND75" s="102"/>
      <c r="NE75" s="102"/>
      <c r="NF75" s="104"/>
      <c r="NG75" s="102"/>
      <c r="NH75" s="104"/>
      <c r="NI75" s="102"/>
      <c r="NJ75" s="102"/>
      <c r="NK75" s="104"/>
      <c r="NL75" s="102"/>
      <c r="NM75" s="104"/>
      <c r="NN75" s="102"/>
      <c r="NO75" s="102"/>
      <c r="NP75" s="104"/>
      <c r="NQ75" s="102"/>
      <c r="NR75" s="104"/>
      <c r="NS75" s="104"/>
      <c r="NT75" s="104"/>
      <c r="NU75" s="104"/>
      <c r="NV75" s="104"/>
      <c r="NW75" s="104"/>
      <c r="NX75" s="105"/>
      <c r="NY75" s="109"/>
      <c r="NZ75" s="73"/>
      <c r="OA75" s="104"/>
      <c r="OB75" s="104"/>
      <c r="OC75" s="104"/>
      <c r="OD75" s="104"/>
      <c r="OE75" s="104"/>
      <c r="OF75" s="104"/>
      <c r="OG75" s="104"/>
      <c r="OH75" s="104"/>
      <c r="OI75" s="104"/>
      <c r="OJ75" s="104"/>
      <c r="OK75" s="104"/>
      <c r="OL75" s="104"/>
      <c r="OM75" s="134"/>
      <c r="ON75" s="104"/>
      <c r="OO75" s="104"/>
      <c r="OP75" s="104"/>
      <c r="OQ75" s="104"/>
      <c r="OR75" s="105"/>
      <c r="OS75" s="105"/>
      <c r="OT75" s="134"/>
      <c r="OU75" s="109"/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51"/>
        <v>71</v>
      </c>
      <c r="B76" s="195"/>
      <c r="C76" s="195"/>
      <c r="D76" s="195"/>
      <c r="E76" s="196"/>
      <c r="F76" s="102"/>
      <c r="G76" s="102"/>
      <c r="H76" s="104"/>
      <c r="I76" s="102"/>
      <c r="J76" s="104"/>
      <c r="K76" s="102"/>
      <c r="L76" s="102"/>
      <c r="M76" s="104"/>
      <c r="N76" s="102"/>
      <c r="O76" s="104"/>
      <c r="P76" s="102"/>
      <c r="Q76" s="102"/>
      <c r="R76" s="104"/>
      <c r="S76" s="102"/>
      <c r="T76" s="104"/>
      <c r="U76" s="102"/>
      <c r="V76" s="102"/>
      <c r="W76" s="104"/>
      <c r="X76" s="102"/>
      <c r="Y76" s="104"/>
      <c r="Z76" s="102"/>
      <c r="AA76" s="102"/>
      <c r="AB76" s="104"/>
      <c r="AC76" s="102"/>
      <c r="AD76" s="104"/>
      <c r="AE76" s="104"/>
      <c r="AF76" s="104"/>
      <c r="AG76" s="104"/>
      <c r="AH76" s="104"/>
      <c r="AI76" s="104"/>
      <c r="AJ76" s="105"/>
      <c r="AK76" s="109"/>
      <c r="AL76" s="102"/>
      <c r="AM76" s="102"/>
      <c r="AN76" s="104"/>
      <c r="AO76" s="102"/>
      <c r="AP76" s="104"/>
      <c r="AQ76" s="102"/>
      <c r="AR76" s="102"/>
      <c r="AS76" s="104"/>
      <c r="AT76" s="102"/>
      <c r="AU76" s="104"/>
      <c r="AV76" s="102"/>
      <c r="AW76" s="102"/>
      <c r="AX76" s="104"/>
      <c r="AY76" s="102"/>
      <c r="AZ76" s="104"/>
      <c r="BA76" s="102"/>
      <c r="BB76" s="102"/>
      <c r="BC76" s="104"/>
      <c r="BD76" s="102"/>
      <c r="BE76" s="104"/>
      <c r="BF76" s="102"/>
      <c r="BG76" s="102"/>
      <c r="BH76" s="104"/>
      <c r="BI76" s="102"/>
      <c r="BJ76" s="104"/>
      <c r="BK76" s="104"/>
      <c r="BL76" s="104"/>
      <c r="BM76" s="104"/>
      <c r="BN76" s="104"/>
      <c r="BO76" s="104"/>
      <c r="BP76" s="105"/>
      <c r="BQ76" s="109"/>
      <c r="BR76" s="102"/>
      <c r="BS76" s="102"/>
      <c r="BT76" s="104"/>
      <c r="BU76" s="102"/>
      <c r="BV76" s="104"/>
      <c r="BW76" s="102"/>
      <c r="BX76" s="102"/>
      <c r="BY76" s="104"/>
      <c r="BZ76" s="102"/>
      <c r="CA76" s="104"/>
      <c r="CB76" s="102"/>
      <c r="CC76" s="102"/>
      <c r="CD76" s="104"/>
      <c r="CE76" s="102"/>
      <c r="CF76" s="104"/>
      <c r="CG76" s="102"/>
      <c r="CH76" s="102"/>
      <c r="CI76" s="104"/>
      <c r="CJ76" s="102"/>
      <c r="CK76" s="104"/>
      <c r="CL76" s="102"/>
      <c r="CM76" s="102"/>
      <c r="CN76" s="104"/>
      <c r="CO76" s="102"/>
      <c r="CP76" s="104"/>
      <c r="CQ76" s="104"/>
      <c r="CR76" s="104"/>
      <c r="CS76" s="104"/>
      <c r="CT76" s="104"/>
      <c r="CU76" s="104"/>
      <c r="CV76" s="105"/>
      <c r="CW76" s="109"/>
      <c r="CX76" s="102"/>
      <c r="CY76" s="102"/>
      <c r="CZ76" s="104"/>
      <c r="DA76" s="102"/>
      <c r="DB76" s="104"/>
      <c r="DC76" s="102"/>
      <c r="DD76" s="102"/>
      <c r="DE76" s="104"/>
      <c r="DF76" s="102"/>
      <c r="DG76" s="104"/>
      <c r="DH76" s="102"/>
      <c r="DI76" s="102"/>
      <c r="DJ76" s="104"/>
      <c r="DK76" s="102"/>
      <c r="DL76" s="104"/>
      <c r="DM76" s="102"/>
      <c r="DN76" s="102"/>
      <c r="DO76" s="104"/>
      <c r="DP76" s="102"/>
      <c r="DQ76" s="104"/>
      <c r="DR76" s="102"/>
      <c r="DS76" s="102"/>
      <c r="DT76" s="104"/>
      <c r="DU76" s="102"/>
      <c r="DV76" s="104"/>
      <c r="DW76" s="104"/>
      <c r="DX76" s="104"/>
      <c r="DY76" s="104"/>
      <c r="DZ76" s="104"/>
      <c r="EA76" s="104"/>
      <c r="EB76" s="105"/>
      <c r="EC76" s="109"/>
      <c r="ED76" s="102"/>
      <c r="EE76" s="102"/>
      <c r="EF76" s="104"/>
      <c r="EG76" s="102"/>
      <c r="EH76" s="104"/>
      <c r="EI76" s="102"/>
      <c r="EJ76" s="102"/>
      <c r="EK76" s="104"/>
      <c r="EL76" s="102"/>
      <c r="EM76" s="104"/>
      <c r="EN76" s="102"/>
      <c r="EO76" s="102"/>
      <c r="EP76" s="104"/>
      <c r="EQ76" s="102"/>
      <c r="ER76" s="104"/>
      <c r="ES76" s="102"/>
      <c r="ET76" s="102"/>
      <c r="EU76" s="104"/>
      <c r="EV76" s="102"/>
      <c r="EW76" s="104"/>
      <c r="EX76" s="102"/>
      <c r="EY76" s="102"/>
      <c r="EZ76" s="104"/>
      <c r="FA76" s="102"/>
      <c r="FB76" s="104"/>
      <c r="FC76" s="104"/>
      <c r="FD76" s="104"/>
      <c r="FE76" s="104"/>
      <c r="FF76" s="104"/>
      <c r="FG76" s="104"/>
      <c r="FH76" s="105"/>
      <c r="FI76" s="109"/>
      <c r="FJ76" s="102"/>
      <c r="FK76" s="102"/>
      <c r="FL76" s="104"/>
      <c r="FM76" s="102"/>
      <c r="FN76" s="104"/>
      <c r="FO76" s="102"/>
      <c r="FP76" s="102"/>
      <c r="FQ76" s="104"/>
      <c r="FR76" s="102"/>
      <c r="FS76" s="104"/>
      <c r="FT76" s="102"/>
      <c r="FU76" s="102"/>
      <c r="FV76" s="104"/>
      <c r="FW76" s="102"/>
      <c r="FX76" s="104"/>
      <c r="FY76" s="102"/>
      <c r="FZ76" s="102"/>
      <c r="GA76" s="104"/>
      <c r="GB76" s="102"/>
      <c r="GC76" s="104"/>
      <c r="GD76" s="102"/>
      <c r="GE76" s="102"/>
      <c r="GF76" s="104"/>
      <c r="GG76" s="102"/>
      <c r="GH76" s="104"/>
      <c r="GI76" s="104"/>
      <c r="GJ76" s="104"/>
      <c r="GK76" s="104"/>
      <c r="GL76" s="104"/>
      <c r="GM76" s="104"/>
      <c r="GN76" s="105"/>
      <c r="GO76" s="109"/>
      <c r="GP76" s="102"/>
      <c r="GQ76" s="102"/>
      <c r="GR76" s="104"/>
      <c r="GS76" s="102"/>
      <c r="GT76" s="104"/>
      <c r="GU76" s="102"/>
      <c r="GV76" s="102"/>
      <c r="GW76" s="104"/>
      <c r="GX76" s="102"/>
      <c r="GY76" s="104"/>
      <c r="GZ76" s="102"/>
      <c r="HA76" s="102"/>
      <c r="HB76" s="104"/>
      <c r="HC76" s="102"/>
      <c r="HD76" s="104"/>
      <c r="HE76" s="102"/>
      <c r="HF76" s="102"/>
      <c r="HG76" s="104"/>
      <c r="HH76" s="102"/>
      <c r="HI76" s="104"/>
      <c r="HJ76" s="102"/>
      <c r="HK76" s="102"/>
      <c r="HL76" s="104"/>
      <c r="HM76" s="102"/>
      <c r="HN76" s="104"/>
      <c r="HO76" s="104"/>
      <c r="HP76" s="104"/>
      <c r="HQ76" s="104"/>
      <c r="HR76" s="104"/>
      <c r="HS76" s="104"/>
      <c r="HT76" s="105"/>
      <c r="HU76" s="109"/>
      <c r="HV76" s="102"/>
      <c r="HW76" s="102"/>
      <c r="HX76" s="104"/>
      <c r="HY76" s="102"/>
      <c r="HZ76" s="104"/>
      <c r="IA76" s="102"/>
      <c r="IB76" s="102"/>
      <c r="IC76" s="104"/>
      <c r="ID76" s="102"/>
      <c r="IE76" s="104"/>
      <c r="IF76" s="102"/>
      <c r="IG76" s="102"/>
      <c r="IH76" s="104"/>
      <c r="II76" s="102"/>
      <c r="IJ76" s="104"/>
      <c r="IK76" s="102"/>
      <c r="IL76" s="102"/>
      <c r="IM76" s="104"/>
      <c r="IN76" s="102"/>
      <c r="IO76" s="104"/>
      <c r="IP76" s="102"/>
      <c r="IQ76" s="102"/>
      <c r="IR76" s="104"/>
      <c r="IS76" s="102"/>
      <c r="IT76" s="104"/>
      <c r="IU76" s="104"/>
      <c r="IV76" s="104"/>
      <c r="IW76" s="104"/>
      <c r="IX76" s="104"/>
      <c r="IY76" s="104"/>
      <c r="IZ76" s="105"/>
      <c r="JA76" s="109"/>
      <c r="JB76" s="102"/>
      <c r="JC76" s="102"/>
      <c r="JD76" s="104"/>
      <c r="JE76" s="102"/>
      <c r="JF76" s="104"/>
      <c r="JG76" s="102"/>
      <c r="JH76" s="102"/>
      <c r="JI76" s="104"/>
      <c r="JJ76" s="102"/>
      <c r="JK76" s="104"/>
      <c r="JL76" s="102"/>
      <c r="JM76" s="102"/>
      <c r="JN76" s="104"/>
      <c r="JO76" s="102"/>
      <c r="JP76" s="104"/>
      <c r="JQ76" s="102"/>
      <c r="JR76" s="102"/>
      <c r="JS76" s="104"/>
      <c r="JT76" s="102"/>
      <c r="JU76" s="104"/>
      <c r="JV76" s="102"/>
      <c r="JW76" s="102"/>
      <c r="JX76" s="104"/>
      <c r="JY76" s="102"/>
      <c r="JZ76" s="104"/>
      <c r="KA76" s="104"/>
      <c r="KB76" s="104"/>
      <c r="KC76" s="104"/>
      <c r="KD76" s="104"/>
      <c r="KE76" s="104"/>
      <c r="KF76" s="105"/>
      <c r="KG76" s="109"/>
      <c r="KH76" s="102"/>
      <c r="KI76" s="102"/>
      <c r="KJ76" s="104"/>
      <c r="KK76" s="102"/>
      <c r="KL76" s="104"/>
      <c r="KM76" s="102"/>
      <c r="KN76" s="102"/>
      <c r="KO76" s="104"/>
      <c r="KP76" s="102"/>
      <c r="KQ76" s="104"/>
      <c r="KR76" s="102"/>
      <c r="KS76" s="102"/>
      <c r="KT76" s="104"/>
      <c r="KU76" s="102"/>
      <c r="KV76" s="104"/>
      <c r="KW76" s="102"/>
      <c r="KX76" s="102"/>
      <c r="KY76" s="104"/>
      <c r="KZ76" s="102"/>
      <c r="LA76" s="104"/>
      <c r="LB76" s="102"/>
      <c r="LC76" s="102"/>
      <c r="LD76" s="104"/>
      <c r="LE76" s="102"/>
      <c r="LF76" s="104"/>
      <c r="LG76" s="104"/>
      <c r="LH76" s="104"/>
      <c r="LI76" s="104"/>
      <c r="LJ76" s="104"/>
      <c r="LK76" s="104"/>
      <c r="LL76" s="105"/>
      <c r="LM76" s="109"/>
      <c r="LN76" s="102"/>
      <c r="LO76" s="102"/>
      <c r="LP76" s="104"/>
      <c r="LQ76" s="102"/>
      <c r="LR76" s="104"/>
      <c r="LS76" s="102"/>
      <c r="LT76" s="102"/>
      <c r="LU76" s="104"/>
      <c r="LV76" s="102"/>
      <c r="LW76" s="104"/>
      <c r="LX76" s="102"/>
      <c r="LY76" s="102"/>
      <c r="LZ76" s="104"/>
      <c r="MA76" s="102"/>
      <c r="MB76" s="104"/>
      <c r="MC76" s="102"/>
      <c r="MD76" s="102"/>
      <c r="ME76" s="104"/>
      <c r="MF76" s="102"/>
      <c r="MG76" s="104"/>
      <c r="MH76" s="102"/>
      <c r="MI76" s="102"/>
      <c r="MJ76" s="104"/>
      <c r="MK76" s="102"/>
      <c r="ML76" s="104"/>
      <c r="MM76" s="104"/>
      <c r="MN76" s="104"/>
      <c r="MO76" s="104"/>
      <c r="MP76" s="104"/>
      <c r="MQ76" s="104"/>
      <c r="MR76" s="105"/>
      <c r="MS76" s="109"/>
      <c r="MT76" s="102"/>
      <c r="MU76" s="102"/>
      <c r="MV76" s="104"/>
      <c r="MW76" s="102"/>
      <c r="MX76" s="104"/>
      <c r="MY76" s="102"/>
      <c r="MZ76" s="102"/>
      <c r="NA76" s="104"/>
      <c r="NB76" s="102"/>
      <c r="NC76" s="104"/>
      <c r="ND76" s="102"/>
      <c r="NE76" s="102"/>
      <c r="NF76" s="104"/>
      <c r="NG76" s="102"/>
      <c r="NH76" s="104"/>
      <c r="NI76" s="102"/>
      <c r="NJ76" s="102"/>
      <c r="NK76" s="104"/>
      <c r="NL76" s="102"/>
      <c r="NM76" s="104"/>
      <c r="NN76" s="102"/>
      <c r="NO76" s="102"/>
      <c r="NP76" s="104"/>
      <c r="NQ76" s="102"/>
      <c r="NR76" s="104"/>
      <c r="NS76" s="104"/>
      <c r="NT76" s="104"/>
      <c r="NU76" s="104"/>
      <c r="NV76" s="104"/>
      <c r="NW76" s="104"/>
      <c r="NX76" s="105"/>
      <c r="NY76" s="109"/>
      <c r="NZ76" s="73"/>
      <c r="OA76" s="104"/>
      <c r="OB76" s="104"/>
      <c r="OC76" s="104"/>
      <c r="OD76" s="104"/>
      <c r="OE76" s="104"/>
      <c r="OF76" s="104"/>
      <c r="OG76" s="104"/>
      <c r="OH76" s="104"/>
      <c r="OI76" s="104"/>
      <c r="OJ76" s="104"/>
      <c r="OK76" s="104"/>
      <c r="OL76" s="104"/>
      <c r="OM76" s="134"/>
      <c r="ON76" s="104"/>
      <c r="OO76" s="104"/>
      <c r="OP76" s="104"/>
      <c r="OQ76" s="104"/>
      <c r="OR76" s="105"/>
      <c r="OS76" s="105"/>
      <c r="OT76" s="134"/>
      <c r="OU76" s="109"/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51"/>
        <v>72</v>
      </c>
      <c r="B77" s="195"/>
      <c r="C77" s="195"/>
      <c r="D77" s="195"/>
      <c r="E77" s="196"/>
      <c r="F77" s="102"/>
      <c r="G77" s="102"/>
      <c r="H77" s="104"/>
      <c r="I77" s="102"/>
      <c r="J77" s="104"/>
      <c r="K77" s="102"/>
      <c r="L77" s="102"/>
      <c r="M77" s="104"/>
      <c r="N77" s="102"/>
      <c r="O77" s="104"/>
      <c r="P77" s="102"/>
      <c r="Q77" s="102"/>
      <c r="R77" s="104"/>
      <c r="S77" s="102"/>
      <c r="T77" s="104"/>
      <c r="U77" s="102"/>
      <c r="V77" s="102"/>
      <c r="W77" s="104"/>
      <c r="X77" s="102"/>
      <c r="Y77" s="104"/>
      <c r="Z77" s="102"/>
      <c r="AA77" s="102"/>
      <c r="AB77" s="104"/>
      <c r="AC77" s="102"/>
      <c r="AD77" s="104"/>
      <c r="AE77" s="104"/>
      <c r="AF77" s="104"/>
      <c r="AG77" s="104"/>
      <c r="AH77" s="104"/>
      <c r="AI77" s="104"/>
      <c r="AJ77" s="105"/>
      <c r="AK77" s="109"/>
      <c r="AL77" s="102"/>
      <c r="AM77" s="102"/>
      <c r="AN77" s="104"/>
      <c r="AO77" s="102"/>
      <c r="AP77" s="104"/>
      <c r="AQ77" s="102"/>
      <c r="AR77" s="102"/>
      <c r="AS77" s="104"/>
      <c r="AT77" s="102"/>
      <c r="AU77" s="104"/>
      <c r="AV77" s="102"/>
      <c r="AW77" s="102"/>
      <c r="AX77" s="104"/>
      <c r="AY77" s="102"/>
      <c r="AZ77" s="104"/>
      <c r="BA77" s="102"/>
      <c r="BB77" s="102"/>
      <c r="BC77" s="104"/>
      <c r="BD77" s="102"/>
      <c r="BE77" s="104"/>
      <c r="BF77" s="102"/>
      <c r="BG77" s="102"/>
      <c r="BH77" s="104"/>
      <c r="BI77" s="102"/>
      <c r="BJ77" s="104"/>
      <c r="BK77" s="104"/>
      <c r="BL77" s="104"/>
      <c r="BM77" s="104"/>
      <c r="BN77" s="104"/>
      <c r="BO77" s="104"/>
      <c r="BP77" s="105"/>
      <c r="BQ77" s="109"/>
      <c r="BR77" s="102"/>
      <c r="BS77" s="102"/>
      <c r="BT77" s="104"/>
      <c r="BU77" s="102"/>
      <c r="BV77" s="104"/>
      <c r="BW77" s="102"/>
      <c r="BX77" s="102"/>
      <c r="BY77" s="104"/>
      <c r="BZ77" s="102"/>
      <c r="CA77" s="104"/>
      <c r="CB77" s="102"/>
      <c r="CC77" s="102"/>
      <c r="CD77" s="104"/>
      <c r="CE77" s="102"/>
      <c r="CF77" s="104"/>
      <c r="CG77" s="102"/>
      <c r="CH77" s="102"/>
      <c r="CI77" s="104"/>
      <c r="CJ77" s="102"/>
      <c r="CK77" s="104"/>
      <c r="CL77" s="102"/>
      <c r="CM77" s="102"/>
      <c r="CN77" s="104"/>
      <c r="CO77" s="102"/>
      <c r="CP77" s="104"/>
      <c r="CQ77" s="104"/>
      <c r="CR77" s="104"/>
      <c r="CS77" s="104"/>
      <c r="CT77" s="104"/>
      <c r="CU77" s="104"/>
      <c r="CV77" s="105"/>
      <c r="CW77" s="109"/>
      <c r="CX77" s="102"/>
      <c r="CY77" s="102"/>
      <c r="CZ77" s="104"/>
      <c r="DA77" s="102"/>
      <c r="DB77" s="104"/>
      <c r="DC77" s="102"/>
      <c r="DD77" s="102"/>
      <c r="DE77" s="104"/>
      <c r="DF77" s="102"/>
      <c r="DG77" s="104"/>
      <c r="DH77" s="102"/>
      <c r="DI77" s="102"/>
      <c r="DJ77" s="104"/>
      <c r="DK77" s="102"/>
      <c r="DL77" s="104"/>
      <c r="DM77" s="102"/>
      <c r="DN77" s="102"/>
      <c r="DO77" s="104"/>
      <c r="DP77" s="102"/>
      <c r="DQ77" s="104"/>
      <c r="DR77" s="102"/>
      <c r="DS77" s="102"/>
      <c r="DT77" s="104"/>
      <c r="DU77" s="102"/>
      <c r="DV77" s="104"/>
      <c r="DW77" s="104"/>
      <c r="DX77" s="104"/>
      <c r="DY77" s="104"/>
      <c r="DZ77" s="104"/>
      <c r="EA77" s="104"/>
      <c r="EB77" s="105"/>
      <c r="EC77" s="109"/>
      <c r="ED77" s="102"/>
      <c r="EE77" s="102"/>
      <c r="EF77" s="104"/>
      <c r="EG77" s="102"/>
      <c r="EH77" s="104"/>
      <c r="EI77" s="102"/>
      <c r="EJ77" s="102"/>
      <c r="EK77" s="104"/>
      <c r="EL77" s="102"/>
      <c r="EM77" s="104"/>
      <c r="EN77" s="102"/>
      <c r="EO77" s="102"/>
      <c r="EP77" s="104"/>
      <c r="EQ77" s="102"/>
      <c r="ER77" s="104"/>
      <c r="ES77" s="102"/>
      <c r="ET77" s="102"/>
      <c r="EU77" s="104"/>
      <c r="EV77" s="102"/>
      <c r="EW77" s="104"/>
      <c r="EX77" s="102"/>
      <c r="EY77" s="102"/>
      <c r="EZ77" s="104"/>
      <c r="FA77" s="102"/>
      <c r="FB77" s="104"/>
      <c r="FC77" s="104"/>
      <c r="FD77" s="104"/>
      <c r="FE77" s="104"/>
      <c r="FF77" s="104"/>
      <c r="FG77" s="104"/>
      <c r="FH77" s="105"/>
      <c r="FI77" s="109"/>
      <c r="FJ77" s="102"/>
      <c r="FK77" s="102"/>
      <c r="FL77" s="104"/>
      <c r="FM77" s="102"/>
      <c r="FN77" s="104"/>
      <c r="FO77" s="102"/>
      <c r="FP77" s="102"/>
      <c r="FQ77" s="104"/>
      <c r="FR77" s="102"/>
      <c r="FS77" s="104"/>
      <c r="FT77" s="102"/>
      <c r="FU77" s="102"/>
      <c r="FV77" s="104"/>
      <c r="FW77" s="102"/>
      <c r="FX77" s="104"/>
      <c r="FY77" s="102"/>
      <c r="FZ77" s="102"/>
      <c r="GA77" s="104"/>
      <c r="GB77" s="102"/>
      <c r="GC77" s="104"/>
      <c r="GD77" s="102"/>
      <c r="GE77" s="102"/>
      <c r="GF77" s="104"/>
      <c r="GG77" s="102"/>
      <c r="GH77" s="104"/>
      <c r="GI77" s="104"/>
      <c r="GJ77" s="104"/>
      <c r="GK77" s="104"/>
      <c r="GL77" s="104"/>
      <c r="GM77" s="104"/>
      <c r="GN77" s="105"/>
      <c r="GO77" s="109"/>
      <c r="GP77" s="102"/>
      <c r="GQ77" s="102"/>
      <c r="GR77" s="104"/>
      <c r="GS77" s="102"/>
      <c r="GT77" s="104"/>
      <c r="GU77" s="102"/>
      <c r="GV77" s="102"/>
      <c r="GW77" s="104"/>
      <c r="GX77" s="102"/>
      <c r="GY77" s="104"/>
      <c r="GZ77" s="102"/>
      <c r="HA77" s="102"/>
      <c r="HB77" s="104"/>
      <c r="HC77" s="102"/>
      <c r="HD77" s="104"/>
      <c r="HE77" s="102"/>
      <c r="HF77" s="102"/>
      <c r="HG77" s="104"/>
      <c r="HH77" s="102"/>
      <c r="HI77" s="104"/>
      <c r="HJ77" s="102"/>
      <c r="HK77" s="102"/>
      <c r="HL77" s="104"/>
      <c r="HM77" s="102"/>
      <c r="HN77" s="104"/>
      <c r="HO77" s="104"/>
      <c r="HP77" s="104"/>
      <c r="HQ77" s="104"/>
      <c r="HR77" s="104"/>
      <c r="HS77" s="104"/>
      <c r="HT77" s="105"/>
      <c r="HU77" s="109"/>
      <c r="HV77" s="102"/>
      <c r="HW77" s="102"/>
      <c r="HX77" s="104"/>
      <c r="HY77" s="102"/>
      <c r="HZ77" s="104"/>
      <c r="IA77" s="102"/>
      <c r="IB77" s="102"/>
      <c r="IC77" s="104"/>
      <c r="ID77" s="102"/>
      <c r="IE77" s="104"/>
      <c r="IF77" s="102"/>
      <c r="IG77" s="102"/>
      <c r="IH77" s="104"/>
      <c r="II77" s="102"/>
      <c r="IJ77" s="104"/>
      <c r="IK77" s="102"/>
      <c r="IL77" s="102"/>
      <c r="IM77" s="104"/>
      <c r="IN77" s="102"/>
      <c r="IO77" s="104"/>
      <c r="IP77" s="102"/>
      <c r="IQ77" s="102"/>
      <c r="IR77" s="104"/>
      <c r="IS77" s="102"/>
      <c r="IT77" s="104"/>
      <c r="IU77" s="104"/>
      <c r="IV77" s="104"/>
      <c r="IW77" s="104"/>
      <c r="IX77" s="104"/>
      <c r="IY77" s="104"/>
      <c r="IZ77" s="105"/>
      <c r="JA77" s="109"/>
      <c r="JB77" s="102"/>
      <c r="JC77" s="102"/>
      <c r="JD77" s="104"/>
      <c r="JE77" s="102"/>
      <c r="JF77" s="104"/>
      <c r="JG77" s="102"/>
      <c r="JH77" s="102"/>
      <c r="JI77" s="104"/>
      <c r="JJ77" s="102"/>
      <c r="JK77" s="104"/>
      <c r="JL77" s="102"/>
      <c r="JM77" s="102"/>
      <c r="JN77" s="104"/>
      <c r="JO77" s="102"/>
      <c r="JP77" s="104"/>
      <c r="JQ77" s="102"/>
      <c r="JR77" s="102"/>
      <c r="JS77" s="104"/>
      <c r="JT77" s="102"/>
      <c r="JU77" s="104"/>
      <c r="JV77" s="102"/>
      <c r="JW77" s="102"/>
      <c r="JX77" s="104"/>
      <c r="JY77" s="102"/>
      <c r="JZ77" s="104"/>
      <c r="KA77" s="104"/>
      <c r="KB77" s="104"/>
      <c r="KC77" s="104"/>
      <c r="KD77" s="104"/>
      <c r="KE77" s="104"/>
      <c r="KF77" s="105"/>
      <c r="KG77" s="109"/>
      <c r="KH77" s="102"/>
      <c r="KI77" s="102"/>
      <c r="KJ77" s="104"/>
      <c r="KK77" s="102"/>
      <c r="KL77" s="104"/>
      <c r="KM77" s="102"/>
      <c r="KN77" s="102"/>
      <c r="KO77" s="104"/>
      <c r="KP77" s="102"/>
      <c r="KQ77" s="104"/>
      <c r="KR77" s="102"/>
      <c r="KS77" s="102"/>
      <c r="KT77" s="104"/>
      <c r="KU77" s="102"/>
      <c r="KV77" s="104"/>
      <c r="KW77" s="102"/>
      <c r="KX77" s="102"/>
      <c r="KY77" s="104"/>
      <c r="KZ77" s="102"/>
      <c r="LA77" s="104"/>
      <c r="LB77" s="102"/>
      <c r="LC77" s="102"/>
      <c r="LD77" s="104"/>
      <c r="LE77" s="102"/>
      <c r="LF77" s="104"/>
      <c r="LG77" s="104"/>
      <c r="LH77" s="104"/>
      <c r="LI77" s="104"/>
      <c r="LJ77" s="104"/>
      <c r="LK77" s="104"/>
      <c r="LL77" s="105"/>
      <c r="LM77" s="109"/>
      <c r="LN77" s="102"/>
      <c r="LO77" s="102"/>
      <c r="LP77" s="104"/>
      <c r="LQ77" s="102"/>
      <c r="LR77" s="104"/>
      <c r="LS77" s="102"/>
      <c r="LT77" s="102"/>
      <c r="LU77" s="104"/>
      <c r="LV77" s="102"/>
      <c r="LW77" s="104"/>
      <c r="LX77" s="102"/>
      <c r="LY77" s="102"/>
      <c r="LZ77" s="104"/>
      <c r="MA77" s="102"/>
      <c r="MB77" s="104"/>
      <c r="MC77" s="102"/>
      <c r="MD77" s="102"/>
      <c r="ME77" s="104"/>
      <c r="MF77" s="102"/>
      <c r="MG77" s="104"/>
      <c r="MH77" s="102"/>
      <c r="MI77" s="102"/>
      <c r="MJ77" s="104"/>
      <c r="MK77" s="102"/>
      <c r="ML77" s="104"/>
      <c r="MM77" s="104"/>
      <c r="MN77" s="104"/>
      <c r="MO77" s="104"/>
      <c r="MP77" s="104"/>
      <c r="MQ77" s="104"/>
      <c r="MR77" s="105"/>
      <c r="MS77" s="109"/>
      <c r="MT77" s="102"/>
      <c r="MU77" s="102"/>
      <c r="MV77" s="104"/>
      <c r="MW77" s="102"/>
      <c r="MX77" s="104"/>
      <c r="MY77" s="102"/>
      <c r="MZ77" s="102"/>
      <c r="NA77" s="104"/>
      <c r="NB77" s="102"/>
      <c r="NC77" s="104"/>
      <c r="ND77" s="102"/>
      <c r="NE77" s="102"/>
      <c r="NF77" s="104"/>
      <c r="NG77" s="102"/>
      <c r="NH77" s="104"/>
      <c r="NI77" s="102"/>
      <c r="NJ77" s="102"/>
      <c r="NK77" s="104"/>
      <c r="NL77" s="102"/>
      <c r="NM77" s="104"/>
      <c r="NN77" s="102"/>
      <c r="NO77" s="102"/>
      <c r="NP77" s="104"/>
      <c r="NQ77" s="102"/>
      <c r="NR77" s="104"/>
      <c r="NS77" s="104"/>
      <c r="NT77" s="104"/>
      <c r="NU77" s="104"/>
      <c r="NV77" s="104"/>
      <c r="NW77" s="104"/>
      <c r="NX77" s="105"/>
      <c r="NY77" s="109"/>
      <c r="NZ77" s="73"/>
      <c r="OA77" s="104"/>
      <c r="OB77" s="104"/>
      <c r="OC77" s="104"/>
      <c r="OD77" s="104"/>
      <c r="OE77" s="104"/>
      <c r="OF77" s="104"/>
      <c r="OG77" s="104"/>
      <c r="OH77" s="104"/>
      <c r="OI77" s="104"/>
      <c r="OJ77" s="104"/>
      <c r="OK77" s="104"/>
      <c r="OL77" s="104"/>
      <c r="OM77" s="134"/>
      <c r="ON77" s="104"/>
      <c r="OO77" s="104"/>
      <c r="OP77" s="104"/>
      <c r="OQ77" s="104"/>
      <c r="OR77" s="105"/>
      <c r="OS77" s="105"/>
      <c r="OT77" s="134"/>
      <c r="OU77" s="109"/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51"/>
        <v>73</v>
      </c>
      <c r="B78" s="195"/>
      <c r="C78" s="195"/>
      <c r="D78" s="195"/>
      <c r="E78" s="196"/>
      <c r="F78" s="102"/>
      <c r="G78" s="102"/>
      <c r="H78" s="104"/>
      <c r="I78" s="102"/>
      <c r="J78" s="104"/>
      <c r="K78" s="102"/>
      <c r="L78" s="102"/>
      <c r="M78" s="104"/>
      <c r="N78" s="102"/>
      <c r="O78" s="104"/>
      <c r="P78" s="102"/>
      <c r="Q78" s="102"/>
      <c r="R78" s="104"/>
      <c r="S78" s="102"/>
      <c r="T78" s="104"/>
      <c r="U78" s="102"/>
      <c r="V78" s="102"/>
      <c r="W78" s="104"/>
      <c r="X78" s="102"/>
      <c r="Y78" s="104"/>
      <c r="Z78" s="102"/>
      <c r="AA78" s="102"/>
      <c r="AB78" s="104"/>
      <c r="AC78" s="102"/>
      <c r="AD78" s="104"/>
      <c r="AE78" s="104"/>
      <c r="AF78" s="104"/>
      <c r="AG78" s="104"/>
      <c r="AH78" s="104"/>
      <c r="AI78" s="104"/>
      <c r="AJ78" s="105"/>
      <c r="AK78" s="109"/>
      <c r="AL78" s="102"/>
      <c r="AM78" s="102"/>
      <c r="AN78" s="104"/>
      <c r="AO78" s="102"/>
      <c r="AP78" s="104"/>
      <c r="AQ78" s="102"/>
      <c r="AR78" s="102"/>
      <c r="AS78" s="104"/>
      <c r="AT78" s="102"/>
      <c r="AU78" s="104"/>
      <c r="AV78" s="102"/>
      <c r="AW78" s="102"/>
      <c r="AX78" s="104"/>
      <c r="AY78" s="102"/>
      <c r="AZ78" s="104"/>
      <c r="BA78" s="102"/>
      <c r="BB78" s="102"/>
      <c r="BC78" s="104"/>
      <c r="BD78" s="102"/>
      <c r="BE78" s="104"/>
      <c r="BF78" s="102"/>
      <c r="BG78" s="102"/>
      <c r="BH78" s="104"/>
      <c r="BI78" s="102"/>
      <c r="BJ78" s="104"/>
      <c r="BK78" s="104"/>
      <c r="BL78" s="104"/>
      <c r="BM78" s="104"/>
      <c r="BN78" s="104"/>
      <c r="BO78" s="104"/>
      <c r="BP78" s="105"/>
      <c r="BQ78" s="109"/>
      <c r="BR78" s="102"/>
      <c r="BS78" s="102"/>
      <c r="BT78" s="104"/>
      <c r="BU78" s="102"/>
      <c r="BV78" s="104"/>
      <c r="BW78" s="102"/>
      <c r="BX78" s="102"/>
      <c r="BY78" s="104"/>
      <c r="BZ78" s="102"/>
      <c r="CA78" s="104"/>
      <c r="CB78" s="102"/>
      <c r="CC78" s="102"/>
      <c r="CD78" s="104"/>
      <c r="CE78" s="102"/>
      <c r="CF78" s="104"/>
      <c r="CG78" s="102"/>
      <c r="CH78" s="102"/>
      <c r="CI78" s="104"/>
      <c r="CJ78" s="102"/>
      <c r="CK78" s="104"/>
      <c r="CL78" s="102"/>
      <c r="CM78" s="102"/>
      <c r="CN78" s="104"/>
      <c r="CO78" s="102"/>
      <c r="CP78" s="104"/>
      <c r="CQ78" s="104"/>
      <c r="CR78" s="104"/>
      <c r="CS78" s="104"/>
      <c r="CT78" s="104"/>
      <c r="CU78" s="104"/>
      <c r="CV78" s="105"/>
      <c r="CW78" s="109"/>
      <c r="CX78" s="102"/>
      <c r="CY78" s="102"/>
      <c r="CZ78" s="104"/>
      <c r="DA78" s="102"/>
      <c r="DB78" s="104"/>
      <c r="DC78" s="102"/>
      <c r="DD78" s="102"/>
      <c r="DE78" s="104"/>
      <c r="DF78" s="102"/>
      <c r="DG78" s="104"/>
      <c r="DH78" s="102"/>
      <c r="DI78" s="102"/>
      <c r="DJ78" s="104"/>
      <c r="DK78" s="102"/>
      <c r="DL78" s="104"/>
      <c r="DM78" s="102"/>
      <c r="DN78" s="102"/>
      <c r="DO78" s="104"/>
      <c r="DP78" s="102"/>
      <c r="DQ78" s="104"/>
      <c r="DR78" s="102"/>
      <c r="DS78" s="102"/>
      <c r="DT78" s="104"/>
      <c r="DU78" s="102"/>
      <c r="DV78" s="104"/>
      <c r="DW78" s="104"/>
      <c r="DX78" s="104"/>
      <c r="DY78" s="104"/>
      <c r="DZ78" s="104"/>
      <c r="EA78" s="104"/>
      <c r="EB78" s="105"/>
      <c r="EC78" s="109"/>
      <c r="ED78" s="102"/>
      <c r="EE78" s="102"/>
      <c r="EF78" s="104"/>
      <c r="EG78" s="102"/>
      <c r="EH78" s="104"/>
      <c r="EI78" s="102"/>
      <c r="EJ78" s="102"/>
      <c r="EK78" s="104"/>
      <c r="EL78" s="102"/>
      <c r="EM78" s="104"/>
      <c r="EN78" s="102"/>
      <c r="EO78" s="102"/>
      <c r="EP78" s="104"/>
      <c r="EQ78" s="102"/>
      <c r="ER78" s="104"/>
      <c r="ES78" s="102"/>
      <c r="ET78" s="102"/>
      <c r="EU78" s="104"/>
      <c r="EV78" s="102"/>
      <c r="EW78" s="104"/>
      <c r="EX78" s="102"/>
      <c r="EY78" s="102"/>
      <c r="EZ78" s="104"/>
      <c r="FA78" s="102"/>
      <c r="FB78" s="104"/>
      <c r="FC78" s="104"/>
      <c r="FD78" s="104"/>
      <c r="FE78" s="104"/>
      <c r="FF78" s="104"/>
      <c r="FG78" s="104"/>
      <c r="FH78" s="105"/>
      <c r="FI78" s="109"/>
      <c r="FJ78" s="102"/>
      <c r="FK78" s="102"/>
      <c r="FL78" s="104"/>
      <c r="FM78" s="102"/>
      <c r="FN78" s="104"/>
      <c r="FO78" s="102"/>
      <c r="FP78" s="102"/>
      <c r="FQ78" s="104"/>
      <c r="FR78" s="102"/>
      <c r="FS78" s="104"/>
      <c r="FT78" s="102"/>
      <c r="FU78" s="102"/>
      <c r="FV78" s="104"/>
      <c r="FW78" s="102"/>
      <c r="FX78" s="104"/>
      <c r="FY78" s="102"/>
      <c r="FZ78" s="102"/>
      <c r="GA78" s="104"/>
      <c r="GB78" s="102"/>
      <c r="GC78" s="104"/>
      <c r="GD78" s="102"/>
      <c r="GE78" s="102"/>
      <c r="GF78" s="104"/>
      <c r="GG78" s="102"/>
      <c r="GH78" s="104"/>
      <c r="GI78" s="104"/>
      <c r="GJ78" s="104"/>
      <c r="GK78" s="104"/>
      <c r="GL78" s="104"/>
      <c r="GM78" s="104"/>
      <c r="GN78" s="105"/>
      <c r="GO78" s="109"/>
      <c r="GP78" s="102"/>
      <c r="GQ78" s="102"/>
      <c r="GR78" s="104"/>
      <c r="GS78" s="102"/>
      <c r="GT78" s="104"/>
      <c r="GU78" s="102"/>
      <c r="GV78" s="102"/>
      <c r="GW78" s="104"/>
      <c r="GX78" s="102"/>
      <c r="GY78" s="104"/>
      <c r="GZ78" s="102"/>
      <c r="HA78" s="102"/>
      <c r="HB78" s="104"/>
      <c r="HC78" s="102"/>
      <c r="HD78" s="104"/>
      <c r="HE78" s="102"/>
      <c r="HF78" s="102"/>
      <c r="HG78" s="104"/>
      <c r="HH78" s="102"/>
      <c r="HI78" s="104"/>
      <c r="HJ78" s="102"/>
      <c r="HK78" s="102"/>
      <c r="HL78" s="104"/>
      <c r="HM78" s="102"/>
      <c r="HN78" s="104"/>
      <c r="HO78" s="104"/>
      <c r="HP78" s="104"/>
      <c r="HQ78" s="104"/>
      <c r="HR78" s="104"/>
      <c r="HS78" s="104"/>
      <c r="HT78" s="105"/>
      <c r="HU78" s="109"/>
      <c r="HV78" s="102"/>
      <c r="HW78" s="102"/>
      <c r="HX78" s="104"/>
      <c r="HY78" s="102"/>
      <c r="HZ78" s="104"/>
      <c r="IA78" s="102"/>
      <c r="IB78" s="102"/>
      <c r="IC78" s="104"/>
      <c r="ID78" s="102"/>
      <c r="IE78" s="104"/>
      <c r="IF78" s="102"/>
      <c r="IG78" s="102"/>
      <c r="IH78" s="104"/>
      <c r="II78" s="102"/>
      <c r="IJ78" s="104"/>
      <c r="IK78" s="102"/>
      <c r="IL78" s="102"/>
      <c r="IM78" s="104"/>
      <c r="IN78" s="102"/>
      <c r="IO78" s="104"/>
      <c r="IP78" s="102"/>
      <c r="IQ78" s="102"/>
      <c r="IR78" s="104"/>
      <c r="IS78" s="102"/>
      <c r="IT78" s="104"/>
      <c r="IU78" s="104"/>
      <c r="IV78" s="104"/>
      <c r="IW78" s="104"/>
      <c r="IX78" s="104"/>
      <c r="IY78" s="104"/>
      <c r="IZ78" s="105"/>
      <c r="JA78" s="109"/>
      <c r="JB78" s="102"/>
      <c r="JC78" s="102"/>
      <c r="JD78" s="104"/>
      <c r="JE78" s="102"/>
      <c r="JF78" s="104"/>
      <c r="JG78" s="102"/>
      <c r="JH78" s="102"/>
      <c r="JI78" s="104"/>
      <c r="JJ78" s="102"/>
      <c r="JK78" s="104"/>
      <c r="JL78" s="102"/>
      <c r="JM78" s="102"/>
      <c r="JN78" s="104"/>
      <c r="JO78" s="102"/>
      <c r="JP78" s="104"/>
      <c r="JQ78" s="102"/>
      <c r="JR78" s="102"/>
      <c r="JS78" s="104"/>
      <c r="JT78" s="102"/>
      <c r="JU78" s="104"/>
      <c r="JV78" s="102"/>
      <c r="JW78" s="102"/>
      <c r="JX78" s="104"/>
      <c r="JY78" s="102"/>
      <c r="JZ78" s="104"/>
      <c r="KA78" s="104"/>
      <c r="KB78" s="104"/>
      <c r="KC78" s="104"/>
      <c r="KD78" s="104"/>
      <c r="KE78" s="104"/>
      <c r="KF78" s="105"/>
      <c r="KG78" s="109"/>
      <c r="KH78" s="102"/>
      <c r="KI78" s="102"/>
      <c r="KJ78" s="104"/>
      <c r="KK78" s="102"/>
      <c r="KL78" s="104"/>
      <c r="KM78" s="102"/>
      <c r="KN78" s="102"/>
      <c r="KO78" s="104"/>
      <c r="KP78" s="102"/>
      <c r="KQ78" s="104"/>
      <c r="KR78" s="102"/>
      <c r="KS78" s="102"/>
      <c r="KT78" s="104"/>
      <c r="KU78" s="102"/>
      <c r="KV78" s="104"/>
      <c r="KW78" s="102"/>
      <c r="KX78" s="102"/>
      <c r="KY78" s="104"/>
      <c r="KZ78" s="102"/>
      <c r="LA78" s="104"/>
      <c r="LB78" s="102"/>
      <c r="LC78" s="102"/>
      <c r="LD78" s="104"/>
      <c r="LE78" s="102"/>
      <c r="LF78" s="104"/>
      <c r="LG78" s="104"/>
      <c r="LH78" s="104"/>
      <c r="LI78" s="104"/>
      <c r="LJ78" s="104"/>
      <c r="LK78" s="104"/>
      <c r="LL78" s="105"/>
      <c r="LM78" s="109"/>
      <c r="LN78" s="102"/>
      <c r="LO78" s="102"/>
      <c r="LP78" s="104"/>
      <c r="LQ78" s="102"/>
      <c r="LR78" s="104"/>
      <c r="LS78" s="102"/>
      <c r="LT78" s="102"/>
      <c r="LU78" s="104"/>
      <c r="LV78" s="102"/>
      <c r="LW78" s="104"/>
      <c r="LX78" s="102"/>
      <c r="LY78" s="102"/>
      <c r="LZ78" s="104"/>
      <c r="MA78" s="102"/>
      <c r="MB78" s="104"/>
      <c r="MC78" s="102"/>
      <c r="MD78" s="102"/>
      <c r="ME78" s="104"/>
      <c r="MF78" s="102"/>
      <c r="MG78" s="104"/>
      <c r="MH78" s="102"/>
      <c r="MI78" s="102"/>
      <c r="MJ78" s="104"/>
      <c r="MK78" s="102"/>
      <c r="ML78" s="104"/>
      <c r="MM78" s="104"/>
      <c r="MN78" s="104"/>
      <c r="MO78" s="104"/>
      <c r="MP78" s="104"/>
      <c r="MQ78" s="104"/>
      <c r="MR78" s="105"/>
      <c r="MS78" s="109"/>
      <c r="MT78" s="102"/>
      <c r="MU78" s="102"/>
      <c r="MV78" s="104"/>
      <c r="MW78" s="102"/>
      <c r="MX78" s="104"/>
      <c r="MY78" s="102"/>
      <c r="MZ78" s="102"/>
      <c r="NA78" s="104"/>
      <c r="NB78" s="102"/>
      <c r="NC78" s="104"/>
      <c r="ND78" s="102"/>
      <c r="NE78" s="102"/>
      <c r="NF78" s="104"/>
      <c r="NG78" s="102"/>
      <c r="NH78" s="104"/>
      <c r="NI78" s="102"/>
      <c r="NJ78" s="102"/>
      <c r="NK78" s="104"/>
      <c r="NL78" s="102"/>
      <c r="NM78" s="104"/>
      <c r="NN78" s="102"/>
      <c r="NO78" s="102"/>
      <c r="NP78" s="104"/>
      <c r="NQ78" s="102"/>
      <c r="NR78" s="104"/>
      <c r="NS78" s="104"/>
      <c r="NT78" s="104"/>
      <c r="NU78" s="104"/>
      <c r="NV78" s="104"/>
      <c r="NW78" s="104"/>
      <c r="NX78" s="105"/>
      <c r="NY78" s="109"/>
      <c r="NZ78" s="73"/>
      <c r="OA78" s="104"/>
      <c r="OB78" s="104"/>
      <c r="OC78" s="104"/>
      <c r="OD78" s="104"/>
      <c r="OE78" s="104"/>
      <c r="OF78" s="104"/>
      <c r="OG78" s="104"/>
      <c r="OH78" s="104"/>
      <c r="OI78" s="104"/>
      <c r="OJ78" s="104"/>
      <c r="OK78" s="104"/>
      <c r="OL78" s="104"/>
      <c r="OM78" s="134"/>
      <c r="ON78" s="104"/>
      <c r="OO78" s="104"/>
      <c r="OP78" s="104"/>
      <c r="OQ78" s="104"/>
      <c r="OR78" s="105"/>
      <c r="OS78" s="105"/>
      <c r="OT78" s="134"/>
      <c r="OU78" s="109"/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51"/>
        <v>74</v>
      </c>
      <c r="B79" s="195"/>
      <c r="C79" s="195"/>
      <c r="D79" s="195"/>
      <c r="E79" s="196"/>
      <c r="F79" s="102"/>
      <c r="G79" s="102"/>
      <c r="H79" s="104"/>
      <c r="I79" s="102"/>
      <c r="J79" s="104"/>
      <c r="K79" s="102"/>
      <c r="L79" s="102"/>
      <c r="M79" s="104"/>
      <c r="N79" s="102"/>
      <c r="O79" s="104"/>
      <c r="P79" s="102"/>
      <c r="Q79" s="102"/>
      <c r="R79" s="104"/>
      <c r="S79" s="102"/>
      <c r="T79" s="104"/>
      <c r="U79" s="102"/>
      <c r="V79" s="102"/>
      <c r="W79" s="104"/>
      <c r="X79" s="102"/>
      <c r="Y79" s="104"/>
      <c r="Z79" s="102"/>
      <c r="AA79" s="102"/>
      <c r="AB79" s="104"/>
      <c r="AC79" s="102"/>
      <c r="AD79" s="104"/>
      <c r="AE79" s="104"/>
      <c r="AF79" s="104"/>
      <c r="AG79" s="104"/>
      <c r="AH79" s="104"/>
      <c r="AI79" s="104"/>
      <c r="AJ79" s="105"/>
      <c r="AK79" s="109"/>
      <c r="AL79" s="102"/>
      <c r="AM79" s="102"/>
      <c r="AN79" s="104"/>
      <c r="AO79" s="102"/>
      <c r="AP79" s="104"/>
      <c r="AQ79" s="102"/>
      <c r="AR79" s="102"/>
      <c r="AS79" s="104"/>
      <c r="AT79" s="102"/>
      <c r="AU79" s="104"/>
      <c r="AV79" s="102"/>
      <c r="AW79" s="102"/>
      <c r="AX79" s="104"/>
      <c r="AY79" s="102"/>
      <c r="AZ79" s="104"/>
      <c r="BA79" s="102"/>
      <c r="BB79" s="102"/>
      <c r="BC79" s="104"/>
      <c r="BD79" s="102"/>
      <c r="BE79" s="104"/>
      <c r="BF79" s="102"/>
      <c r="BG79" s="102"/>
      <c r="BH79" s="104"/>
      <c r="BI79" s="102"/>
      <c r="BJ79" s="104"/>
      <c r="BK79" s="104"/>
      <c r="BL79" s="104"/>
      <c r="BM79" s="104"/>
      <c r="BN79" s="104"/>
      <c r="BO79" s="104"/>
      <c r="BP79" s="105"/>
      <c r="BQ79" s="109"/>
      <c r="BR79" s="102"/>
      <c r="BS79" s="102"/>
      <c r="BT79" s="104"/>
      <c r="BU79" s="102"/>
      <c r="BV79" s="104"/>
      <c r="BW79" s="102"/>
      <c r="BX79" s="102"/>
      <c r="BY79" s="104"/>
      <c r="BZ79" s="102"/>
      <c r="CA79" s="104"/>
      <c r="CB79" s="102"/>
      <c r="CC79" s="102"/>
      <c r="CD79" s="104"/>
      <c r="CE79" s="102"/>
      <c r="CF79" s="104"/>
      <c r="CG79" s="102"/>
      <c r="CH79" s="102"/>
      <c r="CI79" s="104"/>
      <c r="CJ79" s="102"/>
      <c r="CK79" s="104"/>
      <c r="CL79" s="102"/>
      <c r="CM79" s="102"/>
      <c r="CN79" s="104"/>
      <c r="CO79" s="102"/>
      <c r="CP79" s="104"/>
      <c r="CQ79" s="104"/>
      <c r="CR79" s="104"/>
      <c r="CS79" s="104"/>
      <c r="CT79" s="104"/>
      <c r="CU79" s="104"/>
      <c r="CV79" s="105"/>
      <c r="CW79" s="109"/>
      <c r="CX79" s="102"/>
      <c r="CY79" s="102"/>
      <c r="CZ79" s="104"/>
      <c r="DA79" s="102"/>
      <c r="DB79" s="104"/>
      <c r="DC79" s="102"/>
      <c r="DD79" s="102"/>
      <c r="DE79" s="104"/>
      <c r="DF79" s="102"/>
      <c r="DG79" s="104"/>
      <c r="DH79" s="102"/>
      <c r="DI79" s="102"/>
      <c r="DJ79" s="104"/>
      <c r="DK79" s="102"/>
      <c r="DL79" s="104"/>
      <c r="DM79" s="102"/>
      <c r="DN79" s="102"/>
      <c r="DO79" s="104"/>
      <c r="DP79" s="102"/>
      <c r="DQ79" s="104"/>
      <c r="DR79" s="102"/>
      <c r="DS79" s="102"/>
      <c r="DT79" s="104"/>
      <c r="DU79" s="102"/>
      <c r="DV79" s="104"/>
      <c r="DW79" s="104"/>
      <c r="DX79" s="104"/>
      <c r="DY79" s="104"/>
      <c r="DZ79" s="104"/>
      <c r="EA79" s="104"/>
      <c r="EB79" s="105"/>
      <c r="EC79" s="109"/>
      <c r="ED79" s="102"/>
      <c r="EE79" s="102"/>
      <c r="EF79" s="104"/>
      <c r="EG79" s="102"/>
      <c r="EH79" s="104"/>
      <c r="EI79" s="102"/>
      <c r="EJ79" s="102"/>
      <c r="EK79" s="104"/>
      <c r="EL79" s="102"/>
      <c r="EM79" s="104"/>
      <c r="EN79" s="102"/>
      <c r="EO79" s="102"/>
      <c r="EP79" s="104"/>
      <c r="EQ79" s="102"/>
      <c r="ER79" s="104"/>
      <c r="ES79" s="102"/>
      <c r="ET79" s="102"/>
      <c r="EU79" s="104"/>
      <c r="EV79" s="102"/>
      <c r="EW79" s="104"/>
      <c r="EX79" s="102"/>
      <c r="EY79" s="102"/>
      <c r="EZ79" s="104"/>
      <c r="FA79" s="102"/>
      <c r="FB79" s="104"/>
      <c r="FC79" s="104"/>
      <c r="FD79" s="104"/>
      <c r="FE79" s="104"/>
      <c r="FF79" s="104"/>
      <c r="FG79" s="104"/>
      <c r="FH79" s="105"/>
      <c r="FI79" s="109"/>
      <c r="FJ79" s="102"/>
      <c r="FK79" s="102"/>
      <c r="FL79" s="104"/>
      <c r="FM79" s="102"/>
      <c r="FN79" s="104"/>
      <c r="FO79" s="102"/>
      <c r="FP79" s="102"/>
      <c r="FQ79" s="104"/>
      <c r="FR79" s="102"/>
      <c r="FS79" s="104"/>
      <c r="FT79" s="102"/>
      <c r="FU79" s="102"/>
      <c r="FV79" s="104"/>
      <c r="FW79" s="102"/>
      <c r="FX79" s="104"/>
      <c r="FY79" s="102"/>
      <c r="FZ79" s="102"/>
      <c r="GA79" s="104"/>
      <c r="GB79" s="102"/>
      <c r="GC79" s="104"/>
      <c r="GD79" s="102"/>
      <c r="GE79" s="102"/>
      <c r="GF79" s="104"/>
      <c r="GG79" s="102"/>
      <c r="GH79" s="104"/>
      <c r="GI79" s="104"/>
      <c r="GJ79" s="104"/>
      <c r="GK79" s="104"/>
      <c r="GL79" s="104"/>
      <c r="GM79" s="104"/>
      <c r="GN79" s="105"/>
      <c r="GO79" s="109"/>
      <c r="GP79" s="102"/>
      <c r="GQ79" s="102"/>
      <c r="GR79" s="104"/>
      <c r="GS79" s="102"/>
      <c r="GT79" s="104"/>
      <c r="GU79" s="102"/>
      <c r="GV79" s="102"/>
      <c r="GW79" s="104"/>
      <c r="GX79" s="102"/>
      <c r="GY79" s="104"/>
      <c r="GZ79" s="102"/>
      <c r="HA79" s="102"/>
      <c r="HB79" s="104"/>
      <c r="HC79" s="102"/>
      <c r="HD79" s="104"/>
      <c r="HE79" s="102"/>
      <c r="HF79" s="102"/>
      <c r="HG79" s="104"/>
      <c r="HH79" s="102"/>
      <c r="HI79" s="104"/>
      <c r="HJ79" s="102"/>
      <c r="HK79" s="102"/>
      <c r="HL79" s="104"/>
      <c r="HM79" s="102"/>
      <c r="HN79" s="104"/>
      <c r="HO79" s="104"/>
      <c r="HP79" s="104"/>
      <c r="HQ79" s="104"/>
      <c r="HR79" s="104"/>
      <c r="HS79" s="104"/>
      <c r="HT79" s="105"/>
      <c r="HU79" s="109"/>
      <c r="HV79" s="102"/>
      <c r="HW79" s="102"/>
      <c r="HX79" s="104"/>
      <c r="HY79" s="102"/>
      <c r="HZ79" s="104"/>
      <c r="IA79" s="102"/>
      <c r="IB79" s="102"/>
      <c r="IC79" s="104"/>
      <c r="ID79" s="102"/>
      <c r="IE79" s="104"/>
      <c r="IF79" s="102"/>
      <c r="IG79" s="102"/>
      <c r="IH79" s="104"/>
      <c r="II79" s="102"/>
      <c r="IJ79" s="104"/>
      <c r="IK79" s="102"/>
      <c r="IL79" s="102"/>
      <c r="IM79" s="104"/>
      <c r="IN79" s="102"/>
      <c r="IO79" s="104"/>
      <c r="IP79" s="102"/>
      <c r="IQ79" s="102"/>
      <c r="IR79" s="104"/>
      <c r="IS79" s="102"/>
      <c r="IT79" s="104"/>
      <c r="IU79" s="104"/>
      <c r="IV79" s="104"/>
      <c r="IW79" s="104"/>
      <c r="IX79" s="104"/>
      <c r="IY79" s="104"/>
      <c r="IZ79" s="105"/>
      <c r="JA79" s="109"/>
      <c r="JB79" s="102"/>
      <c r="JC79" s="102"/>
      <c r="JD79" s="104"/>
      <c r="JE79" s="102"/>
      <c r="JF79" s="104"/>
      <c r="JG79" s="102"/>
      <c r="JH79" s="102"/>
      <c r="JI79" s="104"/>
      <c r="JJ79" s="102"/>
      <c r="JK79" s="104"/>
      <c r="JL79" s="102"/>
      <c r="JM79" s="102"/>
      <c r="JN79" s="104"/>
      <c r="JO79" s="102"/>
      <c r="JP79" s="104"/>
      <c r="JQ79" s="102"/>
      <c r="JR79" s="102"/>
      <c r="JS79" s="104"/>
      <c r="JT79" s="102"/>
      <c r="JU79" s="104"/>
      <c r="JV79" s="102"/>
      <c r="JW79" s="102"/>
      <c r="JX79" s="104"/>
      <c r="JY79" s="102"/>
      <c r="JZ79" s="104"/>
      <c r="KA79" s="104"/>
      <c r="KB79" s="104"/>
      <c r="KC79" s="104"/>
      <c r="KD79" s="104"/>
      <c r="KE79" s="104"/>
      <c r="KF79" s="105"/>
      <c r="KG79" s="109"/>
      <c r="KH79" s="102"/>
      <c r="KI79" s="102"/>
      <c r="KJ79" s="104"/>
      <c r="KK79" s="102"/>
      <c r="KL79" s="104"/>
      <c r="KM79" s="102"/>
      <c r="KN79" s="102"/>
      <c r="KO79" s="104"/>
      <c r="KP79" s="102"/>
      <c r="KQ79" s="104"/>
      <c r="KR79" s="102"/>
      <c r="KS79" s="102"/>
      <c r="KT79" s="104"/>
      <c r="KU79" s="102"/>
      <c r="KV79" s="104"/>
      <c r="KW79" s="102"/>
      <c r="KX79" s="102"/>
      <c r="KY79" s="104"/>
      <c r="KZ79" s="102"/>
      <c r="LA79" s="104"/>
      <c r="LB79" s="102"/>
      <c r="LC79" s="102"/>
      <c r="LD79" s="104"/>
      <c r="LE79" s="102"/>
      <c r="LF79" s="104"/>
      <c r="LG79" s="104"/>
      <c r="LH79" s="104"/>
      <c r="LI79" s="104"/>
      <c r="LJ79" s="104"/>
      <c r="LK79" s="104"/>
      <c r="LL79" s="105"/>
      <c r="LM79" s="109"/>
      <c r="LN79" s="102"/>
      <c r="LO79" s="102"/>
      <c r="LP79" s="104"/>
      <c r="LQ79" s="102"/>
      <c r="LR79" s="104"/>
      <c r="LS79" s="102"/>
      <c r="LT79" s="102"/>
      <c r="LU79" s="104"/>
      <c r="LV79" s="102"/>
      <c r="LW79" s="104"/>
      <c r="LX79" s="102"/>
      <c r="LY79" s="102"/>
      <c r="LZ79" s="104"/>
      <c r="MA79" s="102"/>
      <c r="MB79" s="104"/>
      <c r="MC79" s="102"/>
      <c r="MD79" s="102"/>
      <c r="ME79" s="104"/>
      <c r="MF79" s="102"/>
      <c r="MG79" s="104"/>
      <c r="MH79" s="102"/>
      <c r="MI79" s="102"/>
      <c r="MJ79" s="104"/>
      <c r="MK79" s="102"/>
      <c r="ML79" s="104"/>
      <c r="MM79" s="104"/>
      <c r="MN79" s="104"/>
      <c r="MO79" s="104"/>
      <c r="MP79" s="104"/>
      <c r="MQ79" s="104"/>
      <c r="MR79" s="105"/>
      <c r="MS79" s="109"/>
      <c r="MT79" s="102"/>
      <c r="MU79" s="102"/>
      <c r="MV79" s="104"/>
      <c r="MW79" s="102"/>
      <c r="MX79" s="104"/>
      <c r="MY79" s="102"/>
      <c r="MZ79" s="102"/>
      <c r="NA79" s="104"/>
      <c r="NB79" s="102"/>
      <c r="NC79" s="104"/>
      <c r="ND79" s="102"/>
      <c r="NE79" s="102"/>
      <c r="NF79" s="104"/>
      <c r="NG79" s="102"/>
      <c r="NH79" s="104"/>
      <c r="NI79" s="102"/>
      <c r="NJ79" s="102"/>
      <c r="NK79" s="104"/>
      <c r="NL79" s="102"/>
      <c r="NM79" s="104"/>
      <c r="NN79" s="102"/>
      <c r="NO79" s="102"/>
      <c r="NP79" s="104"/>
      <c r="NQ79" s="102"/>
      <c r="NR79" s="104"/>
      <c r="NS79" s="104"/>
      <c r="NT79" s="104"/>
      <c r="NU79" s="104"/>
      <c r="NV79" s="104"/>
      <c r="NW79" s="104"/>
      <c r="NX79" s="105"/>
      <c r="NY79" s="109"/>
      <c r="NZ79" s="73"/>
      <c r="OA79" s="104"/>
      <c r="OB79" s="104"/>
      <c r="OC79" s="104"/>
      <c r="OD79" s="104"/>
      <c r="OE79" s="104"/>
      <c r="OF79" s="104"/>
      <c r="OG79" s="104"/>
      <c r="OH79" s="104"/>
      <c r="OI79" s="104"/>
      <c r="OJ79" s="104"/>
      <c r="OK79" s="104"/>
      <c r="OL79" s="104"/>
      <c r="OM79" s="134"/>
      <c r="ON79" s="104"/>
      <c r="OO79" s="104"/>
      <c r="OP79" s="104"/>
      <c r="OQ79" s="104"/>
      <c r="OR79" s="105"/>
      <c r="OS79" s="105"/>
      <c r="OT79" s="134"/>
      <c r="OU79" s="109"/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51"/>
        <v>75</v>
      </c>
      <c r="B80" s="195"/>
      <c r="C80" s="195"/>
      <c r="D80" s="195"/>
      <c r="E80" s="196"/>
      <c r="F80" s="102"/>
      <c r="G80" s="102"/>
      <c r="H80" s="104"/>
      <c r="I80" s="102"/>
      <c r="J80" s="104"/>
      <c r="K80" s="102"/>
      <c r="L80" s="102"/>
      <c r="M80" s="104"/>
      <c r="N80" s="102"/>
      <c r="O80" s="104"/>
      <c r="P80" s="102"/>
      <c r="Q80" s="102"/>
      <c r="R80" s="104"/>
      <c r="S80" s="102"/>
      <c r="T80" s="104"/>
      <c r="U80" s="102"/>
      <c r="V80" s="102"/>
      <c r="W80" s="104"/>
      <c r="X80" s="102"/>
      <c r="Y80" s="104"/>
      <c r="Z80" s="102"/>
      <c r="AA80" s="102"/>
      <c r="AB80" s="104"/>
      <c r="AC80" s="102"/>
      <c r="AD80" s="104"/>
      <c r="AE80" s="104"/>
      <c r="AF80" s="104"/>
      <c r="AG80" s="104"/>
      <c r="AH80" s="104"/>
      <c r="AI80" s="104"/>
      <c r="AJ80" s="105"/>
      <c r="AK80" s="109"/>
      <c r="AL80" s="102"/>
      <c r="AM80" s="102"/>
      <c r="AN80" s="104"/>
      <c r="AO80" s="102"/>
      <c r="AP80" s="104"/>
      <c r="AQ80" s="102"/>
      <c r="AR80" s="102"/>
      <c r="AS80" s="104"/>
      <c r="AT80" s="102"/>
      <c r="AU80" s="104"/>
      <c r="AV80" s="102"/>
      <c r="AW80" s="102"/>
      <c r="AX80" s="104"/>
      <c r="AY80" s="102"/>
      <c r="AZ80" s="104"/>
      <c r="BA80" s="102"/>
      <c r="BB80" s="102"/>
      <c r="BC80" s="104"/>
      <c r="BD80" s="102"/>
      <c r="BE80" s="104"/>
      <c r="BF80" s="102"/>
      <c r="BG80" s="102"/>
      <c r="BH80" s="104"/>
      <c r="BI80" s="102"/>
      <c r="BJ80" s="104"/>
      <c r="BK80" s="104"/>
      <c r="BL80" s="104"/>
      <c r="BM80" s="104"/>
      <c r="BN80" s="104"/>
      <c r="BO80" s="104"/>
      <c r="BP80" s="105"/>
      <c r="BQ80" s="109"/>
      <c r="BR80" s="102"/>
      <c r="BS80" s="102"/>
      <c r="BT80" s="104"/>
      <c r="BU80" s="102"/>
      <c r="BV80" s="104"/>
      <c r="BW80" s="102"/>
      <c r="BX80" s="102"/>
      <c r="BY80" s="104"/>
      <c r="BZ80" s="102"/>
      <c r="CA80" s="104"/>
      <c r="CB80" s="102"/>
      <c r="CC80" s="102"/>
      <c r="CD80" s="104"/>
      <c r="CE80" s="102"/>
      <c r="CF80" s="104"/>
      <c r="CG80" s="102"/>
      <c r="CH80" s="102"/>
      <c r="CI80" s="104"/>
      <c r="CJ80" s="102"/>
      <c r="CK80" s="104"/>
      <c r="CL80" s="102"/>
      <c r="CM80" s="102"/>
      <c r="CN80" s="104"/>
      <c r="CO80" s="102"/>
      <c r="CP80" s="104"/>
      <c r="CQ80" s="104"/>
      <c r="CR80" s="104"/>
      <c r="CS80" s="104"/>
      <c r="CT80" s="104"/>
      <c r="CU80" s="104"/>
      <c r="CV80" s="105"/>
      <c r="CW80" s="109"/>
      <c r="CX80" s="102"/>
      <c r="CY80" s="102"/>
      <c r="CZ80" s="104"/>
      <c r="DA80" s="102"/>
      <c r="DB80" s="104"/>
      <c r="DC80" s="102"/>
      <c r="DD80" s="102"/>
      <c r="DE80" s="104"/>
      <c r="DF80" s="102"/>
      <c r="DG80" s="104"/>
      <c r="DH80" s="102"/>
      <c r="DI80" s="102"/>
      <c r="DJ80" s="104"/>
      <c r="DK80" s="102"/>
      <c r="DL80" s="104"/>
      <c r="DM80" s="102"/>
      <c r="DN80" s="102"/>
      <c r="DO80" s="104"/>
      <c r="DP80" s="102"/>
      <c r="DQ80" s="104"/>
      <c r="DR80" s="102"/>
      <c r="DS80" s="102"/>
      <c r="DT80" s="104"/>
      <c r="DU80" s="102"/>
      <c r="DV80" s="104"/>
      <c r="DW80" s="104"/>
      <c r="DX80" s="104"/>
      <c r="DY80" s="104"/>
      <c r="DZ80" s="104"/>
      <c r="EA80" s="104"/>
      <c r="EB80" s="105"/>
      <c r="EC80" s="109"/>
      <c r="ED80" s="102"/>
      <c r="EE80" s="102"/>
      <c r="EF80" s="104"/>
      <c r="EG80" s="102"/>
      <c r="EH80" s="104"/>
      <c r="EI80" s="102"/>
      <c r="EJ80" s="102"/>
      <c r="EK80" s="104"/>
      <c r="EL80" s="102"/>
      <c r="EM80" s="104"/>
      <c r="EN80" s="102"/>
      <c r="EO80" s="102"/>
      <c r="EP80" s="104"/>
      <c r="EQ80" s="102"/>
      <c r="ER80" s="104"/>
      <c r="ES80" s="102"/>
      <c r="ET80" s="102"/>
      <c r="EU80" s="104"/>
      <c r="EV80" s="102"/>
      <c r="EW80" s="104"/>
      <c r="EX80" s="102"/>
      <c r="EY80" s="102"/>
      <c r="EZ80" s="104"/>
      <c r="FA80" s="102"/>
      <c r="FB80" s="104"/>
      <c r="FC80" s="104"/>
      <c r="FD80" s="104"/>
      <c r="FE80" s="104"/>
      <c r="FF80" s="104"/>
      <c r="FG80" s="104"/>
      <c r="FH80" s="105"/>
      <c r="FI80" s="109"/>
      <c r="FJ80" s="102"/>
      <c r="FK80" s="102"/>
      <c r="FL80" s="104"/>
      <c r="FM80" s="102"/>
      <c r="FN80" s="104"/>
      <c r="FO80" s="102"/>
      <c r="FP80" s="102"/>
      <c r="FQ80" s="104"/>
      <c r="FR80" s="102"/>
      <c r="FS80" s="104"/>
      <c r="FT80" s="102"/>
      <c r="FU80" s="102"/>
      <c r="FV80" s="104"/>
      <c r="FW80" s="102"/>
      <c r="FX80" s="104"/>
      <c r="FY80" s="102"/>
      <c r="FZ80" s="102"/>
      <c r="GA80" s="104"/>
      <c r="GB80" s="102"/>
      <c r="GC80" s="104"/>
      <c r="GD80" s="102"/>
      <c r="GE80" s="102"/>
      <c r="GF80" s="104"/>
      <c r="GG80" s="102"/>
      <c r="GH80" s="104"/>
      <c r="GI80" s="104"/>
      <c r="GJ80" s="104"/>
      <c r="GK80" s="104"/>
      <c r="GL80" s="104"/>
      <c r="GM80" s="104"/>
      <c r="GN80" s="105"/>
      <c r="GO80" s="109"/>
      <c r="GP80" s="102"/>
      <c r="GQ80" s="102"/>
      <c r="GR80" s="104"/>
      <c r="GS80" s="102"/>
      <c r="GT80" s="104"/>
      <c r="GU80" s="102"/>
      <c r="GV80" s="102"/>
      <c r="GW80" s="104"/>
      <c r="GX80" s="102"/>
      <c r="GY80" s="104"/>
      <c r="GZ80" s="102"/>
      <c r="HA80" s="102"/>
      <c r="HB80" s="104"/>
      <c r="HC80" s="102"/>
      <c r="HD80" s="104"/>
      <c r="HE80" s="102"/>
      <c r="HF80" s="102"/>
      <c r="HG80" s="104"/>
      <c r="HH80" s="102"/>
      <c r="HI80" s="104"/>
      <c r="HJ80" s="102"/>
      <c r="HK80" s="102"/>
      <c r="HL80" s="104"/>
      <c r="HM80" s="102"/>
      <c r="HN80" s="104"/>
      <c r="HO80" s="104"/>
      <c r="HP80" s="104"/>
      <c r="HQ80" s="104"/>
      <c r="HR80" s="104"/>
      <c r="HS80" s="104"/>
      <c r="HT80" s="105"/>
      <c r="HU80" s="109"/>
      <c r="HV80" s="102"/>
      <c r="HW80" s="102"/>
      <c r="HX80" s="104"/>
      <c r="HY80" s="102"/>
      <c r="HZ80" s="104"/>
      <c r="IA80" s="102"/>
      <c r="IB80" s="102"/>
      <c r="IC80" s="104"/>
      <c r="ID80" s="102"/>
      <c r="IE80" s="104"/>
      <c r="IF80" s="102"/>
      <c r="IG80" s="102"/>
      <c r="IH80" s="104"/>
      <c r="II80" s="102"/>
      <c r="IJ80" s="104"/>
      <c r="IK80" s="102"/>
      <c r="IL80" s="102"/>
      <c r="IM80" s="104"/>
      <c r="IN80" s="102"/>
      <c r="IO80" s="104"/>
      <c r="IP80" s="102"/>
      <c r="IQ80" s="102"/>
      <c r="IR80" s="104"/>
      <c r="IS80" s="102"/>
      <c r="IT80" s="104"/>
      <c r="IU80" s="104"/>
      <c r="IV80" s="104"/>
      <c r="IW80" s="104"/>
      <c r="IX80" s="104"/>
      <c r="IY80" s="104"/>
      <c r="IZ80" s="105"/>
      <c r="JA80" s="109"/>
      <c r="JB80" s="102"/>
      <c r="JC80" s="102"/>
      <c r="JD80" s="104"/>
      <c r="JE80" s="102"/>
      <c r="JF80" s="104"/>
      <c r="JG80" s="102"/>
      <c r="JH80" s="102"/>
      <c r="JI80" s="104"/>
      <c r="JJ80" s="102"/>
      <c r="JK80" s="104"/>
      <c r="JL80" s="102"/>
      <c r="JM80" s="102"/>
      <c r="JN80" s="104"/>
      <c r="JO80" s="102"/>
      <c r="JP80" s="104"/>
      <c r="JQ80" s="102"/>
      <c r="JR80" s="102"/>
      <c r="JS80" s="104"/>
      <c r="JT80" s="102"/>
      <c r="JU80" s="104"/>
      <c r="JV80" s="102"/>
      <c r="JW80" s="102"/>
      <c r="JX80" s="104"/>
      <c r="JY80" s="102"/>
      <c r="JZ80" s="104"/>
      <c r="KA80" s="104"/>
      <c r="KB80" s="104"/>
      <c r="KC80" s="104"/>
      <c r="KD80" s="104"/>
      <c r="KE80" s="104"/>
      <c r="KF80" s="105"/>
      <c r="KG80" s="109"/>
      <c r="KH80" s="102"/>
      <c r="KI80" s="102"/>
      <c r="KJ80" s="104"/>
      <c r="KK80" s="102"/>
      <c r="KL80" s="104"/>
      <c r="KM80" s="102"/>
      <c r="KN80" s="102"/>
      <c r="KO80" s="104"/>
      <c r="KP80" s="102"/>
      <c r="KQ80" s="104"/>
      <c r="KR80" s="102"/>
      <c r="KS80" s="102"/>
      <c r="KT80" s="104"/>
      <c r="KU80" s="102"/>
      <c r="KV80" s="104"/>
      <c r="KW80" s="102"/>
      <c r="KX80" s="102"/>
      <c r="KY80" s="104"/>
      <c r="KZ80" s="102"/>
      <c r="LA80" s="104"/>
      <c r="LB80" s="102"/>
      <c r="LC80" s="102"/>
      <c r="LD80" s="104"/>
      <c r="LE80" s="102"/>
      <c r="LF80" s="104"/>
      <c r="LG80" s="104"/>
      <c r="LH80" s="104"/>
      <c r="LI80" s="104"/>
      <c r="LJ80" s="104"/>
      <c r="LK80" s="104"/>
      <c r="LL80" s="105"/>
      <c r="LM80" s="109"/>
      <c r="LN80" s="102"/>
      <c r="LO80" s="102"/>
      <c r="LP80" s="104"/>
      <c r="LQ80" s="102"/>
      <c r="LR80" s="104"/>
      <c r="LS80" s="102"/>
      <c r="LT80" s="102"/>
      <c r="LU80" s="104"/>
      <c r="LV80" s="102"/>
      <c r="LW80" s="104"/>
      <c r="LX80" s="102"/>
      <c r="LY80" s="102"/>
      <c r="LZ80" s="104"/>
      <c r="MA80" s="102"/>
      <c r="MB80" s="104"/>
      <c r="MC80" s="102"/>
      <c r="MD80" s="102"/>
      <c r="ME80" s="104"/>
      <c r="MF80" s="102"/>
      <c r="MG80" s="104"/>
      <c r="MH80" s="102"/>
      <c r="MI80" s="102"/>
      <c r="MJ80" s="104"/>
      <c r="MK80" s="102"/>
      <c r="ML80" s="104"/>
      <c r="MM80" s="104"/>
      <c r="MN80" s="104"/>
      <c r="MO80" s="104"/>
      <c r="MP80" s="104"/>
      <c r="MQ80" s="104"/>
      <c r="MR80" s="105"/>
      <c r="MS80" s="109"/>
      <c r="MT80" s="102"/>
      <c r="MU80" s="102"/>
      <c r="MV80" s="104"/>
      <c r="MW80" s="102"/>
      <c r="MX80" s="104"/>
      <c r="MY80" s="102"/>
      <c r="MZ80" s="102"/>
      <c r="NA80" s="104"/>
      <c r="NB80" s="102"/>
      <c r="NC80" s="104"/>
      <c r="ND80" s="102"/>
      <c r="NE80" s="102"/>
      <c r="NF80" s="104"/>
      <c r="NG80" s="102"/>
      <c r="NH80" s="104"/>
      <c r="NI80" s="102"/>
      <c r="NJ80" s="102"/>
      <c r="NK80" s="104"/>
      <c r="NL80" s="102"/>
      <c r="NM80" s="104"/>
      <c r="NN80" s="102"/>
      <c r="NO80" s="102"/>
      <c r="NP80" s="104"/>
      <c r="NQ80" s="102"/>
      <c r="NR80" s="104"/>
      <c r="NS80" s="104"/>
      <c r="NT80" s="104"/>
      <c r="NU80" s="104"/>
      <c r="NV80" s="104"/>
      <c r="NW80" s="104"/>
      <c r="NX80" s="105"/>
      <c r="NY80" s="109"/>
      <c r="NZ80" s="73"/>
      <c r="OA80" s="104"/>
      <c r="OB80" s="104"/>
      <c r="OC80" s="104"/>
      <c r="OD80" s="104"/>
      <c r="OE80" s="104"/>
      <c r="OF80" s="104"/>
      <c r="OG80" s="104"/>
      <c r="OH80" s="104"/>
      <c r="OI80" s="104"/>
      <c r="OJ80" s="104"/>
      <c r="OK80" s="104"/>
      <c r="OL80" s="104"/>
      <c r="OM80" s="134"/>
      <c r="ON80" s="104"/>
      <c r="OO80" s="104"/>
      <c r="OP80" s="104"/>
      <c r="OQ80" s="104"/>
      <c r="OR80" s="105"/>
      <c r="OS80" s="105"/>
      <c r="OT80" s="134"/>
      <c r="OU80" s="109"/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51"/>
        <v>76</v>
      </c>
      <c r="B81" s="195"/>
      <c r="C81" s="195"/>
      <c r="D81" s="195"/>
      <c r="E81" s="196"/>
      <c r="F81" s="102"/>
      <c r="G81" s="102"/>
      <c r="H81" s="104"/>
      <c r="I81" s="102"/>
      <c r="J81" s="104"/>
      <c r="K81" s="102"/>
      <c r="L81" s="102"/>
      <c r="M81" s="104"/>
      <c r="N81" s="102"/>
      <c r="O81" s="104"/>
      <c r="P81" s="102"/>
      <c r="Q81" s="102"/>
      <c r="R81" s="104"/>
      <c r="S81" s="102"/>
      <c r="T81" s="104"/>
      <c r="U81" s="102"/>
      <c r="V81" s="102"/>
      <c r="W81" s="104"/>
      <c r="X81" s="102"/>
      <c r="Y81" s="104"/>
      <c r="Z81" s="102"/>
      <c r="AA81" s="102"/>
      <c r="AB81" s="104"/>
      <c r="AC81" s="102"/>
      <c r="AD81" s="104"/>
      <c r="AE81" s="104"/>
      <c r="AF81" s="104"/>
      <c r="AG81" s="104"/>
      <c r="AH81" s="104"/>
      <c r="AI81" s="104"/>
      <c r="AJ81" s="105"/>
      <c r="AK81" s="109"/>
      <c r="AL81" s="102"/>
      <c r="AM81" s="102"/>
      <c r="AN81" s="104"/>
      <c r="AO81" s="102"/>
      <c r="AP81" s="104"/>
      <c r="AQ81" s="102"/>
      <c r="AR81" s="102"/>
      <c r="AS81" s="104"/>
      <c r="AT81" s="102"/>
      <c r="AU81" s="104"/>
      <c r="AV81" s="102"/>
      <c r="AW81" s="102"/>
      <c r="AX81" s="104"/>
      <c r="AY81" s="102"/>
      <c r="AZ81" s="104"/>
      <c r="BA81" s="102"/>
      <c r="BB81" s="102"/>
      <c r="BC81" s="104"/>
      <c r="BD81" s="102"/>
      <c r="BE81" s="104"/>
      <c r="BF81" s="102"/>
      <c r="BG81" s="102"/>
      <c r="BH81" s="104"/>
      <c r="BI81" s="102"/>
      <c r="BJ81" s="104"/>
      <c r="BK81" s="104"/>
      <c r="BL81" s="104"/>
      <c r="BM81" s="104"/>
      <c r="BN81" s="104"/>
      <c r="BO81" s="104"/>
      <c r="BP81" s="105"/>
      <c r="BQ81" s="109"/>
      <c r="BR81" s="102"/>
      <c r="BS81" s="102"/>
      <c r="BT81" s="104"/>
      <c r="BU81" s="102"/>
      <c r="BV81" s="104"/>
      <c r="BW81" s="102"/>
      <c r="BX81" s="102"/>
      <c r="BY81" s="104"/>
      <c r="BZ81" s="102"/>
      <c r="CA81" s="104"/>
      <c r="CB81" s="102"/>
      <c r="CC81" s="102"/>
      <c r="CD81" s="104"/>
      <c r="CE81" s="102"/>
      <c r="CF81" s="104"/>
      <c r="CG81" s="102"/>
      <c r="CH81" s="102"/>
      <c r="CI81" s="104"/>
      <c r="CJ81" s="102"/>
      <c r="CK81" s="104"/>
      <c r="CL81" s="102"/>
      <c r="CM81" s="102"/>
      <c r="CN81" s="104"/>
      <c r="CO81" s="102"/>
      <c r="CP81" s="104"/>
      <c r="CQ81" s="104"/>
      <c r="CR81" s="104"/>
      <c r="CS81" s="104"/>
      <c r="CT81" s="104"/>
      <c r="CU81" s="104"/>
      <c r="CV81" s="105"/>
      <c r="CW81" s="109"/>
      <c r="CX81" s="102"/>
      <c r="CY81" s="102"/>
      <c r="CZ81" s="104"/>
      <c r="DA81" s="102"/>
      <c r="DB81" s="104"/>
      <c r="DC81" s="102"/>
      <c r="DD81" s="102"/>
      <c r="DE81" s="104"/>
      <c r="DF81" s="102"/>
      <c r="DG81" s="104"/>
      <c r="DH81" s="102"/>
      <c r="DI81" s="102"/>
      <c r="DJ81" s="104"/>
      <c r="DK81" s="102"/>
      <c r="DL81" s="104"/>
      <c r="DM81" s="102"/>
      <c r="DN81" s="102"/>
      <c r="DO81" s="104"/>
      <c r="DP81" s="102"/>
      <c r="DQ81" s="104"/>
      <c r="DR81" s="102"/>
      <c r="DS81" s="102"/>
      <c r="DT81" s="104"/>
      <c r="DU81" s="102"/>
      <c r="DV81" s="104"/>
      <c r="DW81" s="104"/>
      <c r="DX81" s="104"/>
      <c r="DY81" s="104"/>
      <c r="DZ81" s="104"/>
      <c r="EA81" s="104"/>
      <c r="EB81" s="105"/>
      <c r="EC81" s="109"/>
      <c r="ED81" s="102"/>
      <c r="EE81" s="102"/>
      <c r="EF81" s="104"/>
      <c r="EG81" s="102"/>
      <c r="EH81" s="104"/>
      <c r="EI81" s="102"/>
      <c r="EJ81" s="102"/>
      <c r="EK81" s="104"/>
      <c r="EL81" s="102"/>
      <c r="EM81" s="104"/>
      <c r="EN81" s="102"/>
      <c r="EO81" s="102"/>
      <c r="EP81" s="104"/>
      <c r="EQ81" s="102"/>
      <c r="ER81" s="104"/>
      <c r="ES81" s="102"/>
      <c r="ET81" s="102"/>
      <c r="EU81" s="104"/>
      <c r="EV81" s="102"/>
      <c r="EW81" s="104"/>
      <c r="EX81" s="102"/>
      <c r="EY81" s="102"/>
      <c r="EZ81" s="104"/>
      <c r="FA81" s="102"/>
      <c r="FB81" s="104"/>
      <c r="FC81" s="104"/>
      <c r="FD81" s="104"/>
      <c r="FE81" s="104"/>
      <c r="FF81" s="104"/>
      <c r="FG81" s="104"/>
      <c r="FH81" s="105"/>
      <c r="FI81" s="109"/>
      <c r="FJ81" s="102"/>
      <c r="FK81" s="102"/>
      <c r="FL81" s="104"/>
      <c r="FM81" s="102"/>
      <c r="FN81" s="104"/>
      <c r="FO81" s="102"/>
      <c r="FP81" s="102"/>
      <c r="FQ81" s="104"/>
      <c r="FR81" s="102"/>
      <c r="FS81" s="104"/>
      <c r="FT81" s="102"/>
      <c r="FU81" s="102"/>
      <c r="FV81" s="104"/>
      <c r="FW81" s="102"/>
      <c r="FX81" s="104"/>
      <c r="FY81" s="102"/>
      <c r="FZ81" s="102"/>
      <c r="GA81" s="104"/>
      <c r="GB81" s="102"/>
      <c r="GC81" s="104"/>
      <c r="GD81" s="102"/>
      <c r="GE81" s="102"/>
      <c r="GF81" s="104"/>
      <c r="GG81" s="102"/>
      <c r="GH81" s="104"/>
      <c r="GI81" s="104"/>
      <c r="GJ81" s="104"/>
      <c r="GK81" s="104"/>
      <c r="GL81" s="104"/>
      <c r="GM81" s="104"/>
      <c r="GN81" s="105"/>
      <c r="GO81" s="109"/>
      <c r="GP81" s="102"/>
      <c r="GQ81" s="102"/>
      <c r="GR81" s="104"/>
      <c r="GS81" s="102"/>
      <c r="GT81" s="104"/>
      <c r="GU81" s="102"/>
      <c r="GV81" s="102"/>
      <c r="GW81" s="104"/>
      <c r="GX81" s="102"/>
      <c r="GY81" s="104"/>
      <c r="GZ81" s="102"/>
      <c r="HA81" s="102"/>
      <c r="HB81" s="104"/>
      <c r="HC81" s="102"/>
      <c r="HD81" s="104"/>
      <c r="HE81" s="102"/>
      <c r="HF81" s="102"/>
      <c r="HG81" s="104"/>
      <c r="HH81" s="102"/>
      <c r="HI81" s="104"/>
      <c r="HJ81" s="102"/>
      <c r="HK81" s="102"/>
      <c r="HL81" s="104"/>
      <c r="HM81" s="102"/>
      <c r="HN81" s="104"/>
      <c r="HO81" s="104"/>
      <c r="HP81" s="104"/>
      <c r="HQ81" s="104"/>
      <c r="HR81" s="104"/>
      <c r="HS81" s="104"/>
      <c r="HT81" s="105"/>
      <c r="HU81" s="109"/>
      <c r="HV81" s="102"/>
      <c r="HW81" s="102"/>
      <c r="HX81" s="104"/>
      <c r="HY81" s="102"/>
      <c r="HZ81" s="104"/>
      <c r="IA81" s="102"/>
      <c r="IB81" s="102"/>
      <c r="IC81" s="104"/>
      <c r="ID81" s="102"/>
      <c r="IE81" s="104"/>
      <c r="IF81" s="102"/>
      <c r="IG81" s="102"/>
      <c r="IH81" s="104"/>
      <c r="II81" s="102"/>
      <c r="IJ81" s="104"/>
      <c r="IK81" s="102"/>
      <c r="IL81" s="102"/>
      <c r="IM81" s="104"/>
      <c r="IN81" s="102"/>
      <c r="IO81" s="104"/>
      <c r="IP81" s="102"/>
      <c r="IQ81" s="102"/>
      <c r="IR81" s="104"/>
      <c r="IS81" s="102"/>
      <c r="IT81" s="104"/>
      <c r="IU81" s="104"/>
      <c r="IV81" s="104"/>
      <c r="IW81" s="104"/>
      <c r="IX81" s="104"/>
      <c r="IY81" s="104"/>
      <c r="IZ81" s="105"/>
      <c r="JA81" s="109"/>
      <c r="JB81" s="102"/>
      <c r="JC81" s="102"/>
      <c r="JD81" s="104"/>
      <c r="JE81" s="102"/>
      <c r="JF81" s="104"/>
      <c r="JG81" s="102"/>
      <c r="JH81" s="102"/>
      <c r="JI81" s="104"/>
      <c r="JJ81" s="102"/>
      <c r="JK81" s="104"/>
      <c r="JL81" s="102"/>
      <c r="JM81" s="102"/>
      <c r="JN81" s="104"/>
      <c r="JO81" s="102"/>
      <c r="JP81" s="104"/>
      <c r="JQ81" s="102"/>
      <c r="JR81" s="102"/>
      <c r="JS81" s="104"/>
      <c r="JT81" s="102"/>
      <c r="JU81" s="104"/>
      <c r="JV81" s="102"/>
      <c r="JW81" s="102"/>
      <c r="JX81" s="104"/>
      <c r="JY81" s="102"/>
      <c r="JZ81" s="104"/>
      <c r="KA81" s="104"/>
      <c r="KB81" s="104"/>
      <c r="KC81" s="104"/>
      <c r="KD81" s="104"/>
      <c r="KE81" s="104"/>
      <c r="KF81" s="105"/>
      <c r="KG81" s="109"/>
      <c r="KH81" s="102"/>
      <c r="KI81" s="102"/>
      <c r="KJ81" s="104"/>
      <c r="KK81" s="102"/>
      <c r="KL81" s="104"/>
      <c r="KM81" s="102"/>
      <c r="KN81" s="102"/>
      <c r="KO81" s="104"/>
      <c r="KP81" s="102"/>
      <c r="KQ81" s="104"/>
      <c r="KR81" s="102"/>
      <c r="KS81" s="102"/>
      <c r="KT81" s="104"/>
      <c r="KU81" s="102"/>
      <c r="KV81" s="104"/>
      <c r="KW81" s="102"/>
      <c r="KX81" s="102"/>
      <c r="KY81" s="104"/>
      <c r="KZ81" s="102"/>
      <c r="LA81" s="104"/>
      <c r="LB81" s="102"/>
      <c r="LC81" s="102"/>
      <c r="LD81" s="104"/>
      <c r="LE81" s="102"/>
      <c r="LF81" s="104"/>
      <c r="LG81" s="104"/>
      <c r="LH81" s="104"/>
      <c r="LI81" s="104"/>
      <c r="LJ81" s="104"/>
      <c r="LK81" s="104"/>
      <c r="LL81" s="105"/>
      <c r="LM81" s="109"/>
      <c r="LN81" s="102"/>
      <c r="LO81" s="102"/>
      <c r="LP81" s="104"/>
      <c r="LQ81" s="102"/>
      <c r="LR81" s="104"/>
      <c r="LS81" s="102"/>
      <c r="LT81" s="102"/>
      <c r="LU81" s="104"/>
      <c r="LV81" s="102"/>
      <c r="LW81" s="104"/>
      <c r="LX81" s="102"/>
      <c r="LY81" s="102"/>
      <c r="LZ81" s="104"/>
      <c r="MA81" s="102"/>
      <c r="MB81" s="104"/>
      <c r="MC81" s="102"/>
      <c r="MD81" s="102"/>
      <c r="ME81" s="104"/>
      <c r="MF81" s="102"/>
      <c r="MG81" s="104"/>
      <c r="MH81" s="102"/>
      <c r="MI81" s="102"/>
      <c r="MJ81" s="104"/>
      <c r="MK81" s="102"/>
      <c r="ML81" s="104"/>
      <c r="MM81" s="104"/>
      <c r="MN81" s="104"/>
      <c r="MO81" s="104"/>
      <c r="MP81" s="104"/>
      <c r="MQ81" s="104"/>
      <c r="MR81" s="105"/>
      <c r="MS81" s="109"/>
      <c r="MT81" s="102"/>
      <c r="MU81" s="102"/>
      <c r="MV81" s="104"/>
      <c r="MW81" s="102"/>
      <c r="MX81" s="104"/>
      <c r="MY81" s="102"/>
      <c r="MZ81" s="102"/>
      <c r="NA81" s="104"/>
      <c r="NB81" s="102"/>
      <c r="NC81" s="104"/>
      <c r="ND81" s="102"/>
      <c r="NE81" s="102"/>
      <c r="NF81" s="104"/>
      <c r="NG81" s="102"/>
      <c r="NH81" s="104"/>
      <c r="NI81" s="102"/>
      <c r="NJ81" s="102"/>
      <c r="NK81" s="104"/>
      <c r="NL81" s="102"/>
      <c r="NM81" s="104"/>
      <c r="NN81" s="102"/>
      <c r="NO81" s="102"/>
      <c r="NP81" s="104"/>
      <c r="NQ81" s="102"/>
      <c r="NR81" s="104"/>
      <c r="NS81" s="104"/>
      <c r="NT81" s="104"/>
      <c r="NU81" s="104"/>
      <c r="NV81" s="104"/>
      <c r="NW81" s="104"/>
      <c r="NX81" s="105"/>
      <c r="NY81" s="109"/>
      <c r="NZ81" s="73"/>
      <c r="OA81" s="104"/>
      <c r="OB81" s="104"/>
      <c r="OC81" s="104"/>
      <c r="OD81" s="104"/>
      <c r="OE81" s="104"/>
      <c r="OF81" s="104"/>
      <c r="OG81" s="104"/>
      <c r="OH81" s="104"/>
      <c r="OI81" s="104"/>
      <c r="OJ81" s="104"/>
      <c r="OK81" s="104"/>
      <c r="OL81" s="104"/>
      <c r="OM81" s="134"/>
      <c r="ON81" s="104"/>
      <c r="OO81" s="104"/>
      <c r="OP81" s="104"/>
      <c r="OQ81" s="104"/>
      <c r="OR81" s="105"/>
      <c r="OS81" s="105"/>
      <c r="OT81" s="134"/>
      <c r="OU81" s="109"/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51"/>
        <v>77</v>
      </c>
      <c r="B82" s="195"/>
      <c r="C82" s="195"/>
      <c r="D82" s="195"/>
      <c r="E82" s="196"/>
      <c r="F82" s="102"/>
      <c r="G82" s="102"/>
      <c r="H82" s="104"/>
      <c r="I82" s="102"/>
      <c r="J82" s="104"/>
      <c r="K82" s="102"/>
      <c r="L82" s="102"/>
      <c r="M82" s="104"/>
      <c r="N82" s="102"/>
      <c r="O82" s="104"/>
      <c r="P82" s="102"/>
      <c r="Q82" s="102"/>
      <c r="R82" s="104"/>
      <c r="S82" s="102"/>
      <c r="T82" s="104"/>
      <c r="U82" s="102"/>
      <c r="V82" s="102"/>
      <c r="W82" s="104"/>
      <c r="X82" s="102"/>
      <c r="Y82" s="104"/>
      <c r="Z82" s="102"/>
      <c r="AA82" s="102"/>
      <c r="AB82" s="104"/>
      <c r="AC82" s="102"/>
      <c r="AD82" s="104"/>
      <c r="AE82" s="104"/>
      <c r="AF82" s="104"/>
      <c r="AG82" s="104"/>
      <c r="AH82" s="104"/>
      <c r="AI82" s="104"/>
      <c r="AJ82" s="105"/>
      <c r="AK82" s="109"/>
      <c r="AL82" s="102"/>
      <c r="AM82" s="102"/>
      <c r="AN82" s="104"/>
      <c r="AO82" s="102"/>
      <c r="AP82" s="104"/>
      <c r="AQ82" s="102"/>
      <c r="AR82" s="102"/>
      <c r="AS82" s="104"/>
      <c r="AT82" s="102"/>
      <c r="AU82" s="104"/>
      <c r="AV82" s="102"/>
      <c r="AW82" s="102"/>
      <c r="AX82" s="104"/>
      <c r="AY82" s="102"/>
      <c r="AZ82" s="104"/>
      <c r="BA82" s="102"/>
      <c r="BB82" s="102"/>
      <c r="BC82" s="104"/>
      <c r="BD82" s="102"/>
      <c r="BE82" s="104"/>
      <c r="BF82" s="102"/>
      <c r="BG82" s="102"/>
      <c r="BH82" s="104"/>
      <c r="BI82" s="102"/>
      <c r="BJ82" s="104"/>
      <c r="BK82" s="104"/>
      <c r="BL82" s="104"/>
      <c r="BM82" s="104"/>
      <c r="BN82" s="104"/>
      <c r="BO82" s="104"/>
      <c r="BP82" s="105"/>
      <c r="BQ82" s="109"/>
      <c r="BR82" s="102"/>
      <c r="BS82" s="102"/>
      <c r="BT82" s="104"/>
      <c r="BU82" s="102"/>
      <c r="BV82" s="104"/>
      <c r="BW82" s="102"/>
      <c r="BX82" s="102"/>
      <c r="BY82" s="104"/>
      <c r="BZ82" s="102"/>
      <c r="CA82" s="104"/>
      <c r="CB82" s="102"/>
      <c r="CC82" s="102"/>
      <c r="CD82" s="104"/>
      <c r="CE82" s="102"/>
      <c r="CF82" s="104"/>
      <c r="CG82" s="102"/>
      <c r="CH82" s="102"/>
      <c r="CI82" s="104"/>
      <c r="CJ82" s="102"/>
      <c r="CK82" s="104"/>
      <c r="CL82" s="102"/>
      <c r="CM82" s="102"/>
      <c r="CN82" s="104"/>
      <c r="CO82" s="102"/>
      <c r="CP82" s="104"/>
      <c r="CQ82" s="104"/>
      <c r="CR82" s="104"/>
      <c r="CS82" s="104"/>
      <c r="CT82" s="104"/>
      <c r="CU82" s="104"/>
      <c r="CV82" s="105"/>
      <c r="CW82" s="109"/>
      <c r="CX82" s="102"/>
      <c r="CY82" s="102"/>
      <c r="CZ82" s="104"/>
      <c r="DA82" s="102"/>
      <c r="DB82" s="104"/>
      <c r="DC82" s="102"/>
      <c r="DD82" s="102"/>
      <c r="DE82" s="104"/>
      <c r="DF82" s="102"/>
      <c r="DG82" s="104"/>
      <c r="DH82" s="102"/>
      <c r="DI82" s="102"/>
      <c r="DJ82" s="104"/>
      <c r="DK82" s="102"/>
      <c r="DL82" s="104"/>
      <c r="DM82" s="102"/>
      <c r="DN82" s="102"/>
      <c r="DO82" s="104"/>
      <c r="DP82" s="102"/>
      <c r="DQ82" s="104"/>
      <c r="DR82" s="102"/>
      <c r="DS82" s="102"/>
      <c r="DT82" s="104"/>
      <c r="DU82" s="102"/>
      <c r="DV82" s="104"/>
      <c r="DW82" s="104"/>
      <c r="DX82" s="104"/>
      <c r="DY82" s="104"/>
      <c r="DZ82" s="104"/>
      <c r="EA82" s="104"/>
      <c r="EB82" s="105"/>
      <c r="EC82" s="109"/>
      <c r="ED82" s="102"/>
      <c r="EE82" s="102"/>
      <c r="EF82" s="104"/>
      <c r="EG82" s="102"/>
      <c r="EH82" s="104"/>
      <c r="EI82" s="102"/>
      <c r="EJ82" s="102"/>
      <c r="EK82" s="104"/>
      <c r="EL82" s="102"/>
      <c r="EM82" s="104"/>
      <c r="EN82" s="102"/>
      <c r="EO82" s="102"/>
      <c r="EP82" s="104"/>
      <c r="EQ82" s="102"/>
      <c r="ER82" s="104"/>
      <c r="ES82" s="102"/>
      <c r="ET82" s="102"/>
      <c r="EU82" s="104"/>
      <c r="EV82" s="102"/>
      <c r="EW82" s="104"/>
      <c r="EX82" s="102"/>
      <c r="EY82" s="102"/>
      <c r="EZ82" s="104"/>
      <c r="FA82" s="102"/>
      <c r="FB82" s="104"/>
      <c r="FC82" s="104"/>
      <c r="FD82" s="104"/>
      <c r="FE82" s="104"/>
      <c r="FF82" s="104"/>
      <c r="FG82" s="104"/>
      <c r="FH82" s="105"/>
      <c r="FI82" s="109"/>
      <c r="FJ82" s="102"/>
      <c r="FK82" s="102"/>
      <c r="FL82" s="104"/>
      <c r="FM82" s="102"/>
      <c r="FN82" s="104"/>
      <c r="FO82" s="102"/>
      <c r="FP82" s="102"/>
      <c r="FQ82" s="104"/>
      <c r="FR82" s="102"/>
      <c r="FS82" s="104"/>
      <c r="FT82" s="102"/>
      <c r="FU82" s="102"/>
      <c r="FV82" s="104"/>
      <c r="FW82" s="102"/>
      <c r="FX82" s="104"/>
      <c r="FY82" s="102"/>
      <c r="FZ82" s="102"/>
      <c r="GA82" s="104"/>
      <c r="GB82" s="102"/>
      <c r="GC82" s="104"/>
      <c r="GD82" s="102"/>
      <c r="GE82" s="102"/>
      <c r="GF82" s="104"/>
      <c r="GG82" s="102"/>
      <c r="GH82" s="104"/>
      <c r="GI82" s="104"/>
      <c r="GJ82" s="104"/>
      <c r="GK82" s="104"/>
      <c r="GL82" s="104"/>
      <c r="GM82" s="104"/>
      <c r="GN82" s="105"/>
      <c r="GO82" s="109"/>
      <c r="GP82" s="102"/>
      <c r="GQ82" s="102"/>
      <c r="GR82" s="104"/>
      <c r="GS82" s="102"/>
      <c r="GT82" s="104"/>
      <c r="GU82" s="102"/>
      <c r="GV82" s="102"/>
      <c r="GW82" s="104"/>
      <c r="GX82" s="102"/>
      <c r="GY82" s="104"/>
      <c r="GZ82" s="102"/>
      <c r="HA82" s="102"/>
      <c r="HB82" s="104"/>
      <c r="HC82" s="102"/>
      <c r="HD82" s="104"/>
      <c r="HE82" s="102"/>
      <c r="HF82" s="102"/>
      <c r="HG82" s="104"/>
      <c r="HH82" s="102"/>
      <c r="HI82" s="104"/>
      <c r="HJ82" s="102"/>
      <c r="HK82" s="102"/>
      <c r="HL82" s="104"/>
      <c r="HM82" s="102"/>
      <c r="HN82" s="104"/>
      <c r="HO82" s="104"/>
      <c r="HP82" s="104"/>
      <c r="HQ82" s="104"/>
      <c r="HR82" s="104"/>
      <c r="HS82" s="104"/>
      <c r="HT82" s="105"/>
      <c r="HU82" s="109"/>
      <c r="HV82" s="102"/>
      <c r="HW82" s="102"/>
      <c r="HX82" s="104"/>
      <c r="HY82" s="102"/>
      <c r="HZ82" s="104"/>
      <c r="IA82" s="102"/>
      <c r="IB82" s="102"/>
      <c r="IC82" s="104"/>
      <c r="ID82" s="102"/>
      <c r="IE82" s="104"/>
      <c r="IF82" s="102"/>
      <c r="IG82" s="102"/>
      <c r="IH82" s="104"/>
      <c r="II82" s="102"/>
      <c r="IJ82" s="104"/>
      <c r="IK82" s="102"/>
      <c r="IL82" s="102"/>
      <c r="IM82" s="104"/>
      <c r="IN82" s="102"/>
      <c r="IO82" s="104"/>
      <c r="IP82" s="102"/>
      <c r="IQ82" s="102"/>
      <c r="IR82" s="104"/>
      <c r="IS82" s="102"/>
      <c r="IT82" s="104"/>
      <c r="IU82" s="104"/>
      <c r="IV82" s="104"/>
      <c r="IW82" s="104"/>
      <c r="IX82" s="104"/>
      <c r="IY82" s="104"/>
      <c r="IZ82" s="105"/>
      <c r="JA82" s="109"/>
      <c r="JB82" s="102"/>
      <c r="JC82" s="102"/>
      <c r="JD82" s="104"/>
      <c r="JE82" s="102"/>
      <c r="JF82" s="104"/>
      <c r="JG82" s="102"/>
      <c r="JH82" s="102"/>
      <c r="JI82" s="104"/>
      <c r="JJ82" s="102"/>
      <c r="JK82" s="104"/>
      <c r="JL82" s="102"/>
      <c r="JM82" s="102"/>
      <c r="JN82" s="104"/>
      <c r="JO82" s="102"/>
      <c r="JP82" s="104"/>
      <c r="JQ82" s="102"/>
      <c r="JR82" s="102"/>
      <c r="JS82" s="104"/>
      <c r="JT82" s="102"/>
      <c r="JU82" s="104"/>
      <c r="JV82" s="102"/>
      <c r="JW82" s="102"/>
      <c r="JX82" s="104"/>
      <c r="JY82" s="102"/>
      <c r="JZ82" s="104"/>
      <c r="KA82" s="104"/>
      <c r="KB82" s="104"/>
      <c r="KC82" s="104"/>
      <c r="KD82" s="104"/>
      <c r="KE82" s="104"/>
      <c r="KF82" s="105"/>
      <c r="KG82" s="109"/>
      <c r="KH82" s="102"/>
      <c r="KI82" s="102"/>
      <c r="KJ82" s="104"/>
      <c r="KK82" s="102"/>
      <c r="KL82" s="104"/>
      <c r="KM82" s="102"/>
      <c r="KN82" s="102"/>
      <c r="KO82" s="104"/>
      <c r="KP82" s="102"/>
      <c r="KQ82" s="104"/>
      <c r="KR82" s="102"/>
      <c r="KS82" s="102"/>
      <c r="KT82" s="104"/>
      <c r="KU82" s="102"/>
      <c r="KV82" s="104"/>
      <c r="KW82" s="102"/>
      <c r="KX82" s="102"/>
      <c r="KY82" s="104"/>
      <c r="KZ82" s="102"/>
      <c r="LA82" s="104"/>
      <c r="LB82" s="102"/>
      <c r="LC82" s="102"/>
      <c r="LD82" s="104"/>
      <c r="LE82" s="102"/>
      <c r="LF82" s="104"/>
      <c r="LG82" s="104"/>
      <c r="LH82" s="104"/>
      <c r="LI82" s="104"/>
      <c r="LJ82" s="104"/>
      <c r="LK82" s="104"/>
      <c r="LL82" s="105"/>
      <c r="LM82" s="109"/>
      <c r="LN82" s="102"/>
      <c r="LO82" s="102"/>
      <c r="LP82" s="104"/>
      <c r="LQ82" s="102"/>
      <c r="LR82" s="104"/>
      <c r="LS82" s="102"/>
      <c r="LT82" s="102"/>
      <c r="LU82" s="104"/>
      <c r="LV82" s="102"/>
      <c r="LW82" s="104"/>
      <c r="LX82" s="102"/>
      <c r="LY82" s="102"/>
      <c r="LZ82" s="104"/>
      <c r="MA82" s="102"/>
      <c r="MB82" s="104"/>
      <c r="MC82" s="102"/>
      <c r="MD82" s="102"/>
      <c r="ME82" s="104"/>
      <c r="MF82" s="102"/>
      <c r="MG82" s="104"/>
      <c r="MH82" s="102"/>
      <c r="MI82" s="102"/>
      <c r="MJ82" s="104"/>
      <c r="MK82" s="102"/>
      <c r="ML82" s="104"/>
      <c r="MM82" s="104"/>
      <c r="MN82" s="104"/>
      <c r="MO82" s="104"/>
      <c r="MP82" s="104"/>
      <c r="MQ82" s="104"/>
      <c r="MR82" s="105"/>
      <c r="MS82" s="109"/>
      <c r="MT82" s="102"/>
      <c r="MU82" s="102"/>
      <c r="MV82" s="104"/>
      <c r="MW82" s="102"/>
      <c r="MX82" s="104"/>
      <c r="MY82" s="102"/>
      <c r="MZ82" s="102"/>
      <c r="NA82" s="104"/>
      <c r="NB82" s="102"/>
      <c r="NC82" s="104"/>
      <c r="ND82" s="102"/>
      <c r="NE82" s="102"/>
      <c r="NF82" s="104"/>
      <c r="NG82" s="102"/>
      <c r="NH82" s="104"/>
      <c r="NI82" s="102"/>
      <c r="NJ82" s="102"/>
      <c r="NK82" s="104"/>
      <c r="NL82" s="102"/>
      <c r="NM82" s="104"/>
      <c r="NN82" s="102"/>
      <c r="NO82" s="102"/>
      <c r="NP82" s="104"/>
      <c r="NQ82" s="102"/>
      <c r="NR82" s="104"/>
      <c r="NS82" s="104"/>
      <c r="NT82" s="104"/>
      <c r="NU82" s="104"/>
      <c r="NV82" s="104"/>
      <c r="NW82" s="104"/>
      <c r="NX82" s="105"/>
      <c r="NY82" s="109"/>
      <c r="NZ82" s="73"/>
      <c r="OA82" s="104"/>
      <c r="OB82" s="104"/>
      <c r="OC82" s="104"/>
      <c r="OD82" s="104"/>
      <c r="OE82" s="104"/>
      <c r="OF82" s="104"/>
      <c r="OG82" s="104"/>
      <c r="OH82" s="104"/>
      <c r="OI82" s="104"/>
      <c r="OJ82" s="104"/>
      <c r="OK82" s="104"/>
      <c r="OL82" s="104"/>
      <c r="OM82" s="134"/>
      <c r="ON82" s="104"/>
      <c r="OO82" s="104"/>
      <c r="OP82" s="104"/>
      <c r="OQ82" s="104"/>
      <c r="OR82" s="105"/>
      <c r="OS82" s="105"/>
      <c r="OT82" s="134"/>
      <c r="OU82" s="109"/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51"/>
        <v>78</v>
      </c>
      <c r="B83" s="195"/>
      <c r="C83" s="195"/>
      <c r="D83" s="195"/>
      <c r="E83" s="196"/>
      <c r="F83" s="102"/>
      <c r="G83" s="102"/>
      <c r="H83" s="104"/>
      <c r="I83" s="102"/>
      <c r="J83" s="104"/>
      <c r="K83" s="102"/>
      <c r="L83" s="102"/>
      <c r="M83" s="104"/>
      <c r="N83" s="102"/>
      <c r="O83" s="104"/>
      <c r="P83" s="102"/>
      <c r="Q83" s="102"/>
      <c r="R83" s="104"/>
      <c r="S83" s="102"/>
      <c r="T83" s="104"/>
      <c r="U83" s="102"/>
      <c r="V83" s="102"/>
      <c r="W83" s="104"/>
      <c r="X83" s="102"/>
      <c r="Y83" s="104"/>
      <c r="Z83" s="102"/>
      <c r="AA83" s="102"/>
      <c r="AB83" s="104"/>
      <c r="AC83" s="102"/>
      <c r="AD83" s="104"/>
      <c r="AE83" s="104"/>
      <c r="AF83" s="104"/>
      <c r="AG83" s="104"/>
      <c r="AH83" s="104"/>
      <c r="AI83" s="104"/>
      <c r="AJ83" s="105"/>
      <c r="AK83" s="109"/>
      <c r="AL83" s="102"/>
      <c r="AM83" s="102"/>
      <c r="AN83" s="104"/>
      <c r="AO83" s="102"/>
      <c r="AP83" s="104"/>
      <c r="AQ83" s="102"/>
      <c r="AR83" s="102"/>
      <c r="AS83" s="104"/>
      <c r="AT83" s="102"/>
      <c r="AU83" s="104"/>
      <c r="AV83" s="102"/>
      <c r="AW83" s="102"/>
      <c r="AX83" s="104"/>
      <c r="AY83" s="102"/>
      <c r="AZ83" s="104"/>
      <c r="BA83" s="102"/>
      <c r="BB83" s="102"/>
      <c r="BC83" s="104"/>
      <c r="BD83" s="102"/>
      <c r="BE83" s="104"/>
      <c r="BF83" s="102"/>
      <c r="BG83" s="102"/>
      <c r="BH83" s="104"/>
      <c r="BI83" s="102"/>
      <c r="BJ83" s="104"/>
      <c r="BK83" s="104"/>
      <c r="BL83" s="104"/>
      <c r="BM83" s="104"/>
      <c r="BN83" s="104"/>
      <c r="BO83" s="104"/>
      <c r="BP83" s="105"/>
      <c r="BQ83" s="109"/>
      <c r="BR83" s="102"/>
      <c r="BS83" s="102"/>
      <c r="BT83" s="104"/>
      <c r="BU83" s="102"/>
      <c r="BV83" s="104"/>
      <c r="BW83" s="102"/>
      <c r="BX83" s="102"/>
      <c r="BY83" s="104"/>
      <c r="BZ83" s="102"/>
      <c r="CA83" s="104"/>
      <c r="CB83" s="102"/>
      <c r="CC83" s="102"/>
      <c r="CD83" s="104"/>
      <c r="CE83" s="102"/>
      <c r="CF83" s="104"/>
      <c r="CG83" s="102"/>
      <c r="CH83" s="102"/>
      <c r="CI83" s="104"/>
      <c r="CJ83" s="102"/>
      <c r="CK83" s="104"/>
      <c r="CL83" s="102"/>
      <c r="CM83" s="102"/>
      <c r="CN83" s="104"/>
      <c r="CO83" s="102"/>
      <c r="CP83" s="104"/>
      <c r="CQ83" s="104"/>
      <c r="CR83" s="104"/>
      <c r="CS83" s="104"/>
      <c r="CT83" s="104"/>
      <c r="CU83" s="104"/>
      <c r="CV83" s="105"/>
      <c r="CW83" s="109"/>
      <c r="CX83" s="102"/>
      <c r="CY83" s="102"/>
      <c r="CZ83" s="104"/>
      <c r="DA83" s="102"/>
      <c r="DB83" s="104"/>
      <c r="DC83" s="102"/>
      <c r="DD83" s="102"/>
      <c r="DE83" s="104"/>
      <c r="DF83" s="102"/>
      <c r="DG83" s="104"/>
      <c r="DH83" s="102"/>
      <c r="DI83" s="102"/>
      <c r="DJ83" s="104"/>
      <c r="DK83" s="102"/>
      <c r="DL83" s="104"/>
      <c r="DM83" s="102"/>
      <c r="DN83" s="102"/>
      <c r="DO83" s="104"/>
      <c r="DP83" s="102"/>
      <c r="DQ83" s="104"/>
      <c r="DR83" s="102"/>
      <c r="DS83" s="102"/>
      <c r="DT83" s="104"/>
      <c r="DU83" s="102"/>
      <c r="DV83" s="104"/>
      <c r="DW83" s="104"/>
      <c r="DX83" s="104"/>
      <c r="DY83" s="104"/>
      <c r="DZ83" s="104"/>
      <c r="EA83" s="104"/>
      <c r="EB83" s="105"/>
      <c r="EC83" s="109"/>
      <c r="ED83" s="102"/>
      <c r="EE83" s="102"/>
      <c r="EF83" s="104"/>
      <c r="EG83" s="102"/>
      <c r="EH83" s="104"/>
      <c r="EI83" s="102"/>
      <c r="EJ83" s="102"/>
      <c r="EK83" s="104"/>
      <c r="EL83" s="102"/>
      <c r="EM83" s="104"/>
      <c r="EN83" s="102"/>
      <c r="EO83" s="102"/>
      <c r="EP83" s="104"/>
      <c r="EQ83" s="102"/>
      <c r="ER83" s="104"/>
      <c r="ES83" s="102"/>
      <c r="ET83" s="102"/>
      <c r="EU83" s="104"/>
      <c r="EV83" s="102"/>
      <c r="EW83" s="104"/>
      <c r="EX83" s="102"/>
      <c r="EY83" s="102"/>
      <c r="EZ83" s="104"/>
      <c r="FA83" s="102"/>
      <c r="FB83" s="104"/>
      <c r="FC83" s="104"/>
      <c r="FD83" s="104"/>
      <c r="FE83" s="104"/>
      <c r="FF83" s="104"/>
      <c r="FG83" s="104"/>
      <c r="FH83" s="105"/>
      <c r="FI83" s="109"/>
      <c r="FJ83" s="102"/>
      <c r="FK83" s="102"/>
      <c r="FL83" s="104"/>
      <c r="FM83" s="102"/>
      <c r="FN83" s="104"/>
      <c r="FO83" s="102"/>
      <c r="FP83" s="102"/>
      <c r="FQ83" s="104"/>
      <c r="FR83" s="102"/>
      <c r="FS83" s="104"/>
      <c r="FT83" s="102"/>
      <c r="FU83" s="102"/>
      <c r="FV83" s="104"/>
      <c r="FW83" s="102"/>
      <c r="FX83" s="104"/>
      <c r="FY83" s="102"/>
      <c r="FZ83" s="102"/>
      <c r="GA83" s="104"/>
      <c r="GB83" s="102"/>
      <c r="GC83" s="104"/>
      <c r="GD83" s="102"/>
      <c r="GE83" s="102"/>
      <c r="GF83" s="104"/>
      <c r="GG83" s="102"/>
      <c r="GH83" s="104"/>
      <c r="GI83" s="104"/>
      <c r="GJ83" s="104"/>
      <c r="GK83" s="104"/>
      <c r="GL83" s="104"/>
      <c r="GM83" s="104"/>
      <c r="GN83" s="105"/>
      <c r="GO83" s="109"/>
      <c r="GP83" s="102"/>
      <c r="GQ83" s="102"/>
      <c r="GR83" s="104"/>
      <c r="GS83" s="102"/>
      <c r="GT83" s="104"/>
      <c r="GU83" s="102"/>
      <c r="GV83" s="102"/>
      <c r="GW83" s="104"/>
      <c r="GX83" s="102"/>
      <c r="GY83" s="104"/>
      <c r="GZ83" s="102"/>
      <c r="HA83" s="102"/>
      <c r="HB83" s="104"/>
      <c r="HC83" s="102"/>
      <c r="HD83" s="104"/>
      <c r="HE83" s="102"/>
      <c r="HF83" s="102"/>
      <c r="HG83" s="104"/>
      <c r="HH83" s="102"/>
      <c r="HI83" s="104"/>
      <c r="HJ83" s="102"/>
      <c r="HK83" s="102"/>
      <c r="HL83" s="104"/>
      <c r="HM83" s="102"/>
      <c r="HN83" s="104"/>
      <c r="HO83" s="104"/>
      <c r="HP83" s="104"/>
      <c r="HQ83" s="104"/>
      <c r="HR83" s="104"/>
      <c r="HS83" s="104"/>
      <c r="HT83" s="105"/>
      <c r="HU83" s="109"/>
      <c r="HV83" s="102"/>
      <c r="HW83" s="102"/>
      <c r="HX83" s="104"/>
      <c r="HY83" s="102"/>
      <c r="HZ83" s="104"/>
      <c r="IA83" s="102"/>
      <c r="IB83" s="102"/>
      <c r="IC83" s="104"/>
      <c r="ID83" s="102"/>
      <c r="IE83" s="104"/>
      <c r="IF83" s="102"/>
      <c r="IG83" s="102"/>
      <c r="IH83" s="104"/>
      <c r="II83" s="102"/>
      <c r="IJ83" s="104"/>
      <c r="IK83" s="102"/>
      <c r="IL83" s="102"/>
      <c r="IM83" s="104"/>
      <c r="IN83" s="102"/>
      <c r="IO83" s="104"/>
      <c r="IP83" s="102"/>
      <c r="IQ83" s="102"/>
      <c r="IR83" s="104"/>
      <c r="IS83" s="102"/>
      <c r="IT83" s="104"/>
      <c r="IU83" s="104"/>
      <c r="IV83" s="104"/>
      <c r="IW83" s="104"/>
      <c r="IX83" s="104"/>
      <c r="IY83" s="104"/>
      <c r="IZ83" s="105"/>
      <c r="JA83" s="109"/>
      <c r="JB83" s="102"/>
      <c r="JC83" s="102"/>
      <c r="JD83" s="104"/>
      <c r="JE83" s="102"/>
      <c r="JF83" s="104"/>
      <c r="JG83" s="102"/>
      <c r="JH83" s="102"/>
      <c r="JI83" s="104"/>
      <c r="JJ83" s="102"/>
      <c r="JK83" s="104"/>
      <c r="JL83" s="102"/>
      <c r="JM83" s="102"/>
      <c r="JN83" s="104"/>
      <c r="JO83" s="102"/>
      <c r="JP83" s="104"/>
      <c r="JQ83" s="102"/>
      <c r="JR83" s="102"/>
      <c r="JS83" s="104"/>
      <c r="JT83" s="102"/>
      <c r="JU83" s="104"/>
      <c r="JV83" s="102"/>
      <c r="JW83" s="102"/>
      <c r="JX83" s="104"/>
      <c r="JY83" s="102"/>
      <c r="JZ83" s="104"/>
      <c r="KA83" s="104"/>
      <c r="KB83" s="104"/>
      <c r="KC83" s="104"/>
      <c r="KD83" s="104"/>
      <c r="KE83" s="104"/>
      <c r="KF83" s="105"/>
      <c r="KG83" s="109"/>
      <c r="KH83" s="102"/>
      <c r="KI83" s="102"/>
      <c r="KJ83" s="104"/>
      <c r="KK83" s="102"/>
      <c r="KL83" s="104"/>
      <c r="KM83" s="102"/>
      <c r="KN83" s="102"/>
      <c r="KO83" s="104"/>
      <c r="KP83" s="102"/>
      <c r="KQ83" s="104"/>
      <c r="KR83" s="102"/>
      <c r="KS83" s="102"/>
      <c r="KT83" s="104"/>
      <c r="KU83" s="102"/>
      <c r="KV83" s="104"/>
      <c r="KW83" s="102"/>
      <c r="KX83" s="102"/>
      <c r="KY83" s="104"/>
      <c r="KZ83" s="102"/>
      <c r="LA83" s="104"/>
      <c r="LB83" s="102"/>
      <c r="LC83" s="102"/>
      <c r="LD83" s="104"/>
      <c r="LE83" s="102"/>
      <c r="LF83" s="104"/>
      <c r="LG83" s="104"/>
      <c r="LH83" s="104"/>
      <c r="LI83" s="104"/>
      <c r="LJ83" s="104"/>
      <c r="LK83" s="104"/>
      <c r="LL83" s="105"/>
      <c r="LM83" s="109"/>
      <c r="LN83" s="102"/>
      <c r="LO83" s="102"/>
      <c r="LP83" s="104"/>
      <c r="LQ83" s="102"/>
      <c r="LR83" s="104"/>
      <c r="LS83" s="102"/>
      <c r="LT83" s="102"/>
      <c r="LU83" s="104"/>
      <c r="LV83" s="102"/>
      <c r="LW83" s="104"/>
      <c r="LX83" s="102"/>
      <c r="LY83" s="102"/>
      <c r="LZ83" s="104"/>
      <c r="MA83" s="102"/>
      <c r="MB83" s="104"/>
      <c r="MC83" s="102"/>
      <c r="MD83" s="102"/>
      <c r="ME83" s="104"/>
      <c r="MF83" s="102"/>
      <c r="MG83" s="104"/>
      <c r="MH83" s="102"/>
      <c r="MI83" s="102"/>
      <c r="MJ83" s="104"/>
      <c r="MK83" s="102"/>
      <c r="ML83" s="104"/>
      <c r="MM83" s="104"/>
      <c r="MN83" s="104"/>
      <c r="MO83" s="104"/>
      <c r="MP83" s="104"/>
      <c r="MQ83" s="104"/>
      <c r="MR83" s="105"/>
      <c r="MS83" s="109"/>
      <c r="MT83" s="102"/>
      <c r="MU83" s="102"/>
      <c r="MV83" s="104"/>
      <c r="MW83" s="102"/>
      <c r="MX83" s="104"/>
      <c r="MY83" s="102"/>
      <c r="MZ83" s="102"/>
      <c r="NA83" s="104"/>
      <c r="NB83" s="102"/>
      <c r="NC83" s="104"/>
      <c r="ND83" s="102"/>
      <c r="NE83" s="102"/>
      <c r="NF83" s="104"/>
      <c r="NG83" s="102"/>
      <c r="NH83" s="104"/>
      <c r="NI83" s="102"/>
      <c r="NJ83" s="102"/>
      <c r="NK83" s="104"/>
      <c r="NL83" s="102"/>
      <c r="NM83" s="104"/>
      <c r="NN83" s="102"/>
      <c r="NO83" s="102"/>
      <c r="NP83" s="104"/>
      <c r="NQ83" s="102"/>
      <c r="NR83" s="104"/>
      <c r="NS83" s="104"/>
      <c r="NT83" s="104"/>
      <c r="NU83" s="104"/>
      <c r="NV83" s="104"/>
      <c r="NW83" s="104"/>
      <c r="NX83" s="105"/>
      <c r="NY83" s="109"/>
      <c r="NZ83" s="73"/>
      <c r="OA83" s="104"/>
      <c r="OB83" s="104"/>
      <c r="OC83" s="104"/>
      <c r="OD83" s="104"/>
      <c r="OE83" s="104"/>
      <c r="OF83" s="104"/>
      <c r="OG83" s="104"/>
      <c r="OH83" s="104"/>
      <c r="OI83" s="104"/>
      <c r="OJ83" s="104"/>
      <c r="OK83" s="104"/>
      <c r="OL83" s="104"/>
      <c r="OM83" s="134"/>
      <c r="ON83" s="104"/>
      <c r="OO83" s="104"/>
      <c r="OP83" s="104"/>
      <c r="OQ83" s="104"/>
      <c r="OR83" s="105"/>
      <c r="OS83" s="105"/>
      <c r="OT83" s="134"/>
      <c r="OU83" s="109"/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E53">
    <sortCondition ref="B6"/>
  </sortState>
  <phoneticPr fontId="9" type="noConversion"/>
  <conditionalFormatting sqref="BC30:BC51 BH30:BH51 BJ30:BJ51 DJ30:DJ51 DO30:DO51 DT30:DT51 DL30:DL51 DV30:DV51 GA30:GA51 GF30:GF51 GH30:GH51 IH30:IH51 IM30:IM51 IR30:IR51 IJ30:IJ51 IT30:IT51 JI30:JI51 JN30:JN51 JS30:JS51 JX30:JX51 JK30:JK51 JP30:JP51 JZ30:JZ51 KY30:KY51 LD30:LD51 LF30:LF51 LP30:LP51 LU30:LU51 LZ30:LZ51 ME30:ME51 MJ30:MJ51 MQ30:MQ51 LR30:LR51 LW30:LW51 MB30:MB51 ML30:ML51 MV30:MV51 NA30:NA51 NF30:NF83 NK30:NK51 NP30:NP51 NW30:NW51 MX30:MX51 NC30:NC51 NH30:NH51 AD30:AD51 BE30:BE51 DQ30:DQ51 GC30:GC51 IO30:IO51 JU30:JU51 LA30:LA51 MO30:MO51 MG30:MG51 NU30:NU51 NM30:NM51 NR30:NR51 H30:H53 AG30:AG53 AI30:AI53 EK30:EK53 EM30:EM53 FE30:FE53 FG30:FG53 EP30:EP53 ER30:ER53 EU30:EU53 EW30:EW53 EZ30:EZ53 FB30:FB53 EF30:EF53 EH30:EH53 OA30:OL53 OP30:OQ54 J30:J53 M30:M53 O30:O53 R30:R53 T30:T53 W30:W53 Y30:Y53 AB30:AB53 IC30:IC55 IE30:IE54 HX30:HX56 HZ30:HZ55 IW30:IW53 IY30:IY54 AN30:AN53 AP30:AP53 AS30:AS53 AU30:AU53 AX30:AX54 AZ30:AZ53 BM30:BM53 BO30:BO53 BT30:BT53 BV30:BV53 BY30:BY53 CA30:CA53 CD30:CD53 CF30:CF53 CI30:CI54 CK30:CK54 CN30:CN54 CP30:CP54 CS30:CS54 CU30:CU54 CZ30:CZ54 DB30:DB53 DY30:DY53 EA30:EA53 DE30:DE54 DG30:DG54 FL30:FL54 FN30:FN54 GK30:GK54 GM30:GM55 FQ30:FQ57 FS30:FS57 FV30:FV57 FX30:FX56 GR30:GR55 GT30:GT55 GW30:GW59 GY30:GY57 HD30:HD55 HB30:HB58 HG30:HG58 HI30:HI57 HL30:HL57 HN30:HN57 HQ30:HQ58 HS30:HS58 KJ30:KJ59 KL30:KL59 KO30:KO63 KQ30:KQ64 KT30:KT66 KV30:KV65 LI30:LI56 LK30:LK55 JD30:JD53 JF30:JF53 KC30:KC53 KE30:KE53">
    <cfRule type="cellIs" dxfId="738" priority="423" operator="lessThan">
      <formula>10</formula>
    </cfRule>
  </conditionalFormatting>
  <conditionalFormatting sqref="AX55:AX83">
    <cfRule type="cellIs" dxfId="737" priority="563" operator="lessThan">
      <formula>10</formula>
    </cfRule>
  </conditionalFormatting>
  <conditionalFormatting sqref="BH52:BH83">
    <cfRule type="cellIs" dxfId="736" priority="561" operator="lessThan">
      <formula>10</formula>
    </cfRule>
  </conditionalFormatting>
  <conditionalFormatting sqref="BO54:BO83">
    <cfRule type="cellIs" dxfId="735" priority="559" operator="lessThan">
      <formula>10</formula>
    </cfRule>
  </conditionalFormatting>
  <conditionalFormatting sqref="BJ52:BJ83">
    <cfRule type="cellIs" dxfId="734" priority="553" operator="lessThan">
      <formula>10</formula>
    </cfRule>
  </conditionalFormatting>
  <conditionalFormatting sqref="BT54:BT83">
    <cfRule type="cellIs" dxfId="733" priority="551" operator="lessThan">
      <formula>10</formula>
    </cfRule>
  </conditionalFormatting>
  <conditionalFormatting sqref="CU55:CU83">
    <cfRule type="cellIs" dxfId="732" priority="545" operator="lessThan">
      <formula>10</formula>
    </cfRule>
  </conditionalFormatting>
  <conditionalFormatting sqref="AN54:AN83">
    <cfRule type="cellIs" dxfId="731" priority="565" operator="lessThan">
      <formula>10</formula>
    </cfRule>
  </conditionalFormatting>
  <conditionalFormatting sqref="CF54:CF83">
    <cfRule type="cellIs" dxfId="730" priority="541" operator="lessThan">
      <formula>10</formula>
    </cfRule>
  </conditionalFormatting>
  <conditionalFormatting sqref="AZ54:AZ83">
    <cfRule type="cellIs" dxfId="729" priority="555" operator="lessThan">
      <formula>10</formula>
    </cfRule>
  </conditionalFormatting>
  <conditionalFormatting sqref="DJ52:DJ83">
    <cfRule type="cellIs" dxfId="728" priority="535" operator="lessThan">
      <formula>10</formula>
    </cfRule>
  </conditionalFormatting>
  <conditionalFormatting sqref="CD54:CD83">
    <cfRule type="cellIs" dxfId="727" priority="549" operator="lessThan">
      <formula>10</formula>
    </cfRule>
  </conditionalFormatting>
  <conditionalFormatting sqref="DT52:DT83">
    <cfRule type="cellIs" dxfId="726" priority="533" operator="lessThan">
      <formula>10</formula>
    </cfRule>
  </conditionalFormatting>
  <conditionalFormatting sqref="CN55:CN83">
    <cfRule type="cellIs" dxfId="725" priority="547" operator="lessThan">
      <formula>10</formula>
    </cfRule>
  </conditionalFormatting>
  <conditionalFormatting sqref="CP55:CP83">
    <cfRule type="cellIs" dxfId="724" priority="539" operator="lessThan">
      <formula>10</formula>
    </cfRule>
  </conditionalFormatting>
  <conditionalFormatting sqref="CZ55:CZ83">
    <cfRule type="cellIs" dxfId="723" priority="537" operator="lessThan">
      <formula>10</formula>
    </cfRule>
  </conditionalFormatting>
  <conditionalFormatting sqref="DL52:DL83">
    <cfRule type="cellIs" dxfId="722" priority="527" operator="lessThan">
      <formula>10</formula>
    </cfRule>
  </conditionalFormatting>
  <conditionalFormatting sqref="DV52:DV83">
    <cfRule type="cellIs" dxfId="721" priority="525" operator="lessThan">
      <formula>10</formula>
    </cfRule>
  </conditionalFormatting>
  <conditionalFormatting sqref="EA54:EA83">
    <cfRule type="cellIs" dxfId="720" priority="531" operator="lessThan">
      <formula>10</formula>
    </cfRule>
  </conditionalFormatting>
  <conditionalFormatting sqref="EZ54:EZ83">
    <cfRule type="cellIs" dxfId="719" priority="519" operator="lessThan">
      <formula>10</formula>
    </cfRule>
  </conditionalFormatting>
  <conditionalFormatting sqref="EF54:EF83">
    <cfRule type="cellIs" dxfId="718" priority="523" operator="lessThan">
      <formula>10</formula>
    </cfRule>
  </conditionalFormatting>
  <conditionalFormatting sqref="EP54:EP83">
    <cfRule type="cellIs" dxfId="717" priority="521" operator="lessThan">
      <formula>10</formula>
    </cfRule>
  </conditionalFormatting>
  <conditionalFormatting sqref="FG54:FG83">
    <cfRule type="cellIs" dxfId="716" priority="517" operator="lessThan">
      <formula>10</formula>
    </cfRule>
  </conditionalFormatting>
  <conditionalFormatting sqref="JD54:JD83">
    <cfRule type="cellIs" dxfId="715" priority="467" operator="lessThan">
      <formula>10</formula>
    </cfRule>
  </conditionalFormatting>
  <conditionalFormatting sqref="JI52:JI83">
    <cfRule type="cellIs" dxfId="714" priority="466" operator="lessThan">
      <formula>10</formula>
    </cfRule>
  </conditionalFormatting>
  <conditionalFormatting sqref="JN52:JN83">
    <cfRule type="cellIs" dxfId="713" priority="465" operator="lessThan">
      <formula>10</formula>
    </cfRule>
  </conditionalFormatting>
  <conditionalFormatting sqref="JS52:JS83">
    <cfRule type="cellIs" dxfId="712" priority="464" operator="lessThan">
      <formula>10</formula>
    </cfRule>
  </conditionalFormatting>
  <conditionalFormatting sqref="JX52:JX83">
    <cfRule type="cellIs" dxfId="711" priority="463" operator="lessThan">
      <formula>10</formula>
    </cfRule>
  </conditionalFormatting>
  <conditionalFormatting sqref="KC54:KC83">
    <cfRule type="cellIs" dxfId="710" priority="462" operator="lessThan">
      <formula>10</formula>
    </cfRule>
  </conditionalFormatting>
  <conditionalFormatting sqref="KE54:KE83">
    <cfRule type="cellIs" dxfId="709" priority="461" operator="lessThan">
      <formula>10</formula>
    </cfRule>
  </conditionalFormatting>
  <conditionalFormatting sqref="JF54:JF83">
    <cfRule type="cellIs" dxfId="708" priority="459" operator="lessThan">
      <formula>10</formula>
    </cfRule>
  </conditionalFormatting>
  <conditionalFormatting sqref="JK52:JK83">
    <cfRule type="cellIs" dxfId="707" priority="458" operator="lessThan">
      <formula>10</formula>
    </cfRule>
  </conditionalFormatting>
  <conditionalFormatting sqref="JP52:JP83">
    <cfRule type="cellIs" dxfId="706" priority="457" operator="lessThan">
      <formula>10</formula>
    </cfRule>
  </conditionalFormatting>
  <conditionalFormatting sqref="JU52:JU83">
    <cfRule type="cellIs" dxfId="705" priority="456" operator="lessThan">
      <formula>10</formula>
    </cfRule>
  </conditionalFormatting>
  <conditionalFormatting sqref="JZ52:JZ83">
    <cfRule type="cellIs" dxfId="704" priority="455" operator="lessThan">
      <formula>10</formula>
    </cfRule>
  </conditionalFormatting>
  <conditionalFormatting sqref="LP52:LP83">
    <cfRule type="cellIs" dxfId="703" priority="439" operator="lessThan">
      <formula>10</formula>
    </cfRule>
  </conditionalFormatting>
  <conditionalFormatting sqref="LU52:LU83">
    <cfRule type="cellIs" dxfId="702" priority="438" operator="lessThan">
      <formula>10</formula>
    </cfRule>
  </conditionalFormatting>
  <conditionalFormatting sqref="LZ52:LZ83">
    <cfRule type="cellIs" dxfId="701" priority="437" operator="lessThan">
      <formula>10</formula>
    </cfRule>
  </conditionalFormatting>
  <conditionalFormatting sqref="ME52:ME83">
    <cfRule type="cellIs" dxfId="700" priority="436" operator="lessThan">
      <formula>10</formula>
    </cfRule>
  </conditionalFormatting>
  <conditionalFormatting sqref="MJ52:MJ83">
    <cfRule type="cellIs" dxfId="699" priority="435" operator="lessThan">
      <formula>10</formula>
    </cfRule>
  </conditionalFormatting>
  <conditionalFormatting sqref="MO52:MO83">
    <cfRule type="cellIs" dxfId="698" priority="434" operator="lessThan">
      <formula>10</formula>
    </cfRule>
  </conditionalFormatting>
  <conditionalFormatting sqref="MQ52:MQ83">
    <cfRule type="cellIs" dxfId="697" priority="433" operator="lessThan">
      <formula>10</formula>
    </cfRule>
  </conditionalFormatting>
  <conditionalFormatting sqref="LR52:LR83">
    <cfRule type="cellIs" dxfId="696" priority="431" operator="lessThan">
      <formula>10</formula>
    </cfRule>
  </conditionalFormatting>
  <conditionalFormatting sqref="LW52:LW83">
    <cfRule type="cellIs" dxfId="695" priority="430" operator="lessThan">
      <formula>10</formula>
    </cfRule>
  </conditionalFormatting>
  <conditionalFormatting sqref="MB52:MB83">
    <cfRule type="cellIs" dxfId="694" priority="429" operator="lessThan">
      <formula>10</formula>
    </cfRule>
  </conditionalFormatting>
  <conditionalFormatting sqref="MG52:MG83">
    <cfRule type="cellIs" dxfId="693" priority="428" operator="lessThan">
      <formula>10</formula>
    </cfRule>
  </conditionalFormatting>
  <conditionalFormatting sqref="ML52:ML83">
    <cfRule type="cellIs" dxfId="692" priority="427" operator="lessThan">
      <formula>10</formula>
    </cfRule>
  </conditionalFormatting>
  <conditionalFormatting sqref="MV52:MV83">
    <cfRule type="cellIs" dxfId="691" priority="425" operator="lessThan">
      <formula>10</formula>
    </cfRule>
  </conditionalFormatting>
  <conditionalFormatting sqref="NA52:NA83">
    <cfRule type="cellIs" dxfId="690" priority="424" operator="lessThan">
      <formula>10</formula>
    </cfRule>
  </conditionalFormatting>
  <conditionalFormatting sqref="OQ55:OQ83">
    <cfRule type="cellIs" dxfId="689" priority="410" operator="lessThan">
      <formula>10</formula>
    </cfRule>
  </conditionalFormatting>
  <conditionalFormatting sqref="NU52:NU83">
    <cfRule type="cellIs" dxfId="688" priority="420" operator="lessThan">
      <formula>10</formula>
    </cfRule>
  </conditionalFormatting>
  <conditionalFormatting sqref="NW52:NW83">
    <cfRule type="cellIs" dxfId="687" priority="419" operator="lessThan">
      <formula>10</formula>
    </cfRule>
  </conditionalFormatting>
  <conditionalFormatting sqref="MX52:MX83">
    <cfRule type="cellIs" dxfId="686" priority="417" operator="lessThan">
      <formula>10</formula>
    </cfRule>
  </conditionalFormatting>
  <conditionalFormatting sqref="NC52:NC83">
    <cfRule type="cellIs" dxfId="685" priority="416" operator="lessThan">
      <formula>10</formula>
    </cfRule>
  </conditionalFormatting>
  <conditionalFormatting sqref="NH52:NH83">
    <cfRule type="cellIs" dxfId="684" priority="415" operator="lessThan">
      <formula>10</formula>
    </cfRule>
  </conditionalFormatting>
  <conditionalFormatting sqref="NM52:NM83">
    <cfRule type="cellIs" dxfId="683" priority="414" operator="lessThan">
      <formula>10</formula>
    </cfRule>
  </conditionalFormatting>
  <conditionalFormatting sqref="NR52:NR83">
    <cfRule type="cellIs" dxfId="682" priority="413" operator="lessThan">
      <formula>10</formula>
    </cfRule>
  </conditionalFormatting>
  <conditionalFormatting sqref="OP55:OP83">
    <cfRule type="cellIs" dxfId="681" priority="411" operator="lessThan">
      <formula>10</formula>
    </cfRule>
  </conditionalFormatting>
  <conditionalFormatting sqref="AS54:AS83">
    <cfRule type="cellIs" dxfId="680" priority="564" operator="lessThan">
      <formula>10</formula>
    </cfRule>
  </conditionalFormatting>
  <conditionalFormatting sqref="BM54:BM83">
    <cfRule type="cellIs" dxfId="679" priority="560" operator="lessThan">
      <formula>10</formula>
    </cfRule>
  </conditionalFormatting>
  <conditionalFormatting sqref="AP54:AP83">
    <cfRule type="cellIs" dxfId="678" priority="557" operator="lessThan">
      <formula>10</formula>
    </cfRule>
  </conditionalFormatting>
  <conditionalFormatting sqref="AU54:AU83">
    <cfRule type="cellIs" dxfId="677" priority="556" operator="lessThan">
      <formula>10</formula>
    </cfRule>
  </conditionalFormatting>
  <conditionalFormatting sqref="BE52:BE83">
    <cfRule type="cellIs" dxfId="676" priority="554" operator="lessThan">
      <formula>10</formula>
    </cfRule>
  </conditionalFormatting>
  <conditionalFormatting sqref="BY54:BY83">
    <cfRule type="cellIs" dxfId="675" priority="550" operator="lessThan">
      <formula>10</formula>
    </cfRule>
  </conditionalFormatting>
  <conditionalFormatting sqref="CI55:CI83">
    <cfRule type="cellIs" dxfId="674" priority="548" operator="lessThan">
      <formula>10</formula>
    </cfRule>
  </conditionalFormatting>
  <conditionalFormatting sqref="CS55:CS83">
    <cfRule type="cellIs" dxfId="673" priority="546" operator="lessThan">
      <formula>10</formula>
    </cfRule>
  </conditionalFormatting>
  <conditionalFormatting sqref="BV54:BV83">
    <cfRule type="cellIs" dxfId="672" priority="543" operator="lessThan">
      <formula>10</formula>
    </cfRule>
  </conditionalFormatting>
  <conditionalFormatting sqref="CA54:CA83">
    <cfRule type="cellIs" dxfId="671" priority="542" operator="lessThan">
      <formula>10</formula>
    </cfRule>
  </conditionalFormatting>
  <conditionalFormatting sqref="CK55:CK83">
    <cfRule type="cellIs" dxfId="670" priority="540" operator="lessThan">
      <formula>10</formula>
    </cfRule>
  </conditionalFormatting>
  <conditionalFormatting sqref="DE55:DE83">
    <cfRule type="cellIs" dxfId="669" priority="536" operator="lessThan">
      <formula>10</formula>
    </cfRule>
  </conditionalFormatting>
  <conditionalFormatting sqref="DO52:DO83">
    <cfRule type="cellIs" dxfId="668" priority="534" operator="lessThan">
      <formula>10</formula>
    </cfRule>
  </conditionalFormatting>
  <conditionalFormatting sqref="DY54:DY83">
    <cfRule type="cellIs" dxfId="667" priority="532" operator="lessThan">
      <formula>10</formula>
    </cfRule>
  </conditionalFormatting>
  <conditionalFormatting sqref="DB54:DB83">
    <cfRule type="cellIs" dxfId="666" priority="529" operator="lessThan">
      <formula>10</formula>
    </cfRule>
  </conditionalFormatting>
  <conditionalFormatting sqref="DG55:DG83">
    <cfRule type="cellIs" dxfId="665" priority="528" operator="lessThan">
      <formula>10</formula>
    </cfRule>
  </conditionalFormatting>
  <conditionalFormatting sqref="DQ52:DQ83">
    <cfRule type="cellIs" dxfId="664" priority="526" operator="lessThan">
      <formula>10</formula>
    </cfRule>
  </conditionalFormatting>
  <conditionalFormatting sqref="EK54:EK83">
    <cfRule type="cellIs" dxfId="663" priority="522" operator="lessThan">
      <formula>10</formula>
    </cfRule>
  </conditionalFormatting>
  <conditionalFormatting sqref="EU54:EU83">
    <cfRule type="cellIs" dxfId="662" priority="520" operator="lessThan">
      <formula>10</formula>
    </cfRule>
  </conditionalFormatting>
  <conditionalFormatting sqref="FE54:FE83">
    <cfRule type="cellIs" dxfId="661" priority="518" operator="lessThan">
      <formula>10</formula>
    </cfRule>
  </conditionalFormatting>
  <conditionalFormatting sqref="EH54:EH83">
    <cfRule type="cellIs" dxfId="660" priority="515" operator="lessThan">
      <formula>10</formula>
    </cfRule>
  </conditionalFormatting>
  <conditionalFormatting sqref="EM54:EM83">
    <cfRule type="cellIs" dxfId="659" priority="514" operator="lessThan">
      <formula>10</formula>
    </cfRule>
  </conditionalFormatting>
  <conditionalFormatting sqref="ER54:ER83">
    <cfRule type="cellIs" dxfId="658" priority="513" operator="lessThan">
      <formula>10</formula>
    </cfRule>
  </conditionalFormatting>
  <conditionalFormatting sqref="EW54:EW83">
    <cfRule type="cellIs" dxfId="657" priority="512" operator="lessThan">
      <formula>10</formula>
    </cfRule>
  </conditionalFormatting>
  <conditionalFormatting sqref="NK52:NK83">
    <cfRule type="cellIs" dxfId="656" priority="422" operator="lessThan">
      <formula>10</formula>
    </cfRule>
  </conditionalFormatting>
  <conditionalFormatting sqref="OP55:OP83">
    <cfRule type="cellIs" dxfId="655" priority="585" operator="lessThan">
      <formula>10</formula>
    </cfRule>
  </conditionalFormatting>
  <conditionalFormatting sqref="OQ55:OQ83">
    <cfRule type="cellIs" dxfId="654" priority="584" operator="lessThan">
      <formula>10</formula>
    </cfRule>
  </conditionalFormatting>
  <conditionalFormatting sqref="OA54:OL83">
    <cfRule type="cellIs" dxfId="653" priority="583" operator="lessThan">
      <formula>10</formula>
    </cfRule>
  </conditionalFormatting>
  <conditionalFormatting sqref="H54:H83">
    <cfRule type="cellIs" dxfId="652" priority="582" operator="lessThan">
      <formula>10</formula>
    </cfRule>
  </conditionalFormatting>
  <conditionalFormatting sqref="M54:M83">
    <cfRule type="cellIs" dxfId="651" priority="581" operator="lessThan">
      <formula>10</formula>
    </cfRule>
  </conditionalFormatting>
  <conditionalFormatting sqref="R54:R83">
    <cfRule type="cellIs" dxfId="650" priority="580" operator="lessThan">
      <formula>10</formula>
    </cfRule>
  </conditionalFormatting>
  <conditionalFormatting sqref="W54:W83">
    <cfRule type="cellIs" dxfId="649" priority="579" operator="lessThan">
      <formula>10</formula>
    </cfRule>
  </conditionalFormatting>
  <conditionalFormatting sqref="AB54:AB83">
    <cfRule type="cellIs" dxfId="648" priority="578" operator="lessThan">
      <formula>10</formula>
    </cfRule>
  </conditionalFormatting>
  <conditionalFormatting sqref="AG54:AG83">
    <cfRule type="cellIs" dxfId="647" priority="577" operator="lessThan">
      <formula>10</formula>
    </cfRule>
  </conditionalFormatting>
  <conditionalFormatting sqref="AI54:AI83">
    <cfRule type="cellIs" dxfId="646" priority="576" operator="lessThan">
      <formula>10</formula>
    </cfRule>
  </conditionalFormatting>
  <conditionalFormatting sqref="AK54:AK83">
    <cfRule type="colorScale" priority="575">
      <colorScale>
        <cfvo type="min"/>
        <cfvo type="max"/>
        <color rgb="FFCCFFCC"/>
        <color rgb="FFFF6600"/>
      </colorScale>
    </cfRule>
  </conditionalFormatting>
  <conditionalFormatting sqref="J54:J83">
    <cfRule type="cellIs" dxfId="645" priority="574" operator="lessThan">
      <formula>10</formula>
    </cfRule>
  </conditionalFormatting>
  <conditionalFormatting sqref="O54:O83">
    <cfRule type="cellIs" dxfId="644" priority="573" operator="lessThan">
      <formula>10</formula>
    </cfRule>
  </conditionalFormatting>
  <conditionalFormatting sqref="T54:T83">
    <cfRule type="cellIs" dxfId="643" priority="572" operator="lessThan">
      <formula>10</formula>
    </cfRule>
  </conditionalFormatting>
  <conditionalFormatting sqref="Y54:Y83">
    <cfRule type="cellIs" dxfId="642" priority="571" operator="lessThan">
      <formula>10</formula>
    </cfRule>
  </conditionalFormatting>
  <conditionalFormatting sqref="AD52:AD83">
    <cfRule type="cellIs" dxfId="641" priority="570" operator="lessThan">
      <formula>10</formula>
    </cfRule>
  </conditionalFormatting>
  <conditionalFormatting sqref="OU58:OU83">
    <cfRule type="colorScale" priority="569">
      <colorScale>
        <cfvo type="min"/>
        <cfvo type="max"/>
        <color rgb="FFCCFFCC"/>
        <color rgb="FFFF6600"/>
      </colorScale>
    </cfRule>
  </conditionalFormatting>
  <conditionalFormatting sqref="BC52:BC83">
    <cfRule type="cellIs" dxfId="640" priority="562" operator="lessThan">
      <formula>10</formula>
    </cfRule>
  </conditionalFormatting>
  <conditionalFormatting sqref="BQ54:BQ83">
    <cfRule type="colorScale" priority="558">
      <colorScale>
        <cfvo type="min"/>
        <cfvo type="max"/>
        <color rgb="FFCCFFCC"/>
        <color rgb="FFFF6600"/>
      </colorScale>
    </cfRule>
  </conditionalFormatting>
  <conditionalFormatting sqref="CW55:CW83">
    <cfRule type="colorScale" priority="544">
      <colorScale>
        <cfvo type="min"/>
        <cfvo type="max"/>
        <color rgb="FFCCFFCC"/>
        <color rgb="FFFF6600"/>
      </colorScale>
    </cfRule>
  </conditionalFormatting>
  <conditionalFormatting sqref="EC54:EC83">
    <cfRule type="colorScale" priority="530">
      <colorScale>
        <cfvo type="min"/>
        <cfvo type="max"/>
        <color rgb="FFCCFFCC"/>
        <color rgb="FFFF6600"/>
      </colorScale>
    </cfRule>
  </conditionalFormatting>
  <conditionalFormatting sqref="FI54:FI83">
    <cfRule type="colorScale" priority="516">
      <colorScale>
        <cfvo type="min"/>
        <cfvo type="max"/>
        <color rgb="FFCCFFCC"/>
        <color rgb="FFFF6600"/>
      </colorScale>
    </cfRule>
  </conditionalFormatting>
  <conditionalFormatting sqref="FB54:FB83">
    <cfRule type="cellIs" dxfId="639" priority="511" operator="lessThan">
      <formula>10</formula>
    </cfRule>
  </conditionalFormatting>
  <conditionalFormatting sqref="KG54:KG83">
    <cfRule type="colorScale" priority="460">
      <colorScale>
        <cfvo type="min"/>
        <cfvo type="max"/>
        <color rgb="FFCCFFCC"/>
        <color rgb="FFFF6600"/>
      </colorScale>
    </cfRule>
  </conditionalFormatting>
  <conditionalFormatting sqref="MS52:MS83">
    <cfRule type="colorScale" priority="432">
      <colorScale>
        <cfvo type="min"/>
        <cfvo type="max"/>
        <color rgb="FFCCFFCC"/>
        <color rgb="FFFF6600"/>
      </colorScale>
    </cfRule>
  </conditionalFormatting>
  <conditionalFormatting sqref="NP52:NP83">
    <cfRule type="cellIs" dxfId="638" priority="421" operator="lessThan">
      <formula>10</formula>
    </cfRule>
  </conditionalFormatting>
  <conditionalFormatting sqref="NY52:NY83">
    <cfRule type="colorScale" priority="418">
      <colorScale>
        <cfvo type="min"/>
        <cfvo type="max"/>
        <color rgb="FFCCFFCC"/>
        <color rgb="FFFF6600"/>
      </colorScale>
    </cfRule>
  </conditionalFormatting>
  <conditionalFormatting sqref="OU58:OU83">
    <cfRule type="colorScale" priority="409">
      <colorScale>
        <cfvo type="min"/>
        <cfvo type="max"/>
        <color rgb="FFCCFFCC"/>
        <color rgb="FFFF6600"/>
      </colorScale>
    </cfRule>
  </conditionalFormatting>
  <conditionalFormatting sqref="GF52:GF83">
    <cfRule type="cellIs" dxfId="637" priority="402" operator="lessThan">
      <formula>10</formula>
    </cfRule>
  </conditionalFormatting>
  <conditionalFormatting sqref="FL55:FL83">
    <cfRule type="cellIs" dxfId="636" priority="406" operator="lessThan">
      <formula>10</formula>
    </cfRule>
  </conditionalFormatting>
  <conditionalFormatting sqref="FV58:FV83">
    <cfRule type="cellIs" dxfId="635" priority="404" operator="lessThan">
      <formula>10</formula>
    </cfRule>
  </conditionalFormatting>
  <conditionalFormatting sqref="GM56:GM83">
    <cfRule type="cellIs" dxfId="634" priority="400" operator="lessThan">
      <formula>10</formula>
    </cfRule>
  </conditionalFormatting>
  <conditionalFormatting sqref="FQ58:FQ83">
    <cfRule type="cellIs" dxfId="633" priority="405" operator="lessThan">
      <formula>10</formula>
    </cfRule>
  </conditionalFormatting>
  <conditionalFormatting sqref="GA52:GA83">
    <cfRule type="cellIs" dxfId="632" priority="403" operator="lessThan">
      <formula>10</formula>
    </cfRule>
  </conditionalFormatting>
  <conditionalFormatting sqref="GK55:GK83">
    <cfRule type="cellIs" dxfId="631" priority="401" operator="lessThan">
      <formula>10</formula>
    </cfRule>
  </conditionalFormatting>
  <conditionalFormatting sqref="FN55:FN83">
    <cfRule type="cellIs" dxfId="630" priority="398" operator="lessThan">
      <formula>10</formula>
    </cfRule>
  </conditionalFormatting>
  <conditionalFormatting sqref="FS58:FS83">
    <cfRule type="cellIs" dxfId="629" priority="397" operator="lessThan">
      <formula>10</formula>
    </cfRule>
  </conditionalFormatting>
  <conditionalFormatting sqref="FX57:FX83">
    <cfRule type="cellIs" dxfId="628" priority="396" operator="lessThan">
      <formula>10</formula>
    </cfRule>
  </conditionalFormatting>
  <conditionalFormatting sqref="GC52:GC83">
    <cfRule type="cellIs" dxfId="627" priority="395" operator="lessThan">
      <formula>10</formula>
    </cfRule>
  </conditionalFormatting>
  <conditionalFormatting sqref="GO54:GO83">
    <cfRule type="colorScale" priority="399">
      <colorScale>
        <cfvo type="min"/>
        <cfvo type="max"/>
        <color rgb="FFCCFFCC"/>
        <color rgb="FFFF6600"/>
      </colorScale>
    </cfRule>
  </conditionalFormatting>
  <conditionalFormatting sqref="GH52:GH83">
    <cfRule type="cellIs" dxfId="626" priority="394" operator="lessThan">
      <formula>10</formula>
    </cfRule>
  </conditionalFormatting>
  <conditionalFormatting sqref="HL58:HL83">
    <cfRule type="cellIs" dxfId="625" priority="388" operator="lessThan">
      <formula>10</formula>
    </cfRule>
  </conditionalFormatting>
  <conditionalFormatting sqref="GR56:GR83">
    <cfRule type="cellIs" dxfId="624" priority="392" operator="lessThan">
      <formula>10</formula>
    </cfRule>
  </conditionalFormatting>
  <conditionalFormatting sqref="HB59:HB83">
    <cfRule type="cellIs" dxfId="623" priority="390" operator="lessThan">
      <formula>10</formula>
    </cfRule>
  </conditionalFormatting>
  <conditionalFormatting sqref="HS59:HS83">
    <cfRule type="cellIs" dxfId="622" priority="386" operator="lessThan">
      <formula>10</formula>
    </cfRule>
  </conditionalFormatting>
  <conditionalFormatting sqref="GW60:GW83">
    <cfRule type="cellIs" dxfId="621" priority="391" operator="lessThan">
      <formula>10</formula>
    </cfRule>
  </conditionalFormatting>
  <conditionalFormatting sqref="HG59:HG83">
    <cfRule type="cellIs" dxfId="620" priority="389" operator="lessThan">
      <formula>10</formula>
    </cfRule>
  </conditionalFormatting>
  <conditionalFormatting sqref="HQ59:HQ83">
    <cfRule type="cellIs" dxfId="619" priority="387" operator="lessThan">
      <formula>10</formula>
    </cfRule>
  </conditionalFormatting>
  <conditionalFormatting sqref="GT56:GT83">
    <cfRule type="cellIs" dxfId="618" priority="384" operator="lessThan">
      <formula>10</formula>
    </cfRule>
  </conditionalFormatting>
  <conditionalFormatting sqref="GY58:GY83">
    <cfRule type="cellIs" dxfId="617" priority="383" operator="lessThan">
      <formula>10</formula>
    </cfRule>
  </conditionalFormatting>
  <conditionalFormatting sqref="HD56:HD83">
    <cfRule type="cellIs" dxfId="616" priority="382" operator="lessThan">
      <formula>10</formula>
    </cfRule>
  </conditionalFormatting>
  <conditionalFormatting sqref="HI58:HI83">
    <cfRule type="cellIs" dxfId="615" priority="381" operator="lessThan">
      <formula>10</formula>
    </cfRule>
  </conditionalFormatting>
  <conditionalFormatting sqref="HU56:HU83">
    <cfRule type="colorScale" priority="385">
      <colorScale>
        <cfvo type="min"/>
        <cfvo type="max"/>
        <color rgb="FFCCFFCC"/>
        <color rgb="FFFF6600"/>
      </colorScale>
    </cfRule>
  </conditionalFormatting>
  <conditionalFormatting sqref="HN58:HN83">
    <cfRule type="cellIs" dxfId="614" priority="380" operator="lessThan">
      <formula>10</formula>
    </cfRule>
  </conditionalFormatting>
  <conditionalFormatting sqref="IR52:IR83">
    <cfRule type="cellIs" dxfId="613" priority="374" operator="lessThan">
      <formula>10</formula>
    </cfRule>
  </conditionalFormatting>
  <conditionalFormatting sqref="HX57:HX83">
    <cfRule type="cellIs" dxfId="612" priority="378" operator="lessThan">
      <formula>10</formula>
    </cfRule>
  </conditionalFormatting>
  <conditionalFormatting sqref="IH52:IH83">
    <cfRule type="cellIs" dxfId="611" priority="376" operator="lessThan">
      <formula>10</formula>
    </cfRule>
  </conditionalFormatting>
  <conditionalFormatting sqref="IY55:IY83">
    <cfRule type="cellIs" dxfId="610" priority="372" operator="lessThan">
      <formula>10</formula>
    </cfRule>
  </conditionalFormatting>
  <conditionalFormatting sqref="IC56:IC83">
    <cfRule type="cellIs" dxfId="609" priority="377" operator="lessThan">
      <formula>10</formula>
    </cfRule>
  </conditionalFormatting>
  <conditionalFormatting sqref="IM52:IM83">
    <cfRule type="cellIs" dxfId="608" priority="375" operator="lessThan">
      <formula>10</formula>
    </cfRule>
  </conditionalFormatting>
  <conditionalFormatting sqref="IW54:IW83">
    <cfRule type="cellIs" dxfId="607" priority="373" operator="lessThan">
      <formula>10</formula>
    </cfRule>
  </conditionalFormatting>
  <conditionalFormatting sqref="HZ56:HZ83">
    <cfRule type="cellIs" dxfId="606" priority="370" operator="lessThan">
      <formula>10</formula>
    </cfRule>
  </conditionalFormatting>
  <conditionalFormatting sqref="IE55:IE83">
    <cfRule type="cellIs" dxfId="605" priority="369" operator="lessThan">
      <formula>10</formula>
    </cfRule>
  </conditionalFormatting>
  <conditionalFormatting sqref="IJ52:IJ83">
    <cfRule type="cellIs" dxfId="604" priority="368" operator="lessThan">
      <formula>10</formula>
    </cfRule>
  </conditionalFormatting>
  <conditionalFormatting sqref="IO52:IO83">
    <cfRule type="cellIs" dxfId="603" priority="367" operator="lessThan">
      <formula>10</formula>
    </cfRule>
  </conditionalFormatting>
  <conditionalFormatting sqref="JA55:JA83">
    <cfRule type="colorScale" priority="371">
      <colorScale>
        <cfvo type="min"/>
        <cfvo type="max"/>
        <color rgb="FFCCFFCC"/>
        <color rgb="FFFF6600"/>
      </colorScale>
    </cfRule>
  </conditionalFormatting>
  <conditionalFormatting sqref="IT52:IT83">
    <cfRule type="cellIs" dxfId="602" priority="366" operator="lessThan">
      <formula>10</formula>
    </cfRule>
  </conditionalFormatting>
  <conditionalFormatting sqref="LD52:LD83">
    <cfRule type="cellIs" dxfId="601" priority="360" operator="lessThan">
      <formula>10</formula>
    </cfRule>
  </conditionalFormatting>
  <conditionalFormatting sqref="KJ60:KJ83">
    <cfRule type="cellIs" dxfId="600" priority="364" operator="lessThan">
      <formula>10</formula>
    </cfRule>
  </conditionalFormatting>
  <conditionalFormatting sqref="KT67:KT83">
    <cfRule type="cellIs" dxfId="599" priority="362" operator="lessThan">
      <formula>10</formula>
    </cfRule>
  </conditionalFormatting>
  <conditionalFormatting sqref="LK56:LK83">
    <cfRule type="cellIs" dxfId="598" priority="358" operator="lessThan">
      <formula>10</formula>
    </cfRule>
  </conditionalFormatting>
  <conditionalFormatting sqref="KO64:KO83">
    <cfRule type="cellIs" dxfId="597" priority="363" operator="lessThan">
      <formula>10</formula>
    </cfRule>
  </conditionalFormatting>
  <conditionalFormatting sqref="KY52:KY83">
    <cfRule type="cellIs" dxfId="596" priority="361" operator="lessThan">
      <formula>10</formula>
    </cfRule>
  </conditionalFormatting>
  <conditionalFormatting sqref="LI57:LI83">
    <cfRule type="cellIs" dxfId="595" priority="359" operator="lessThan">
      <formula>10</formula>
    </cfRule>
  </conditionalFormatting>
  <conditionalFormatting sqref="KL60:KL83">
    <cfRule type="cellIs" dxfId="594" priority="356" operator="lessThan">
      <formula>10</formula>
    </cfRule>
  </conditionalFormatting>
  <conditionalFormatting sqref="KQ65:KQ83">
    <cfRule type="cellIs" dxfId="593" priority="355" operator="lessThan">
      <formula>10</formula>
    </cfRule>
  </conditionalFormatting>
  <conditionalFormatting sqref="KV66:KV83">
    <cfRule type="cellIs" dxfId="592" priority="354" operator="lessThan">
      <formula>10</formula>
    </cfRule>
  </conditionalFormatting>
  <conditionalFormatting sqref="LA52:LA83">
    <cfRule type="cellIs" dxfId="591" priority="353" operator="lessThan">
      <formula>10</formula>
    </cfRule>
  </conditionalFormatting>
  <conditionalFormatting sqref="LM57:LM83">
    <cfRule type="colorScale" priority="357">
      <colorScale>
        <cfvo type="min"/>
        <cfvo type="max"/>
        <color rgb="FFCCFFCC"/>
        <color rgb="FFFF6600"/>
      </colorScale>
    </cfRule>
  </conditionalFormatting>
  <conditionalFormatting sqref="LF52:LF83">
    <cfRule type="cellIs" dxfId="590" priority="352" operator="lessThan">
      <formula>10</formula>
    </cfRule>
  </conditionalFormatting>
  <conditionalFormatting sqref="AN6:AN29">
    <cfRule type="cellIs" dxfId="589" priority="330" operator="lessThan">
      <formula>10</formula>
    </cfRule>
  </conditionalFormatting>
  <conditionalFormatting sqref="AS6:AS29">
    <cfRule type="cellIs" dxfId="588" priority="329" operator="lessThan">
      <formula>10</formula>
    </cfRule>
  </conditionalFormatting>
  <conditionalFormatting sqref="AX6:AX29">
    <cfRule type="cellIs" dxfId="587" priority="328" operator="lessThan">
      <formula>10</formula>
    </cfRule>
  </conditionalFormatting>
  <conditionalFormatting sqref="BC6:BC29">
    <cfRule type="cellIs" dxfId="586" priority="327" operator="lessThan">
      <formula>10</formula>
    </cfRule>
  </conditionalFormatting>
  <conditionalFormatting sqref="BH6:BH29">
    <cfRule type="cellIs" dxfId="585" priority="326" operator="lessThan">
      <formula>10</formula>
    </cfRule>
  </conditionalFormatting>
  <conditionalFormatting sqref="BO6:BO29">
    <cfRule type="cellIs" dxfId="584" priority="324" operator="lessThan">
      <formula>10</formula>
    </cfRule>
  </conditionalFormatting>
  <conditionalFormatting sqref="AP6:AP29">
    <cfRule type="cellIs" dxfId="583" priority="322" operator="lessThan">
      <formula>10</formula>
    </cfRule>
  </conditionalFormatting>
  <conditionalFormatting sqref="AU6:AU29">
    <cfRule type="cellIs" dxfId="582" priority="321" operator="lessThan">
      <formula>10</formula>
    </cfRule>
  </conditionalFormatting>
  <conditionalFormatting sqref="AZ6:AZ29">
    <cfRule type="cellIs" dxfId="581" priority="320" operator="lessThan">
      <formula>10</formula>
    </cfRule>
  </conditionalFormatting>
  <conditionalFormatting sqref="BJ6:BJ29">
    <cfRule type="cellIs" dxfId="580" priority="318" operator="lessThan">
      <formula>10</formula>
    </cfRule>
  </conditionalFormatting>
  <conditionalFormatting sqref="BT6:BT29">
    <cfRule type="cellIs" dxfId="579" priority="316" operator="lessThan">
      <formula>10</formula>
    </cfRule>
  </conditionalFormatting>
  <conditionalFormatting sqref="BY6:BY29">
    <cfRule type="cellIs" dxfId="578" priority="315" operator="lessThan">
      <formula>10</formula>
    </cfRule>
  </conditionalFormatting>
  <conditionalFormatting sqref="CD6:CD29">
    <cfRule type="cellIs" dxfId="577" priority="314" operator="lessThan">
      <formula>10</formula>
    </cfRule>
  </conditionalFormatting>
  <conditionalFormatting sqref="CI6:CI29">
    <cfRule type="cellIs" dxfId="576" priority="313" operator="lessThan">
      <formula>10</formula>
    </cfRule>
  </conditionalFormatting>
  <conditionalFormatting sqref="CN6:CN29">
    <cfRule type="cellIs" dxfId="575" priority="312" operator="lessThan">
      <formula>10</formula>
    </cfRule>
  </conditionalFormatting>
  <conditionalFormatting sqref="CU6:CU29">
    <cfRule type="cellIs" dxfId="574" priority="310" operator="lessThan">
      <formula>10</formula>
    </cfRule>
  </conditionalFormatting>
  <conditionalFormatting sqref="BV6:BV29">
    <cfRule type="cellIs" dxfId="573" priority="308" operator="lessThan">
      <formula>10</formula>
    </cfRule>
  </conditionalFormatting>
  <conditionalFormatting sqref="CA6:CA29">
    <cfRule type="cellIs" dxfId="572" priority="307" operator="lessThan">
      <formula>10</formula>
    </cfRule>
  </conditionalFormatting>
  <conditionalFormatting sqref="CF6:CF29">
    <cfRule type="cellIs" dxfId="571" priority="306" operator="lessThan">
      <formula>10</formula>
    </cfRule>
  </conditionalFormatting>
  <conditionalFormatting sqref="CP6:CP29">
    <cfRule type="cellIs" dxfId="570" priority="304" operator="lessThan">
      <formula>10</formula>
    </cfRule>
  </conditionalFormatting>
  <conditionalFormatting sqref="CZ6:CZ29">
    <cfRule type="cellIs" dxfId="569" priority="302" operator="lessThan">
      <formula>10</formula>
    </cfRule>
  </conditionalFormatting>
  <conditionalFormatting sqref="DE6:DE29">
    <cfRule type="cellIs" dxfId="568" priority="301" operator="lessThan">
      <formula>10</formula>
    </cfRule>
  </conditionalFormatting>
  <conditionalFormatting sqref="DJ6:DJ29">
    <cfRule type="cellIs" dxfId="567" priority="300" operator="lessThan">
      <formula>10</formula>
    </cfRule>
  </conditionalFormatting>
  <conditionalFormatting sqref="DO6:DO29">
    <cfRule type="cellIs" dxfId="566" priority="299" operator="lessThan">
      <formula>10</formula>
    </cfRule>
  </conditionalFormatting>
  <conditionalFormatting sqref="DT6:DT29">
    <cfRule type="cellIs" dxfId="565" priority="298" operator="lessThan">
      <formula>10</formula>
    </cfRule>
  </conditionalFormatting>
  <conditionalFormatting sqref="EA6:EA29">
    <cfRule type="cellIs" dxfId="564" priority="296" operator="lessThan">
      <formula>10</formula>
    </cfRule>
  </conditionalFormatting>
  <conditionalFormatting sqref="DB6:DB29">
    <cfRule type="cellIs" dxfId="563" priority="294" operator="lessThan">
      <formula>10</formula>
    </cfRule>
  </conditionalFormatting>
  <conditionalFormatting sqref="DG6:DG29">
    <cfRule type="cellIs" dxfId="562" priority="293" operator="lessThan">
      <formula>10</formula>
    </cfRule>
  </conditionalFormatting>
  <conditionalFormatting sqref="DL6:DL29">
    <cfRule type="cellIs" dxfId="561" priority="292" operator="lessThan">
      <formula>10</formula>
    </cfRule>
  </conditionalFormatting>
  <conditionalFormatting sqref="DV6:DV29">
    <cfRule type="cellIs" dxfId="560" priority="290" operator="lessThan">
      <formula>10</formula>
    </cfRule>
  </conditionalFormatting>
  <conditionalFormatting sqref="EF6:EF29">
    <cfRule type="cellIs" dxfId="559" priority="288" operator="lessThan">
      <formula>10</formula>
    </cfRule>
  </conditionalFormatting>
  <conditionalFormatting sqref="EK6:EK29">
    <cfRule type="cellIs" dxfId="558" priority="287" operator="lessThan">
      <formula>10</formula>
    </cfRule>
  </conditionalFormatting>
  <conditionalFormatting sqref="EP6:EP29">
    <cfRule type="cellIs" dxfId="557" priority="286" operator="lessThan">
      <formula>10</formula>
    </cfRule>
  </conditionalFormatting>
  <conditionalFormatting sqref="EU6:EU29">
    <cfRule type="cellIs" dxfId="556" priority="285" operator="lessThan">
      <formula>10</formula>
    </cfRule>
  </conditionalFormatting>
  <conditionalFormatting sqref="EZ6:EZ29">
    <cfRule type="cellIs" dxfId="555" priority="284" operator="lessThan">
      <formula>10</formula>
    </cfRule>
  </conditionalFormatting>
  <conditionalFormatting sqref="FG6:FG29">
    <cfRule type="cellIs" dxfId="554" priority="282" operator="lessThan">
      <formula>10</formula>
    </cfRule>
  </conditionalFormatting>
  <conditionalFormatting sqref="EH6:EH29">
    <cfRule type="cellIs" dxfId="553" priority="280" operator="lessThan">
      <formula>10</formula>
    </cfRule>
  </conditionalFormatting>
  <conditionalFormatting sqref="EM6:EM29">
    <cfRule type="cellIs" dxfId="552" priority="279" operator="lessThan">
      <formula>10</formula>
    </cfRule>
  </conditionalFormatting>
  <conditionalFormatting sqref="ER6:ER29">
    <cfRule type="cellIs" dxfId="551" priority="278" operator="lessThan">
      <formula>10</formula>
    </cfRule>
  </conditionalFormatting>
  <conditionalFormatting sqref="FB6:FB29">
    <cfRule type="cellIs" dxfId="550" priority="276" operator="lessThan">
      <formula>10</formula>
    </cfRule>
  </conditionalFormatting>
  <conditionalFormatting sqref="FL6:FL29">
    <cfRule type="cellIs" dxfId="549" priority="274" operator="lessThan">
      <formula>10</formula>
    </cfRule>
  </conditionalFormatting>
  <conditionalFormatting sqref="FQ6:FQ29">
    <cfRule type="cellIs" dxfId="548" priority="273" operator="lessThan">
      <formula>10</formula>
    </cfRule>
  </conditionalFormatting>
  <conditionalFormatting sqref="FV6:FV29">
    <cfRule type="cellIs" dxfId="547" priority="272" operator="lessThan">
      <formula>10</formula>
    </cfRule>
  </conditionalFormatting>
  <conditionalFormatting sqref="GA6:GA29">
    <cfRule type="cellIs" dxfId="546" priority="271" operator="lessThan">
      <formula>10</formula>
    </cfRule>
  </conditionalFormatting>
  <conditionalFormatting sqref="GF6:GF29">
    <cfRule type="cellIs" dxfId="545" priority="270" operator="lessThan">
      <formula>10</formula>
    </cfRule>
  </conditionalFormatting>
  <conditionalFormatting sqref="GM6:GM29">
    <cfRule type="cellIs" dxfId="544" priority="268" operator="lessThan">
      <formula>10</formula>
    </cfRule>
  </conditionalFormatting>
  <conditionalFormatting sqref="FN6:FN29">
    <cfRule type="cellIs" dxfId="543" priority="266" operator="lessThan">
      <formula>10</formula>
    </cfRule>
  </conditionalFormatting>
  <conditionalFormatting sqref="FS6:FS29">
    <cfRule type="cellIs" dxfId="542" priority="265" operator="lessThan">
      <formula>10</formula>
    </cfRule>
  </conditionalFormatting>
  <conditionalFormatting sqref="FX6:FX29">
    <cfRule type="cellIs" dxfId="541" priority="264" operator="lessThan">
      <formula>10</formula>
    </cfRule>
  </conditionalFormatting>
  <conditionalFormatting sqref="GH6:GH29">
    <cfRule type="cellIs" dxfId="540" priority="262" operator="lessThan">
      <formula>10</formula>
    </cfRule>
  </conditionalFormatting>
  <conditionalFormatting sqref="GR6:GR29">
    <cfRule type="cellIs" dxfId="539" priority="260" operator="lessThan">
      <formula>10</formula>
    </cfRule>
  </conditionalFormatting>
  <conditionalFormatting sqref="GW6:GW29">
    <cfRule type="cellIs" dxfId="538" priority="259" operator="lessThan">
      <formula>10</formula>
    </cfRule>
  </conditionalFormatting>
  <conditionalFormatting sqref="HB6:HB29">
    <cfRule type="cellIs" dxfId="537" priority="258" operator="lessThan">
      <formula>10</formula>
    </cfRule>
  </conditionalFormatting>
  <conditionalFormatting sqref="HG6:HG29">
    <cfRule type="cellIs" dxfId="536" priority="257" operator="lessThan">
      <formula>10</formula>
    </cfRule>
  </conditionalFormatting>
  <conditionalFormatting sqref="HL6:HL29">
    <cfRule type="cellIs" dxfId="535" priority="256" operator="lessThan">
      <formula>10</formula>
    </cfRule>
  </conditionalFormatting>
  <conditionalFormatting sqref="HS6:HS29">
    <cfRule type="cellIs" dxfId="534" priority="254" operator="lessThan">
      <formula>10</formula>
    </cfRule>
  </conditionalFormatting>
  <conditionalFormatting sqref="GT6:GT29">
    <cfRule type="cellIs" dxfId="533" priority="252" operator="lessThan">
      <formula>10</formula>
    </cfRule>
  </conditionalFormatting>
  <conditionalFormatting sqref="GY6:GY29">
    <cfRule type="cellIs" dxfId="532" priority="251" operator="lessThan">
      <formula>10</formula>
    </cfRule>
  </conditionalFormatting>
  <conditionalFormatting sqref="HD6:HD29">
    <cfRule type="cellIs" dxfId="531" priority="250" operator="lessThan">
      <formula>10</formula>
    </cfRule>
  </conditionalFormatting>
  <conditionalFormatting sqref="HN6:HN29">
    <cfRule type="cellIs" dxfId="530" priority="248" operator="lessThan">
      <formula>10</formula>
    </cfRule>
  </conditionalFormatting>
  <conditionalFormatting sqref="HX6:HX29">
    <cfRule type="cellIs" dxfId="529" priority="246" operator="lessThan">
      <formula>10</formula>
    </cfRule>
  </conditionalFormatting>
  <conditionalFormatting sqref="IC6:IC29">
    <cfRule type="cellIs" dxfId="528" priority="245" operator="lessThan">
      <formula>10</formula>
    </cfRule>
  </conditionalFormatting>
  <conditionalFormatting sqref="IH6:IH29">
    <cfRule type="cellIs" dxfId="527" priority="244" operator="lessThan">
      <formula>10</formula>
    </cfRule>
  </conditionalFormatting>
  <conditionalFormatting sqref="IM6:IM29">
    <cfRule type="cellIs" dxfId="526" priority="243" operator="lessThan">
      <formula>10</formula>
    </cfRule>
  </conditionalFormatting>
  <conditionalFormatting sqref="IR6:IR29">
    <cfRule type="cellIs" dxfId="525" priority="242" operator="lessThan">
      <formula>10</formula>
    </cfRule>
  </conditionalFormatting>
  <conditionalFormatting sqref="IY6:IY29">
    <cfRule type="cellIs" dxfId="524" priority="240" operator="lessThan">
      <formula>10</formula>
    </cfRule>
  </conditionalFormatting>
  <conditionalFormatting sqref="HZ6:HZ29">
    <cfRule type="cellIs" dxfId="523" priority="238" operator="lessThan">
      <formula>10</formula>
    </cfRule>
  </conditionalFormatting>
  <conditionalFormatting sqref="IE6:IE29">
    <cfRule type="cellIs" dxfId="522" priority="237" operator="lessThan">
      <formula>10</formula>
    </cfRule>
  </conditionalFormatting>
  <conditionalFormatting sqref="IJ6:IJ29">
    <cfRule type="cellIs" dxfId="521" priority="236" operator="lessThan">
      <formula>10</formula>
    </cfRule>
  </conditionalFormatting>
  <conditionalFormatting sqref="IT6:IT29">
    <cfRule type="cellIs" dxfId="520" priority="234" operator="lessThan">
      <formula>10</formula>
    </cfRule>
  </conditionalFormatting>
  <conditionalFormatting sqref="JD6:JD29">
    <cfRule type="cellIs" dxfId="519" priority="232" operator="lessThan">
      <formula>10</formula>
    </cfRule>
  </conditionalFormatting>
  <conditionalFormatting sqref="JI6:JI29">
    <cfRule type="cellIs" dxfId="518" priority="231" operator="lessThan">
      <formula>10</formula>
    </cfRule>
  </conditionalFormatting>
  <conditionalFormatting sqref="JN6:JN29">
    <cfRule type="cellIs" dxfId="517" priority="230" operator="lessThan">
      <formula>10</formula>
    </cfRule>
  </conditionalFormatting>
  <conditionalFormatting sqref="JS6:JS29">
    <cfRule type="cellIs" dxfId="516" priority="229" operator="lessThan">
      <formula>10</formula>
    </cfRule>
  </conditionalFormatting>
  <conditionalFormatting sqref="JX6:JX29">
    <cfRule type="cellIs" dxfId="515" priority="228" operator="lessThan">
      <formula>10</formula>
    </cfRule>
  </conditionalFormatting>
  <conditionalFormatting sqref="KE6:KE29">
    <cfRule type="cellIs" dxfId="514" priority="226" operator="lessThan">
      <formula>10</formula>
    </cfRule>
  </conditionalFormatting>
  <conditionalFormatting sqref="JF6:JF29">
    <cfRule type="cellIs" dxfId="513" priority="224" operator="lessThan">
      <formula>10</formula>
    </cfRule>
  </conditionalFormatting>
  <conditionalFormatting sqref="JK6:JK29">
    <cfRule type="cellIs" dxfId="512" priority="223" operator="lessThan">
      <formula>10</formula>
    </cfRule>
  </conditionalFormatting>
  <conditionalFormatting sqref="JP6:JP29">
    <cfRule type="cellIs" dxfId="511" priority="222" operator="lessThan">
      <formula>10</formula>
    </cfRule>
  </conditionalFormatting>
  <conditionalFormatting sqref="JZ6:JZ29">
    <cfRule type="cellIs" dxfId="510" priority="220" operator="lessThan">
      <formula>10</formula>
    </cfRule>
  </conditionalFormatting>
  <conditionalFormatting sqref="KJ6:KJ29">
    <cfRule type="cellIs" dxfId="509" priority="218" operator="lessThan">
      <formula>10</formula>
    </cfRule>
  </conditionalFormatting>
  <conditionalFormatting sqref="KO6:KO29">
    <cfRule type="cellIs" dxfId="508" priority="217" operator="lessThan">
      <formula>10</formula>
    </cfRule>
  </conditionalFormatting>
  <conditionalFormatting sqref="KT6:KT29">
    <cfRule type="cellIs" dxfId="507" priority="216" operator="lessThan">
      <formula>10</formula>
    </cfRule>
  </conditionalFormatting>
  <conditionalFormatting sqref="KY6:KY29">
    <cfRule type="cellIs" dxfId="506" priority="215" operator="lessThan">
      <formula>10</formula>
    </cfRule>
  </conditionalFormatting>
  <conditionalFormatting sqref="LD6:LD29">
    <cfRule type="cellIs" dxfId="505" priority="214" operator="lessThan">
      <formula>10</formula>
    </cfRule>
  </conditionalFormatting>
  <conditionalFormatting sqref="LK6:LK29">
    <cfRule type="cellIs" dxfId="504" priority="212" operator="lessThan">
      <formula>10</formula>
    </cfRule>
  </conditionalFormatting>
  <conditionalFormatting sqref="KL6:KL29">
    <cfRule type="cellIs" dxfId="503" priority="210" operator="lessThan">
      <formula>10</formula>
    </cfRule>
  </conditionalFormatting>
  <conditionalFormatting sqref="KQ6:KQ29">
    <cfRule type="cellIs" dxfId="502" priority="209" operator="lessThan">
      <formula>10</formula>
    </cfRule>
  </conditionalFormatting>
  <conditionalFormatting sqref="KV6:KV29">
    <cfRule type="cellIs" dxfId="501" priority="208" operator="lessThan">
      <formula>10</formula>
    </cfRule>
  </conditionalFormatting>
  <conditionalFormatting sqref="LF6:LF29">
    <cfRule type="cellIs" dxfId="500" priority="206" operator="lessThan">
      <formula>10</formula>
    </cfRule>
  </conditionalFormatting>
  <conditionalFormatting sqref="LP6:LP29">
    <cfRule type="cellIs" dxfId="499" priority="204" operator="lessThan">
      <formula>10</formula>
    </cfRule>
  </conditionalFormatting>
  <conditionalFormatting sqref="LU6:LU29">
    <cfRule type="cellIs" dxfId="498" priority="203" operator="lessThan">
      <formula>10</formula>
    </cfRule>
  </conditionalFormatting>
  <conditionalFormatting sqref="LZ6:LZ29">
    <cfRule type="cellIs" dxfId="497" priority="202" operator="lessThan">
      <formula>10</formula>
    </cfRule>
  </conditionalFormatting>
  <conditionalFormatting sqref="ME6:ME29">
    <cfRule type="cellIs" dxfId="496" priority="201" operator="lessThan">
      <formula>10</formula>
    </cfRule>
  </conditionalFormatting>
  <conditionalFormatting sqref="MJ6:MJ29">
    <cfRule type="cellIs" dxfId="495" priority="200" operator="lessThan">
      <formula>10</formula>
    </cfRule>
  </conditionalFormatting>
  <conditionalFormatting sqref="MQ6:MQ29">
    <cfRule type="cellIs" dxfId="494" priority="198" operator="lessThan">
      <formula>10</formula>
    </cfRule>
  </conditionalFormatting>
  <conditionalFormatting sqref="LR6:LR29">
    <cfRule type="cellIs" dxfId="493" priority="196" operator="lessThan">
      <formula>10</formula>
    </cfRule>
  </conditionalFormatting>
  <conditionalFormatting sqref="LW6:LW29">
    <cfRule type="cellIs" dxfId="492" priority="195" operator="lessThan">
      <formula>10</formula>
    </cfRule>
  </conditionalFormatting>
  <conditionalFormatting sqref="MB6:MB29">
    <cfRule type="cellIs" dxfId="491" priority="194" operator="lessThan">
      <formula>10</formula>
    </cfRule>
  </conditionalFormatting>
  <conditionalFormatting sqref="ML6:ML29">
    <cfRule type="cellIs" dxfId="490" priority="192" operator="lessThan">
      <formula>10</formula>
    </cfRule>
  </conditionalFormatting>
  <conditionalFormatting sqref="MV6:MV29">
    <cfRule type="cellIs" dxfId="489" priority="190" operator="lessThan">
      <formula>10</formula>
    </cfRule>
  </conditionalFormatting>
  <conditionalFormatting sqref="NA6:NA29">
    <cfRule type="cellIs" dxfId="488" priority="189" operator="lessThan">
      <formula>10</formula>
    </cfRule>
  </conditionalFormatting>
  <conditionalFormatting sqref="NF6:NF29">
    <cfRule type="cellIs" dxfId="487" priority="188" operator="lessThan">
      <formula>10</formula>
    </cfRule>
  </conditionalFormatting>
  <conditionalFormatting sqref="NK6:NK29">
    <cfRule type="cellIs" dxfId="486" priority="187" operator="lessThan">
      <formula>10</formula>
    </cfRule>
  </conditionalFormatting>
  <conditionalFormatting sqref="NP6:NP29">
    <cfRule type="cellIs" dxfId="485" priority="186" operator="lessThan">
      <formula>10</formula>
    </cfRule>
  </conditionalFormatting>
  <conditionalFormatting sqref="NW6:NW29">
    <cfRule type="cellIs" dxfId="484" priority="184" operator="lessThan">
      <formula>10</formula>
    </cfRule>
  </conditionalFormatting>
  <conditionalFormatting sqref="MX6:MX29">
    <cfRule type="cellIs" dxfId="483" priority="182" operator="lessThan">
      <formula>10</formula>
    </cfRule>
  </conditionalFormatting>
  <conditionalFormatting sqref="NC6:NC29">
    <cfRule type="cellIs" dxfId="482" priority="181" operator="lessThan">
      <formula>10</formula>
    </cfRule>
  </conditionalFormatting>
  <conditionalFormatting sqref="NH6:NH29">
    <cfRule type="cellIs" dxfId="481" priority="180" operator="lessThan">
      <formula>10</formula>
    </cfRule>
  </conditionalFormatting>
  <conditionalFormatting sqref="OP6:OP29">
    <cfRule type="cellIs" dxfId="480" priority="350" operator="lessThan">
      <formula>10</formula>
    </cfRule>
  </conditionalFormatting>
  <conditionalFormatting sqref="OQ6:OQ29">
    <cfRule type="cellIs" dxfId="479" priority="349" operator="lessThan">
      <formula>10</formula>
    </cfRule>
  </conditionalFormatting>
  <conditionalFormatting sqref="OA6:OL29">
    <cfRule type="cellIs" dxfId="478" priority="348" operator="lessThan">
      <formula>10</formula>
    </cfRule>
  </conditionalFormatting>
  <conditionalFormatting sqref="H6:H29">
    <cfRule type="cellIs" dxfId="477" priority="347" operator="lessThan">
      <formula>10</formula>
    </cfRule>
  </conditionalFormatting>
  <conditionalFormatting sqref="M6:M29">
    <cfRule type="cellIs" dxfId="476" priority="346" operator="lessThan">
      <formula>10</formula>
    </cfRule>
  </conditionalFormatting>
  <conditionalFormatting sqref="R6:R29">
    <cfRule type="cellIs" dxfId="475" priority="345" operator="lessThan">
      <formula>10</formula>
    </cfRule>
  </conditionalFormatting>
  <conditionalFormatting sqref="W6:W29">
    <cfRule type="cellIs" dxfId="474" priority="344" operator="lessThan">
      <formula>10</formula>
    </cfRule>
  </conditionalFormatting>
  <conditionalFormatting sqref="AB6:AB29">
    <cfRule type="cellIs" dxfId="473" priority="343" operator="lessThan">
      <formula>10</formula>
    </cfRule>
  </conditionalFormatting>
  <conditionalFormatting sqref="AG6:AG29">
    <cfRule type="cellIs" dxfId="472" priority="342" operator="lessThan">
      <formula>10</formula>
    </cfRule>
  </conditionalFormatting>
  <conditionalFormatting sqref="AI6:AI29">
    <cfRule type="cellIs" dxfId="471" priority="341" operator="lessThan">
      <formula>10</formula>
    </cfRule>
  </conditionalFormatting>
  <conditionalFormatting sqref="AK6:AK29">
    <cfRule type="colorScale" priority="340">
      <colorScale>
        <cfvo type="min"/>
        <cfvo type="max"/>
        <color rgb="FFCCFFCC"/>
        <color rgb="FFFF6600"/>
      </colorScale>
    </cfRule>
  </conditionalFormatting>
  <conditionalFormatting sqref="J6:J29">
    <cfRule type="cellIs" dxfId="470" priority="339" operator="lessThan">
      <formula>10</formula>
    </cfRule>
  </conditionalFormatting>
  <conditionalFormatting sqref="O6:O29">
    <cfRule type="cellIs" dxfId="469" priority="338" operator="lessThan">
      <formula>10</formula>
    </cfRule>
  </conditionalFormatting>
  <conditionalFormatting sqref="T6:T29">
    <cfRule type="cellIs" dxfId="468" priority="337" operator="lessThan">
      <formula>10</formula>
    </cfRule>
  </conditionalFormatting>
  <conditionalFormatting sqref="Y6:Y29">
    <cfRule type="cellIs" dxfId="467" priority="336" operator="lessThan">
      <formula>10</formula>
    </cfRule>
  </conditionalFormatting>
  <conditionalFormatting sqref="AD6:AD29">
    <cfRule type="cellIs" dxfId="466" priority="335" operator="lessThan">
      <formula>10</formula>
    </cfRule>
  </conditionalFormatting>
  <conditionalFormatting sqref="OU6:OU29">
    <cfRule type="colorScale" priority="334">
      <colorScale>
        <cfvo type="min"/>
        <cfvo type="max"/>
        <color rgb="FFCCFFCC"/>
        <color rgb="FFFF6600"/>
      </colorScale>
    </cfRule>
  </conditionalFormatting>
  <conditionalFormatting sqref="BM6:BM29">
    <cfRule type="cellIs" dxfId="465" priority="325" operator="lessThan">
      <formula>10</formula>
    </cfRule>
  </conditionalFormatting>
  <conditionalFormatting sqref="BQ6:BQ29">
    <cfRule type="colorScale" priority="323">
      <colorScale>
        <cfvo type="min"/>
        <cfvo type="max"/>
        <color rgb="FFCCFFCC"/>
        <color rgb="FFFF6600"/>
      </colorScale>
    </cfRule>
  </conditionalFormatting>
  <conditionalFormatting sqref="BE6:BE29">
    <cfRule type="cellIs" dxfId="464" priority="319" operator="lessThan">
      <formula>10</formula>
    </cfRule>
  </conditionalFormatting>
  <conditionalFormatting sqref="CS6:CS29">
    <cfRule type="cellIs" dxfId="463" priority="311" operator="lessThan">
      <formula>10</formula>
    </cfRule>
  </conditionalFormatting>
  <conditionalFormatting sqref="CW6:CW29">
    <cfRule type="colorScale" priority="309">
      <colorScale>
        <cfvo type="min"/>
        <cfvo type="max"/>
        <color rgb="FFCCFFCC"/>
        <color rgb="FFFF6600"/>
      </colorScale>
    </cfRule>
  </conditionalFormatting>
  <conditionalFormatting sqref="CK6:CK29">
    <cfRule type="cellIs" dxfId="462" priority="305" operator="lessThan">
      <formula>10</formula>
    </cfRule>
  </conditionalFormatting>
  <conditionalFormatting sqref="DY6:DY29">
    <cfRule type="cellIs" dxfId="461" priority="297" operator="lessThan">
      <formula>10</formula>
    </cfRule>
  </conditionalFormatting>
  <conditionalFormatting sqref="EC6:EC29">
    <cfRule type="colorScale" priority="295">
      <colorScale>
        <cfvo type="min"/>
        <cfvo type="max"/>
        <color rgb="FFCCFFCC"/>
        <color rgb="FFFF6600"/>
      </colorScale>
    </cfRule>
  </conditionalFormatting>
  <conditionalFormatting sqref="DQ6:DQ29">
    <cfRule type="cellIs" dxfId="460" priority="291" operator="lessThan">
      <formula>10</formula>
    </cfRule>
  </conditionalFormatting>
  <conditionalFormatting sqref="FE6:FE29">
    <cfRule type="cellIs" dxfId="459" priority="283" operator="lessThan">
      <formula>10</formula>
    </cfRule>
  </conditionalFormatting>
  <conditionalFormatting sqref="FI6:FI29">
    <cfRule type="colorScale" priority="281">
      <colorScale>
        <cfvo type="min"/>
        <cfvo type="max"/>
        <color rgb="FFCCFFCC"/>
        <color rgb="FFFF6600"/>
      </colorScale>
    </cfRule>
  </conditionalFormatting>
  <conditionalFormatting sqref="EW6:EW29">
    <cfRule type="cellIs" dxfId="458" priority="277" operator="lessThan">
      <formula>10</formula>
    </cfRule>
  </conditionalFormatting>
  <conditionalFormatting sqref="GK6:GK29">
    <cfRule type="cellIs" dxfId="457" priority="269" operator="lessThan">
      <formula>10</formula>
    </cfRule>
  </conditionalFormatting>
  <conditionalFormatting sqref="GO6:GO29">
    <cfRule type="colorScale" priority="267">
      <colorScale>
        <cfvo type="min"/>
        <cfvo type="max"/>
        <color rgb="FFCCFFCC"/>
        <color rgb="FFFF6600"/>
      </colorScale>
    </cfRule>
  </conditionalFormatting>
  <conditionalFormatting sqref="GC6:GC29">
    <cfRule type="cellIs" dxfId="456" priority="263" operator="lessThan">
      <formula>10</formula>
    </cfRule>
  </conditionalFormatting>
  <conditionalFormatting sqref="HQ6:HQ29">
    <cfRule type="cellIs" dxfId="455" priority="255" operator="lessThan">
      <formula>10</formula>
    </cfRule>
  </conditionalFormatting>
  <conditionalFormatting sqref="HU6:HU29">
    <cfRule type="colorScale" priority="253">
      <colorScale>
        <cfvo type="min"/>
        <cfvo type="max"/>
        <color rgb="FFCCFFCC"/>
        <color rgb="FFFF6600"/>
      </colorScale>
    </cfRule>
  </conditionalFormatting>
  <conditionalFormatting sqref="HI6:HI29">
    <cfRule type="cellIs" dxfId="454" priority="249" operator="lessThan">
      <formula>10</formula>
    </cfRule>
  </conditionalFormatting>
  <conditionalFormatting sqref="IW6:IW29">
    <cfRule type="cellIs" dxfId="453" priority="241" operator="lessThan">
      <formula>10</formula>
    </cfRule>
  </conditionalFormatting>
  <conditionalFormatting sqref="JA6:JA29">
    <cfRule type="colorScale" priority="239">
      <colorScale>
        <cfvo type="min"/>
        <cfvo type="max"/>
        <color rgb="FFCCFFCC"/>
        <color rgb="FFFF6600"/>
      </colorScale>
    </cfRule>
  </conditionalFormatting>
  <conditionalFormatting sqref="IO6:IO29">
    <cfRule type="cellIs" dxfId="452" priority="235" operator="lessThan">
      <formula>10</formula>
    </cfRule>
  </conditionalFormatting>
  <conditionalFormatting sqref="KC6:KC29">
    <cfRule type="cellIs" dxfId="451" priority="227" operator="lessThan">
      <formula>10</formula>
    </cfRule>
  </conditionalFormatting>
  <conditionalFormatting sqref="KG6:KG29">
    <cfRule type="colorScale" priority="225">
      <colorScale>
        <cfvo type="min"/>
        <cfvo type="max"/>
        <color rgb="FFCCFFCC"/>
        <color rgb="FFFF6600"/>
      </colorScale>
    </cfRule>
  </conditionalFormatting>
  <conditionalFormatting sqref="JU6:JU29">
    <cfRule type="cellIs" dxfId="450" priority="221" operator="lessThan">
      <formula>10</formula>
    </cfRule>
  </conditionalFormatting>
  <conditionalFormatting sqref="LI6:LI29">
    <cfRule type="cellIs" dxfId="449" priority="213" operator="lessThan">
      <formula>10</formula>
    </cfRule>
  </conditionalFormatting>
  <conditionalFormatting sqref="LM6:LM29">
    <cfRule type="colorScale" priority="211">
      <colorScale>
        <cfvo type="min"/>
        <cfvo type="max"/>
        <color rgb="FFCCFFCC"/>
        <color rgb="FFFF6600"/>
      </colorScale>
    </cfRule>
  </conditionalFormatting>
  <conditionalFormatting sqref="LA6:LA29">
    <cfRule type="cellIs" dxfId="448" priority="207" operator="lessThan">
      <formula>10</formula>
    </cfRule>
  </conditionalFormatting>
  <conditionalFormatting sqref="MO6:MO29">
    <cfRule type="cellIs" dxfId="447" priority="199" operator="lessThan">
      <formula>10</formula>
    </cfRule>
  </conditionalFormatting>
  <conditionalFormatting sqref="MS6:MS29">
    <cfRule type="colorScale" priority="197">
      <colorScale>
        <cfvo type="min"/>
        <cfvo type="max"/>
        <color rgb="FFCCFFCC"/>
        <color rgb="FFFF6600"/>
      </colorScale>
    </cfRule>
  </conditionalFormatting>
  <conditionalFormatting sqref="MG6:MG29">
    <cfRule type="cellIs" dxfId="446" priority="193" operator="lessThan">
      <formula>10</formula>
    </cfRule>
  </conditionalFormatting>
  <conditionalFormatting sqref="NU6:NU29">
    <cfRule type="cellIs" dxfId="445" priority="185" operator="lessThan">
      <formula>10</formula>
    </cfRule>
  </conditionalFormatting>
  <conditionalFormatting sqref="NY6:NY29">
    <cfRule type="colorScale" priority="183">
      <colorScale>
        <cfvo type="min"/>
        <cfvo type="max"/>
        <color rgb="FFCCFFCC"/>
        <color rgb="FFFF6600"/>
      </colorScale>
    </cfRule>
  </conditionalFormatting>
  <conditionalFormatting sqref="NM6:NM29">
    <cfRule type="cellIs" dxfId="444" priority="179" operator="lessThan">
      <formula>10</formula>
    </cfRule>
  </conditionalFormatting>
  <conditionalFormatting sqref="NR6:NR29">
    <cfRule type="cellIs" dxfId="443" priority="178" operator="lessThan">
      <formula>10</formula>
    </cfRule>
  </conditionalFormatting>
  <conditionalFormatting sqref="AK30:AK53">
    <cfRule type="colorScale" priority="1025">
      <colorScale>
        <cfvo type="min"/>
        <cfvo type="max"/>
        <color rgb="FFCCFFCC"/>
        <color rgb="FFFF6600"/>
      </colorScale>
    </cfRule>
  </conditionalFormatting>
  <conditionalFormatting sqref="OU30:OU57">
    <cfRule type="colorScale" priority="1037">
      <colorScale>
        <cfvo type="min"/>
        <cfvo type="max"/>
        <color rgb="FFCCFFCC"/>
        <color rgb="FFFF6600"/>
      </colorScale>
    </cfRule>
  </conditionalFormatting>
  <conditionalFormatting sqref="BQ30:BQ53">
    <cfRule type="colorScale" priority="1041">
      <colorScale>
        <cfvo type="min"/>
        <cfvo type="max"/>
        <color rgb="FFCCFFCC"/>
        <color rgb="FFFF6600"/>
      </colorScale>
    </cfRule>
  </conditionalFormatting>
  <conditionalFormatting sqref="CW30:CW54">
    <cfRule type="colorScale" priority="1047">
      <colorScale>
        <cfvo type="min"/>
        <cfvo type="max"/>
        <color rgb="FFCCFFCC"/>
        <color rgb="FFFF6600"/>
      </colorScale>
    </cfRule>
  </conditionalFormatting>
  <conditionalFormatting sqref="EC30:EC53">
    <cfRule type="colorScale" priority="1053">
      <colorScale>
        <cfvo type="min"/>
        <cfvo type="max"/>
        <color rgb="FFCCFFCC"/>
        <color rgb="FFFF6600"/>
      </colorScale>
    </cfRule>
  </conditionalFormatting>
  <conditionalFormatting sqref="FI30:FI53">
    <cfRule type="colorScale" priority="1059">
      <colorScale>
        <cfvo type="min"/>
        <cfvo type="max"/>
        <color rgb="FFCCFFCC"/>
        <color rgb="FFFF6600"/>
      </colorScale>
    </cfRule>
  </conditionalFormatting>
  <conditionalFormatting sqref="GO30:GO53">
    <cfRule type="colorScale" priority="1065">
      <colorScale>
        <cfvo type="min"/>
        <cfvo type="max"/>
        <color rgb="FFCCFFCC"/>
        <color rgb="FFFF6600"/>
      </colorScale>
    </cfRule>
  </conditionalFormatting>
  <conditionalFormatting sqref="HU30:HU55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JA30:JA54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KG30:KG53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LM30:LM56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MS30:MS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NY30:NY51">
    <cfRule type="colorScale" priority="1101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83 ON6:OO83 LF6:LM83 OA6:OL83 NR6:NY83 MB6:MB83 NC6:NC83 MX6:MX83 KV6:KV83 IO6:IO83 R6:R83 LW6:LW83 LR6:LR83 KT6:KT83 HG6:HG83 AX6:AX83 KO6:KO83 KJ6:KJ83 HZ6:HZ83 GC6:GC83 CD6:CD83 JK6:JK83 JD6:JD83 HD6:HD83 EU6:EU83 DL6:DL83 IC6:IC83 HX6:HX83 FN6:FN83 DQ6:DQ83 EP6:EP83 GW6:GW83 GR6:GR83 EM6:EM83 CI6:CI83 FV6:FV83 FQ6:FQ83 FL6:FL83 DB6:DB83 BE6:BE83 IJ6:IJ83 EK6:EK83 EF6:EF83 CN6:CN83 W6:W83 HL6:HL83 DE6:DE83 CZ6:CZ83 AZ6:AZ83 JF6:JF83 JP6:JP83 BY6:BY83 BT6:BT83 J6:J83 FB6:FI83 LA6:LA83 AS6:AS83 AN6:AN83 ML6:MS83 MG6:MG83 JU6:JU83 M6:M83 OR6:OS83 NM6:NM83 NH6:NH83 NP6:NP83 NK6:NK83 NF6:NF83 NA6:NA83 MV6:MV83 MJ6:MJ83 ME6:ME83 LZ6:LZ83 LU6:LU83 LP6:LP83 LD6:LD83 KY6:KY83 KQ6:KQ83 KL6:KL83 HN6:HU83 JX6:JX83 JS6:JS83 JN6:JN83 JI6:JI83 IT6:JA83 IR6:IR83 IM6:IM83 IH6:IH83 AB6:AB83 IE6:IE83 HI6:HI83 HB6:HB83 GY6:GY83 GT6:GT83 FX6:FX83 GF6:GF83 GA6:GA83 FS6:FS83 GH6:GO83 DG6:DG83 EW6:EW83 ER6:ER83 EZ6:EZ83 AD6:AK83 EH6:EH83 DT6:DT83 DO6:DO83 DJ6:DJ83 DV6:EC83 CP6:CW83 CK6:CK83 CF6:CF83 CA6:CA83 BV6:BV83 BJ6:BQ83 BH6:BH83 BC6:BC83 AU6:AU83 AP6:AP83 OU6:OU83 Y6:Y83 T6:T83 O6:O83 JZ6:KG83" xr:uid="{00000000-0002-0000-0200-000000000000}"/>
    <dataValidation type="list" allowBlank="1" showInputMessage="1" showErrorMessage="1" errorTitle="erreur saisie" error="Saisir A, B, C ou D" sqref="OW6:PF83" xr:uid="{00000000-0002-0000-0200-000001000000}">
      <formula1>"A,B,C,D"</formula1>
    </dataValidation>
    <dataValidation type="decimal" allowBlank="1" showInputMessage="1" showErrorMessage="1" errorTitle="erreur saisie" error="La note doit être comprise entre 0 et 20" sqref="F6:G83 AV6:AW83 NQ6:NQ83 NL6:NL83 NG6:NG83 NB6:NB83 MW6:MW83 MK6:MK83 MF6:MF83 MA6:MA83 LV6:LV83 LQ6:LQ83 LE6:LE83 KZ6:KZ83 KU6:KU83 KP6:KP83 KK6:KK83 JY6:JY83 JT6:JT83 JO6:JO83 JJ6:JJ83 JE6:JE83 IS6:IS83 IN6:IN83 II6:II83 ID6:ID83 HY6:HY83 HM6:HM83 HH6:HH83 HC6:HC83 GX6:GX83 GS6:GS83 GG6:GG83 GB6:GB83 FW6:FW83 FR6:FR83 FM6:FM83 FA6:FA83 EV6:EV83 EQ6:EQ83 EL6:EL83 EG6:EG83 DU6:DU83 DP6:DP83 DK6:DK83 DF6:DF83 DA6:DA83 CO6:CO83 CJ6:CJ83 CE6:CE83 BZ6:BZ83 BU6:BU83 BI6:BI83 BD6:BD83 AY6:AY83 AT6:AT83 AO6:AO83 AC6:AC83 X6:X83 S6:S83 N6:N83 I6:I83 NN6:NO83 NI6:NJ83 ND6:NE83 MY6:MZ83 MT6:MU83 MH6:MI83 MC6:MD83 LX6:LY83 LS6:LT83 LN6:LO83 LB6:LC83 KW6:KX83 KR6:KS83 KM6:KN83 KH6:KI83 JV6:JW83 JQ6:JR83 JL6:JM83 JG6:JH83 JB6:JC83 IP6:IQ83 IK6:IL83 IF6:IG83 IA6:IB83 HV6:HW83 HJ6:HK83 HE6:HF83 GZ6:HA83 GU6:GV83 GP6:GQ83 GD6:GE83 FY6:FZ83 FT6:FU83 FO6:FP83 FJ6:FK83 EX6:EY83 ES6:ET83 EN6:EO83 EI6:EJ83 ED6:EE83 DR6:DS83 DM6:DN83 DH6:DI83 DC6:DD83 CX6:CY83 CL6:CM83 CG6:CH83 CB6:CC83 BW6:BX83 BR6:BS83 BF6:BG83 BA6:BB83 AL6:AM83 AQ6:AR83 Z6:AA83 U6:V83 P6:Q83 K6:L83" xr:uid="{00000000-0002-0000-0200-000002000000}">
      <formula1>0</formula1>
      <formula2>20</formula2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0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8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AJ54:AJ83</xm:sqref>
        </x14:conditionalFormatting>
        <x14:conditionalFormatting xmlns:xm="http://schemas.microsoft.com/office/excel/2006/main">
          <x14:cfRule type="iconSet" priority="567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56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552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BP54:BP83</xm:sqref>
        </x14:conditionalFormatting>
        <x14:conditionalFormatting xmlns:xm="http://schemas.microsoft.com/office/excel/2006/main">
          <x14:cfRule type="iconSet" priority="53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CV55:CV83</xm:sqref>
        </x14:conditionalFormatting>
        <x14:conditionalFormatting xmlns:xm="http://schemas.microsoft.com/office/excel/2006/main">
          <x14:cfRule type="iconSet" priority="524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EB54:EB83</xm:sqref>
        </x14:conditionalFormatting>
        <x14:conditionalFormatting xmlns:xm="http://schemas.microsoft.com/office/excel/2006/main">
          <x14:cfRule type="iconSet" priority="51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FH54:FH83</xm:sqref>
        </x14:conditionalFormatting>
        <x14:conditionalFormatting xmlns:xm="http://schemas.microsoft.com/office/excel/2006/main">
          <x14:cfRule type="iconSet" priority="45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KF54:KF83</xm:sqref>
        </x14:conditionalFormatting>
        <x14:conditionalFormatting xmlns:xm="http://schemas.microsoft.com/office/excel/2006/main">
          <x14:cfRule type="iconSet" priority="42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</xm:sqref>
        </x14:conditionalFormatting>
        <x14:conditionalFormatting xmlns:xm="http://schemas.microsoft.com/office/excel/2006/main">
          <x14:cfRule type="iconSet" priority="412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</xm:sqref>
        </x14:conditionalFormatting>
        <x14:conditionalFormatting xmlns:xm="http://schemas.microsoft.com/office/excel/2006/main">
          <x14:cfRule type="iconSet" priority="40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407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393" id="{60728323-A72D-774D-82D0-8B996FB774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GN52:GN83</xm:sqref>
        </x14:conditionalFormatting>
        <x14:conditionalFormatting xmlns:xm="http://schemas.microsoft.com/office/excel/2006/main">
          <x14:cfRule type="iconSet" priority="379" id="{A709054A-5726-EF4C-8EB7-7662343123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HT58:HT83</xm:sqref>
        </x14:conditionalFormatting>
        <x14:conditionalFormatting xmlns:xm="http://schemas.microsoft.com/office/excel/2006/main">
          <x14:cfRule type="iconSet" priority="365" id="{48A24249-C356-2A42-B9D9-C5B74C39564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IZ54:IZ83</xm:sqref>
        </x14:conditionalFormatting>
        <x14:conditionalFormatting xmlns:xm="http://schemas.microsoft.com/office/excel/2006/main">
          <x14:cfRule type="iconSet" priority="351" id="{7ED20442-C749-9045-BC54-4D544E2774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LL57:LL83</xm:sqref>
        </x14:conditionalFormatting>
        <x14:conditionalFormatting xmlns:xm="http://schemas.microsoft.com/office/excel/2006/main">
          <x14:cfRule type="iconSet" priority="333" id="{C2BAEF3B-4152-47BB-A0D8-5CB9C8C80D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AJ6:AJ29</xm:sqref>
        </x14:conditionalFormatting>
        <x14:conditionalFormatting xmlns:xm="http://schemas.microsoft.com/office/excel/2006/main">
          <x14:cfRule type="iconSet" priority="332" id="{619BD986-D9DC-43F7-92A1-C154DF272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OR6:OR29</xm:sqref>
        </x14:conditionalFormatting>
        <x14:conditionalFormatting xmlns:xm="http://schemas.microsoft.com/office/excel/2006/main">
          <x14:cfRule type="iconSet" priority="331" id="{E9EBC236-5E65-4333-9F53-0C73891BA0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OS6:OS29</xm:sqref>
        </x14:conditionalFormatting>
        <x14:conditionalFormatting xmlns:xm="http://schemas.microsoft.com/office/excel/2006/main">
          <x14:cfRule type="iconSet" priority="317" id="{80E1AFC2-D467-4C45-9587-C592064930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BP6:BP29</xm:sqref>
        </x14:conditionalFormatting>
        <x14:conditionalFormatting xmlns:xm="http://schemas.microsoft.com/office/excel/2006/main">
          <x14:cfRule type="iconSet" priority="303" id="{BCBB6F6A-E909-416E-80FF-60A4B1A0048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CV6:CV29</xm:sqref>
        </x14:conditionalFormatting>
        <x14:conditionalFormatting xmlns:xm="http://schemas.microsoft.com/office/excel/2006/main">
          <x14:cfRule type="iconSet" priority="289" id="{4D56E4F7-0294-4006-AAC0-D167CF83B3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EB6:EB29</xm:sqref>
        </x14:conditionalFormatting>
        <x14:conditionalFormatting xmlns:xm="http://schemas.microsoft.com/office/excel/2006/main">
          <x14:cfRule type="iconSet" priority="275" id="{03823BFC-A7E0-4EC0-B00A-D1C7CE1557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FH6:FH29</xm:sqref>
        </x14:conditionalFormatting>
        <x14:conditionalFormatting xmlns:xm="http://schemas.microsoft.com/office/excel/2006/main">
          <x14:cfRule type="iconSet" priority="261" id="{1B162BB6-D66B-42A0-946A-65A7ADEA2EF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GN6:GN29</xm:sqref>
        </x14:conditionalFormatting>
        <x14:conditionalFormatting xmlns:xm="http://schemas.microsoft.com/office/excel/2006/main">
          <x14:cfRule type="iconSet" priority="247" id="{A7C2C005-6A0A-45BB-AD03-B2253C3197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HT6:HT29</xm:sqref>
        </x14:conditionalFormatting>
        <x14:conditionalFormatting xmlns:xm="http://schemas.microsoft.com/office/excel/2006/main">
          <x14:cfRule type="iconSet" priority="233" id="{77E14D2A-9AC3-4B23-B923-964D5486BF8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IZ6:IZ29</xm:sqref>
        </x14:conditionalFormatting>
        <x14:conditionalFormatting xmlns:xm="http://schemas.microsoft.com/office/excel/2006/main">
          <x14:cfRule type="iconSet" priority="219" id="{AA6160C0-4977-4DE7-AAAD-27B0D4FB58E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KF6:KF29</xm:sqref>
        </x14:conditionalFormatting>
        <x14:conditionalFormatting xmlns:xm="http://schemas.microsoft.com/office/excel/2006/main">
          <x14:cfRule type="iconSet" priority="205" id="{601DC9B6-22E4-437E-B1FB-4722E86A11E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LL6:LL29</xm:sqref>
        </x14:conditionalFormatting>
        <x14:conditionalFormatting xmlns:xm="http://schemas.microsoft.com/office/excel/2006/main">
          <x14:cfRule type="iconSet" priority="191" id="{EA342232-EA3F-4E75-A1B5-14E9EDB91F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MR6:MR29</xm:sqref>
        </x14:conditionalFormatting>
        <x14:conditionalFormatting xmlns:xm="http://schemas.microsoft.com/office/excel/2006/main">
          <x14:cfRule type="iconSet" priority="177" id="{7B5C7653-8E2C-4D50-AEFC-2D0AFB758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NX6:NX29</xm:sqref>
        </x14:conditionalFormatting>
        <x14:conditionalFormatting xmlns:xm="http://schemas.microsoft.com/office/excel/2006/main">
          <x14:cfRule type="iconSet" priority="1107" id="{6063259A-1A7A-4F1C-AEBB-7DB6AB13E07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AJ30:AJ53</xm:sqref>
        </x14:conditionalFormatting>
        <x14:conditionalFormatting xmlns:xm="http://schemas.microsoft.com/office/excel/2006/main">
          <x14:cfRule type="iconSet" priority="1109" id="{E6A2F237-1F91-4921-B428-B58E2C1133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OR30:OR54</xm:sqref>
        </x14:conditionalFormatting>
        <x14:conditionalFormatting xmlns:xm="http://schemas.microsoft.com/office/excel/2006/main">
          <x14:cfRule type="iconSet" priority="1111" id="{262BCF6A-DD29-4FAA-9103-616D10F9D7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OS30:OS54</xm:sqref>
        </x14:conditionalFormatting>
        <x14:conditionalFormatting xmlns:xm="http://schemas.microsoft.com/office/excel/2006/main">
          <x14:cfRule type="iconSet" priority="1113" id="{8CB7125C-645B-4FF1-B24D-DEE2827A156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BP30:BP53</xm:sqref>
        </x14:conditionalFormatting>
        <x14:conditionalFormatting xmlns:xm="http://schemas.microsoft.com/office/excel/2006/main">
          <x14:cfRule type="iconSet" priority="1115" id="{FD4C9C0B-BC50-43A9-85CF-C617518678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CV30:CV54</xm:sqref>
        </x14:conditionalFormatting>
        <x14:conditionalFormatting xmlns:xm="http://schemas.microsoft.com/office/excel/2006/main">
          <x14:cfRule type="iconSet" priority="1117" id="{DAF9CBAA-B2A3-4FFF-AACA-C32A9941A5D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EB30:EB53</xm:sqref>
        </x14:conditionalFormatting>
        <x14:conditionalFormatting xmlns:xm="http://schemas.microsoft.com/office/excel/2006/main">
          <x14:cfRule type="iconSet" priority="1119" id="{148C843D-8BFE-41CF-9199-98E99745ED1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FH30:FH53</xm:sqref>
        </x14:conditionalFormatting>
        <x14:conditionalFormatting xmlns:xm="http://schemas.microsoft.com/office/excel/2006/main">
          <x14:cfRule type="iconSet" priority="1121" id="{A5866FED-BD77-4663-86BA-9CB1F6D37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GN30:GN51</xm:sqref>
        </x14:conditionalFormatting>
        <x14:conditionalFormatting xmlns:xm="http://schemas.microsoft.com/office/excel/2006/main">
          <x14:cfRule type="iconSet" priority="1123" id="{E4FA5590-C030-48E1-8E3E-C850A539E5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HT30:HT57</xm:sqref>
        </x14:conditionalFormatting>
        <x14:conditionalFormatting xmlns:xm="http://schemas.microsoft.com/office/excel/2006/main">
          <x14:cfRule type="iconSet" priority="1125" id="{A8728840-7603-4FF1-A1E4-B91FF497B3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IZ30:IZ53</xm:sqref>
        </x14:conditionalFormatting>
        <x14:conditionalFormatting xmlns:xm="http://schemas.microsoft.com/office/excel/2006/main">
          <x14:cfRule type="iconSet" priority="1127" id="{5461C47C-1854-42FD-97CB-48EF2772A42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KF30:KF53</xm:sqref>
        </x14:conditionalFormatting>
        <x14:conditionalFormatting xmlns:xm="http://schemas.microsoft.com/office/excel/2006/main">
          <x14:cfRule type="iconSet" priority="1129" id="{5B8D3259-E0C5-4F5E-9839-B09FD54DC2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LL30:LL56</xm:sqref>
        </x14:conditionalFormatting>
        <x14:conditionalFormatting xmlns:xm="http://schemas.microsoft.com/office/excel/2006/main">
          <x14:cfRule type="iconSet" priority="1131" id="{9FD1BA25-1EE1-40BA-8F66-9AEEEAB7277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MR30:MR51</xm:sqref>
        </x14:conditionalFormatting>
        <x14:conditionalFormatting xmlns:xm="http://schemas.microsoft.com/office/excel/2006/main">
          <x14:cfRule type="iconSet" priority="1133" id="{1F088192-6535-4AC8-9881-DBD7F6BF7F7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NX30:NX51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F83"/>
  <sheetViews>
    <sheetView showGridLines="0" zoomScaleNormal="100" workbookViewId="0">
      <pane xSplit="2" ySplit="5" topLeftCell="NY25" activePane="bottomRight" state="frozen"/>
      <selection activeCell="D52" sqref="D52"/>
      <selection pane="topRight" activeCell="D52" sqref="D52"/>
      <selection pane="bottomLeft" activeCell="D52" sqref="D52"/>
      <selection pane="bottomRight" activeCell="OU6" sqref="OU6:OU2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UE11EC1CC</v>
      </c>
      <c r="G1" s="70" t="str">
        <f>F2&amp;H4&amp;G5</f>
        <v>UE11EC1Cti</v>
      </c>
      <c r="H1" s="70" t="str">
        <f>F2&amp;H4&amp;H5</f>
        <v>UE11EC1Ni</v>
      </c>
      <c r="I1" s="70" t="str">
        <f>F2&amp;H4&amp;I5</f>
        <v>UE11EC1CTr</v>
      </c>
      <c r="J1" s="70" t="str">
        <f>F2&amp;H4&amp;J5</f>
        <v>UE11EC1N</v>
      </c>
      <c r="K1" s="70" t="str">
        <f>F2&amp;M4&amp;K5</f>
        <v>UE11EC2CC</v>
      </c>
      <c r="L1" s="70" t="str">
        <f>F2&amp;M4&amp;L5</f>
        <v>UE11EC2Cti</v>
      </c>
      <c r="M1" s="70" t="str">
        <f>F2&amp;M4&amp;M5</f>
        <v>UE11EC2Ni</v>
      </c>
      <c r="N1" s="70" t="str">
        <f>F2&amp;M4&amp;N5</f>
        <v>UE11EC2CTr</v>
      </c>
      <c r="O1" s="70" t="str">
        <f>F2&amp;M4&amp;O5</f>
        <v>UE11EC2N</v>
      </c>
      <c r="P1" s="70" t="str">
        <f>F2&amp;R4&amp;P5</f>
        <v>UE11EC3CC</v>
      </c>
      <c r="Q1" s="70" t="str">
        <f>F2&amp;R4&amp;Q5</f>
        <v>UE11EC3Cti</v>
      </c>
      <c r="R1" s="70" t="str">
        <f>F2&amp;R4&amp;R5</f>
        <v>UE11EC3Ni</v>
      </c>
      <c r="S1" s="70" t="str">
        <f>F2&amp;R4&amp;S5</f>
        <v>UE11EC3CTr</v>
      </c>
      <c r="T1" s="70" t="str">
        <f>F2&amp;R4&amp;T5</f>
        <v>UE11EC3N</v>
      </c>
      <c r="U1" s="70" t="str">
        <f>F2&amp;W4&amp;U5</f>
        <v>UE11EC4CC</v>
      </c>
      <c r="V1" s="70" t="str">
        <f>F2&amp;W4&amp;V5</f>
        <v>UE11EC4Cti</v>
      </c>
      <c r="W1" s="70" t="str">
        <f>F2&amp;W4&amp;W5</f>
        <v>UE11EC4Ni</v>
      </c>
      <c r="X1" s="70" t="str">
        <f>F2&amp;W4&amp;X5</f>
        <v>UE11EC4CTr</v>
      </c>
      <c r="Y1" s="70" t="str">
        <f>F2&amp;W4&amp;Y5</f>
        <v>UE11EC4N</v>
      </c>
      <c r="Z1" s="70" t="str">
        <f>F2&amp;AB4&amp;Z5</f>
        <v>UE11EC5CC</v>
      </c>
      <c r="AA1" s="70" t="str">
        <f>F2&amp;AB4&amp;AA5</f>
        <v>UE11EC5Cti</v>
      </c>
      <c r="AB1" s="70" t="str">
        <f>F2&amp;AB4&amp;AB5</f>
        <v>UE11EC5Ni</v>
      </c>
      <c r="AC1" s="70" t="str">
        <f>F2&amp;AB4&amp;AC5</f>
        <v>UE11EC5CTr</v>
      </c>
      <c r="AD1" s="70" t="str">
        <f>F2&amp;AB4&amp;AD5</f>
        <v>UE11EC5N</v>
      </c>
      <c r="AE1" s="70" t="str">
        <f>F2&amp;AE5</f>
        <v>UE11CC</v>
      </c>
      <c r="AF1" s="70" t="str">
        <f>F2&amp;AF5</f>
        <v>UE11Cti</v>
      </c>
      <c r="AG1" s="70" t="str">
        <f>F2&amp;AG5</f>
        <v>UE11Ni</v>
      </c>
      <c r="AH1" s="70" t="str">
        <f>F2&amp;AH5</f>
        <v>UE11CTr</v>
      </c>
      <c r="AI1" s="140" t="str">
        <f>F2&amp;AI5</f>
        <v>UE11N</v>
      </c>
      <c r="AJ1" s="140" t="str">
        <f>F2&amp;AJ5</f>
        <v>UE11CR-UE</v>
      </c>
      <c r="AK1" s="140" t="str">
        <f>F2&amp;AK5</f>
        <v>UE11CL</v>
      </c>
      <c r="AL1" s="70" t="str">
        <f>AL2&amp;AN4&amp;AL5</f>
        <v>UE12EC1CC</v>
      </c>
      <c r="AM1" s="70" t="str">
        <f>AL2&amp;AN4&amp;AM5</f>
        <v>UE12EC1Cti</v>
      </c>
      <c r="AN1" s="70" t="str">
        <f>AL2&amp;AN4&amp;AN5</f>
        <v>UE12EC1Ni</v>
      </c>
      <c r="AO1" s="70" t="str">
        <f>AL2&amp;AN4&amp;AO5</f>
        <v>UE12EC1CTr</v>
      </c>
      <c r="AP1" s="70" t="str">
        <f>AL2&amp;AN4&amp;AP5</f>
        <v>UE12EC1N</v>
      </c>
      <c r="AQ1" s="70" t="str">
        <f>AL2&amp;AS4&amp;AQ5</f>
        <v>UE12EC2CC</v>
      </c>
      <c r="AR1" s="70" t="str">
        <f>AL2&amp;AS4&amp;AR5</f>
        <v>UE12EC2Cti</v>
      </c>
      <c r="AS1" s="70" t="str">
        <f>AL2&amp;AS4&amp;AS5</f>
        <v>UE12EC2Ni</v>
      </c>
      <c r="AT1" s="70" t="str">
        <f>AL2&amp;AS4&amp;AT5</f>
        <v>UE12EC2CTr</v>
      </c>
      <c r="AU1" s="70" t="str">
        <f>AL2&amp;AS4&amp;AU5</f>
        <v>UE12EC2N</v>
      </c>
      <c r="AV1" s="70" t="str">
        <f>AL2&amp;AX4&amp;AV5</f>
        <v>UE12EC3CC</v>
      </c>
      <c r="AW1" s="70" t="str">
        <f>AL2&amp;AX4&amp;AW5</f>
        <v>UE12EC3Cti</v>
      </c>
      <c r="AX1" s="70" t="str">
        <f>AL2&amp;AX4&amp;AX5</f>
        <v>UE12EC3Ni</v>
      </c>
      <c r="AY1" s="70" t="str">
        <f>AL2&amp;AX4&amp;AY5</f>
        <v>UE12EC3CTr</v>
      </c>
      <c r="AZ1" s="70" t="str">
        <f>AL2&amp;AX4&amp;AZ5</f>
        <v>UE12EC3N</v>
      </c>
      <c r="BA1" s="70" t="str">
        <f>AL2&amp;BC4&amp;BA5</f>
        <v>UE12EC4CC</v>
      </c>
      <c r="BB1" s="70" t="str">
        <f>AL2&amp;BC4&amp;BB5</f>
        <v>UE12EC4Cti</v>
      </c>
      <c r="BC1" s="70" t="str">
        <f>AL2&amp;BC4&amp;BC5</f>
        <v>UE12EC4Ni</v>
      </c>
      <c r="BD1" s="70" t="str">
        <f>AL2&amp;BC4&amp;BD5</f>
        <v>UE12EC4CTr</v>
      </c>
      <c r="BE1" s="70" t="str">
        <f>AL2&amp;BC4&amp;BE5</f>
        <v>UE12EC4N</v>
      </c>
      <c r="BF1" s="70" t="str">
        <f>AL2&amp;BH4&amp;BF5</f>
        <v>UE12EC5CC</v>
      </c>
      <c r="BG1" s="70" t="str">
        <f>AL2&amp;BH4&amp;BG5</f>
        <v>UE12EC5Cti</v>
      </c>
      <c r="BH1" s="70" t="str">
        <f>AL2&amp;BH4&amp;BH5</f>
        <v>UE12EC5Ni</v>
      </c>
      <c r="BI1" s="70" t="str">
        <f>AL2&amp;BH4&amp;BI5</f>
        <v>UE12EC5CTr</v>
      </c>
      <c r="BJ1" s="70" t="str">
        <f>AL2&amp;BH4&amp;BJ5</f>
        <v>UE12EC5N</v>
      </c>
      <c r="BK1" s="70" t="str">
        <f>AL2&amp;BK5</f>
        <v>UE12CC</v>
      </c>
      <c r="BL1" s="70" t="str">
        <f>AL2&amp;BL5</f>
        <v>UE12Cti</v>
      </c>
      <c r="BM1" s="70" t="str">
        <f>AL2&amp;BM5</f>
        <v>UE12Ni</v>
      </c>
      <c r="BN1" s="70" t="str">
        <f>AL2&amp;BN5</f>
        <v>UE12CTr</v>
      </c>
      <c r="BO1" s="140" t="str">
        <f>AL2&amp;BO5</f>
        <v>UE12N</v>
      </c>
      <c r="BP1" s="140" t="str">
        <f>AL2&amp;BP5</f>
        <v>UE12CR-UE</v>
      </c>
      <c r="BQ1" s="140" t="str">
        <f>AL2&amp;BQ5</f>
        <v>UE12CL</v>
      </c>
      <c r="BR1" s="70" t="str">
        <f>BR2&amp;BT4&amp;BR5</f>
        <v>UE13EC1CC</v>
      </c>
      <c r="BS1" s="70" t="str">
        <f>BR2&amp;BT4&amp;BS5</f>
        <v>UE13EC1Cti</v>
      </c>
      <c r="BT1" s="70" t="str">
        <f>BR2&amp;BT4&amp;BT5</f>
        <v>UE13EC1Ni</v>
      </c>
      <c r="BU1" s="70" t="str">
        <f>BR2&amp;BT4&amp;BU5</f>
        <v>UE13EC1CTr</v>
      </c>
      <c r="BV1" s="70" t="str">
        <f>BR2&amp;BT4&amp;BV5</f>
        <v>UE13EC1N</v>
      </c>
      <c r="BW1" s="70" t="str">
        <f>BR2&amp;BY4&amp;BW5</f>
        <v>UE13EC2CC</v>
      </c>
      <c r="BX1" s="70" t="str">
        <f>BR2&amp;BY4&amp;BX5</f>
        <v>UE13EC2Cti</v>
      </c>
      <c r="BY1" s="70" t="str">
        <f>BR2&amp;BY4&amp;BY5</f>
        <v>UE13EC2Ni</v>
      </c>
      <c r="BZ1" s="70" t="str">
        <f>BR2&amp;BY4&amp;BZ5</f>
        <v>UE13EC2CTr</v>
      </c>
      <c r="CA1" s="70" t="str">
        <f>BR2&amp;BY4&amp;CA5</f>
        <v>UE13EC2N</v>
      </c>
      <c r="CB1" s="70" t="str">
        <f>BR2&amp;CD4&amp;CB5</f>
        <v>UE13EC3CC</v>
      </c>
      <c r="CC1" s="70" t="str">
        <f>BR2&amp;CD4&amp;CC5</f>
        <v>UE13EC3Cti</v>
      </c>
      <c r="CD1" s="70" t="str">
        <f>BR2&amp;CD4&amp;CD5</f>
        <v>UE13EC3Ni</v>
      </c>
      <c r="CE1" s="70" t="str">
        <f>BR2&amp;CD4&amp;CE5</f>
        <v>UE13EC3CTr</v>
      </c>
      <c r="CF1" s="70" t="str">
        <f>BR2&amp;CD4&amp;CF5</f>
        <v>UE13EC3N</v>
      </c>
      <c r="CG1" s="70" t="str">
        <f>BR2&amp;CI4&amp;CG5</f>
        <v>UE13EC4CC</v>
      </c>
      <c r="CH1" s="70" t="str">
        <f>BR2&amp;CI4&amp;CH5</f>
        <v>UE13EC4Cti</v>
      </c>
      <c r="CI1" s="70" t="str">
        <f>BR2&amp;CI4&amp;CI5</f>
        <v>UE13EC4Ni</v>
      </c>
      <c r="CJ1" s="70" t="str">
        <f>BR2&amp;CI4&amp;CJ5</f>
        <v>UE13EC4CTr</v>
      </c>
      <c r="CK1" s="70" t="str">
        <f>BR2&amp;CI4&amp;CK5</f>
        <v>UE13EC4N</v>
      </c>
      <c r="CL1" s="70" t="str">
        <f>BR2&amp;CN4&amp;CL5</f>
        <v>UE13EC5CC</v>
      </c>
      <c r="CM1" s="70" t="str">
        <f>BR2&amp;CN4&amp;CM5</f>
        <v>UE13EC5Cti</v>
      </c>
      <c r="CN1" s="70" t="str">
        <f>BR2&amp;CN4&amp;CN5</f>
        <v>UE13EC5Ni</v>
      </c>
      <c r="CO1" s="70" t="str">
        <f>BR2&amp;CN4&amp;CO5</f>
        <v>UE13EC5CTr</v>
      </c>
      <c r="CP1" s="70" t="str">
        <f>BR2&amp;CN4&amp;CP5</f>
        <v>UE13EC5N</v>
      </c>
      <c r="CQ1" s="70" t="str">
        <f>BR2&amp;CQ5</f>
        <v>UE13CC</v>
      </c>
      <c r="CR1" s="70" t="str">
        <f>BR2&amp;CR5</f>
        <v>UE13Cti</v>
      </c>
      <c r="CS1" s="70" t="str">
        <f>BR2&amp;CS5</f>
        <v>UE13Ni</v>
      </c>
      <c r="CT1" s="70" t="str">
        <f>BR2&amp;CT5</f>
        <v>UE13CTr</v>
      </c>
      <c r="CU1" s="140" t="str">
        <f>BR2&amp;CU5</f>
        <v>UE13N</v>
      </c>
      <c r="CV1" s="140" t="str">
        <f>BR2&amp;CV5</f>
        <v>UE13CR-UE</v>
      </c>
      <c r="CW1" s="140" t="str">
        <f>BR2&amp;CW5</f>
        <v>UE13CL</v>
      </c>
      <c r="CX1" s="70" t="str">
        <f>CX2&amp;CZ4&amp;CX5</f>
        <v>UE14EC1CC</v>
      </c>
      <c r="CY1" s="70" t="str">
        <f>CX2&amp;CZ4&amp;CY5</f>
        <v>UE14EC1Cti</v>
      </c>
      <c r="CZ1" s="70" t="str">
        <f>CX2&amp;CZ4&amp;CZ5</f>
        <v>UE14EC1Ni</v>
      </c>
      <c r="DA1" s="70" t="str">
        <f>CX2&amp;CZ4&amp;DA5</f>
        <v>UE14EC1CTr</v>
      </c>
      <c r="DB1" s="70" t="str">
        <f>CX2&amp;CZ4&amp;DB5</f>
        <v>UE14EC1N</v>
      </c>
      <c r="DC1" s="70" t="str">
        <f>CX2&amp;DE4&amp;DC5</f>
        <v>UE14EC2CC</v>
      </c>
      <c r="DD1" s="70" t="str">
        <f>CX2&amp;DE4&amp;DD5</f>
        <v>UE14EC2Cti</v>
      </c>
      <c r="DE1" s="70" t="str">
        <f>CX2&amp;DE4&amp;DE5</f>
        <v>UE14EC2Ni</v>
      </c>
      <c r="DF1" s="70" t="str">
        <f>CX2&amp;DE4&amp;DF5</f>
        <v>UE14EC2CTr</v>
      </c>
      <c r="DG1" s="70" t="str">
        <f>CX2&amp;DE4&amp;DG5</f>
        <v>UE14EC2N</v>
      </c>
      <c r="DH1" s="70" t="str">
        <f>CX2&amp;DJ4&amp;DH5</f>
        <v>UE14EC3CC</v>
      </c>
      <c r="DI1" s="70" t="str">
        <f>CX2&amp;DJ4&amp;DI5</f>
        <v>UE14EC3Cti</v>
      </c>
      <c r="DJ1" s="70" t="str">
        <f>CX2&amp;DJ4&amp;DJ5</f>
        <v>UE14EC3Ni</v>
      </c>
      <c r="DK1" s="70" t="str">
        <f>CX2&amp;DJ4&amp;DK5</f>
        <v>UE14EC3CTr</v>
      </c>
      <c r="DL1" s="70" t="str">
        <f>CX2&amp;DJ4&amp;DL5</f>
        <v>UE14EC3N</v>
      </c>
      <c r="DM1" s="70" t="str">
        <f>CX2&amp;DO4&amp;DM5</f>
        <v>UE14EC4CC</v>
      </c>
      <c r="DN1" s="70" t="str">
        <f>CX2&amp;DO4&amp;DN5</f>
        <v>UE14EC4Cti</v>
      </c>
      <c r="DO1" s="70" t="str">
        <f>CX2&amp;DO4&amp;DO5</f>
        <v>UE14EC4Ni</v>
      </c>
      <c r="DP1" s="70" t="str">
        <f>CX2&amp;DO4&amp;DP5</f>
        <v>UE14EC4CTr</v>
      </c>
      <c r="DQ1" s="70" t="str">
        <f>CX2&amp;DO4&amp;DQ5</f>
        <v>UE14EC4N</v>
      </c>
      <c r="DR1" s="70" t="str">
        <f>CX2&amp;DT4&amp;DR5</f>
        <v>UE14EC5CC</v>
      </c>
      <c r="DS1" s="70" t="str">
        <f>CX2&amp;DT4&amp;DS5</f>
        <v>UE14EC5Cti</v>
      </c>
      <c r="DT1" s="70" t="str">
        <f>CX2&amp;DT4&amp;DT5</f>
        <v>UE14EC5Ni</v>
      </c>
      <c r="DU1" s="70" t="str">
        <f>CX2&amp;DT4&amp;DU5</f>
        <v>UE14EC5CTr</v>
      </c>
      <c r="DV1" s="70" t="str">
        <f>CX2&amp;DT4&amp;DV5</f>
        <v>UE14EC5N</v>
      </c>
      <c r="DW1" s="70" t="str">
        <f>CX2&amp;DW5</f>
        <v>UE14CC</v>
      </c>
      <c r="DX1" s="70" t="str">
        <f>CX2&amp;DX5</f>
        <v>UE14Cti</v>
      </c>
      <c r="DY1" s="70" t="str">
        <f>CX2&amp;DY5</f>
        <v>UE14Ni</v>
      </c>
      <c r="DZ1" s="70" t="str">
        <f>CX2&amp;DZ5</f>
        <v>UE14CTr</v>
      </c>
      <c r="EA1" s="140" t="str">
        <f>CX2&amp;EA5</f>
        <v>UE14N</v>
      </c>
      <c r="EB1" s="140" t="str">
        <f>CX2&amp;EB5</f>
        <v>UE14CR-UE</v>
      </c>
      <c r="EC1" s="140" t="str">
        <f>CX2&amp;EC5</f>
        <v>UE14CL</v>
      </c>
      <c r="ED1" s="70" t="str">
        <f>ED2&amp;EF4&amp;ED5</f>
        <v>UE15EC1CC</v>
      </c>
      <c r="EE1" s="70" t="str">
        <f>ED2&amp;EF4&amp;EE5</f>
        <v>UE15EC1Cti</v>
      </c>
      <c r="EF1" s="70" t="str">
        <f>ED2&amp;EF4&amp;EF5</f>
        <v>UE15EC1Ni</v>
      </c>
      <c r="EG1" s="70" t="str">
        <f>ED2&amp;EF4&amp;EG5</f>
        <v>UE15EC1CTr</v>
      </c>
      <c r="EH1" s="70" t="str">
        <f>ED2&amp;EF4&amp;EH5</f>
        <v>UE15EC1N</v>
      </c>
      <c r="EI1" s="70" t="str">
        <f>ED2&amp;EK4&amp;EI5</f>
        <v>UE15EC2CC</v>
      </c>
      <c r="EJ1" s="70" t="str">
        <f>ED2&amp;EK4&amp;EJ5</f>
        <v>UE15EC2Cti</v>
      </c>
      <c r="EK1" s="70" t="str">
        <f>ED2&amp;EK4&amp;EK5</f>
        <v>UE15EC2Ni</v>
      </c>
      <c r="EL1" s="70" t="str">
        <f>ED2&amp;EK4&amp;EL5</f>
        <v>UE15EC2CTr</v>
      </c>
      <c r="EM1" s="70" t="str">
        <f>ED2&amp;EK4&amp;EM5</f>
        <v>UE15EC2N</v>
      </c>
      <c r="EN1" s="70" t="str">
        <f>ED2&amp;EP4&amp;EN5</f>
        <v>UE15EC3CC</v>
      </c>
      <c r="EO1" s="70" t="str">
        <f>ED2&amp;EP4&amp;EO5</f>
        <v>UE15EC3Cti</v>
      </c>
      <c r="EP1" s="70" t="str">
        <f>ED2&amp;EP4&amp;EP5</f>
        <v>UE15EC3Ni</v>
      </c>
      <c r="EQ1" s="70" t="str">
        <f>ED2&amp;EP4&amp;EQ5</f>
        <v>UE15EC3CTr</v>
      </c>
      <c r="ER1" s="70" t="str">
        <f>ED2&amp;EP4&amp;ER5</f>
        <v>UE15EC3N</v>
      </c>
      <c r="ES1" s="70" t="str">
        <f>ED2&amp;EU4&amp;ES5</f>
        <v>UE15EC4CC</v>
      </c>
      <c r="ET1" s="70" t="str">
        <f>ED2&amp;EU4&amp;ET5</f>
        <v>UE15EC4Cti</v>
      </c>
      <c r="EU1" s="70" t="str">
        <f>ED2&amp;EU4&amp;EU5</f>
        <v>UE15EC4Ni</v>
      </c>
      <c r="EV1" s="70" t="str">
        <f>ED2&amp;EU4&amp;EV5</f>
        <v>UE15EC4CTr</v>
      </c>
      <c r="EW1" s="70" t="str">
        <f>ED2&amp;EU4&amp;EW5</f>
        <v>UE15EC4N</v>
      </c>
      <c r="EX1" s="70" t="str">
        <f>ED2&amp;EZ4&amp;EX5</f>
        <v>UE15EC5CC</v>
      </c>
      <c r="EY1" s="70" t="str">
        <f>ED2&amp;EZ4&amp;EY5</f>
        <v>UE15EC5Cti</v>
      </c>
      <c r="EZ1" s="70" t="str">
        <f>ED2&amp;EZ4&amp;EZ5</f>
        <v>UE15EC5Ni</v>
      </c>
      <c r="FA1" s="70" t="str">
        <f>ED2&amp;EZ4&amp;FA5</f>
        <v>UE15EC5CTr</v>
      </c>
      <c r="FB1" s="70" t="str">
        <f>ED2&amp;EZ4&amp;FB5</f>
        <v>UE15EC5N</v>
      </c>
      <c r="FC1" s="70" t="str">
        <f>ED2&amp;FC5</f>
        <v>UE15CC</v>
      </c>
      <c r="FD1" s="70" t="str">
        <f>ED2&amp;FD5</f>
        <v>UE15Cti</v>
      </c>
      <c r="FE1" s="70" t="str">
        <f>ED2&amp;FE5</f>
        <v>UE15Ni</v>
      </c>
      <c r="FF1" s="70" t="str">
        <f>ED2&amp;FF5</f>
        <v>UE15CTr</v>
      </c>
      <c r="FG1" s="140" t="str">
        <f>ED2&amp;FG5</f>
        <v>UE15N</v>
      </c>
      <c r="FH1" s="140" t="str">
        <f>ED2&amp;FH5</f>
        <v>UE15CR-UE</v>
      </c>
      <c r="FI1" s="140" t="str">
        <f>ED2&amp;FI5</f>
        <v>UE15CL</v>
      </c>
      <c r="FJ1" s="70" t="str">
        <f>FJ2&amp;FL4&amp;FJ5</f>
        <v>UE8EC1CC</v>
      </c>
      <c r="FK1" s="70" t="str">
        <f>FJ2&amp;FL4&amp;FK5</f>
        <v>UE8EC1Cti</v>
      </c>
      <c r="FL1" s="70" t="str">
        <f>FJ2&amp;FL4&amp;FL5</f>
        <v>UE8EC1Ni</v>
      </c>
      <c r="FM1" s="70" t="str">
        <f>FJ2&amp;FL4&amp;FM5</f>
        <v>UE8EC1CTr</v>
      </c>
      <c r="FN1" s="70" t="str">
        <f>FJ2&amp;FL4&amp;FN5</f>
        <v>UE8EC1N</v>
      </c>
      <c r="FO1" s="70" t="str">
        <f>FJ2&amp;FQ4&amp;FO5</f>
        <v>UE8EC2CC</v>
      </c>
      <c r="FP1" s="70" t="str">
        <f>FJ2&amp;FQ4&amp;FP5</f>
        <v>UE8EC2Cti</v>
      </c>
      <c r="FQ1" s="70" t="str">
        <f>FJ2&amp;FQ4&amp;FQ5</f>
        <v>UE8EC2Ni</v>
      </c>
      <c r="FR1" s="70" t="str">
        <f>FJ2&amp;FQ4&amp;FR5</f>
        <v>UE8EC2CTr</v>
      </c>
      <c r="FS1" s="70" t="str">
        <f>FJ2&amp;FQ4&amp;FS5</f>
        <v>UE8EC2N</v>
      </c>
      <c r="FT1" s="70" t="str">
        <f>FJ2&amp;FV4&amp;FT5</f>
        <v>UE8EC3CC</v>
      </c>
      <c r="FU1" s="70" t="str">
        <f>FJ2&amp;FV4&amp;FU5</f>
        <v>UE8EC3Cti</v>
      </c>
      <c r="FV1" s="70" t="str">
        <f>FJ2&amp;FV4&amp;FV5</f>
        <v>UE8EC3Ni</v>
      </c>
      <c r="FW1" s="70" t="str">
        <f>FJ2&amp;FV4&amp;FW5</f>
        <v>UE8EC3CTr</v>
      </c>
      <c r="FX1" s="70" t="str">
        <f>FJ2&amp;FV4&amp;FX5</f>
        <v>UE8EC3N</v>
      </c>
      <c r="FY1" s="70" t="str">
        <f>FJ2&amp;GA4&amp;FY5</f>
        <v>UE8EC4CC</v>
      </c>
      <c r="FZ1" s="70" t="str">
        <f>FJ2&amp;GA4&amp;FZ5</f>
        <v>UE8EC4Cti</v>
      </c>
      <c r="GA1" s="70" t="str">
        <f>FJ2&amp;GA4&amp;GA5</f>
        <v>UE8EC4Ni</v>
      </c>
      <c r="GB1" s="70" t="str">
        <f>FJ2&amp;GA4&amp;GB5</f>
        <v>UE8EC4CTr</v>
      </c>
      <c r="GC1" s="70" t="str">
        <f>FJ2&amp;GA4&amp;GC5</f>
        <v>UE8EC4N</v>
      </c>
      <c r="GD1" s="70" t="str">
        <f>FJ2&amp;GF4&amp;GD5</f>
        <v>UE8EC5CC</v>
      </c>
      <c r="GE1" s="70" t="str">
        <f>FJ2&amp;GF4&amp;GE5</f>
        <v>UE8EC5Cti</v>
      </c>
      <c r="GF1" s="70" t="str">
        <f>FJ2&amp;GF4&amp;GF5</f>
        <v>UE8EC5Ni</v>
      </c>
      <c r="GG1" s="70" t="str">
        <f>FJ2&amp;GF4&amp;GG5</f>
        <v>UE8EC5CTr</v>
      </c>
      <c r="GH1" s="70" t="str">
        <f>FJ2&amp;GF4&amp;GH5</f>
        <v>UE8EC5N</v>
      </c>
      <c r="GI1" s="70" t="str">
        <f>FJ2&amp;GI5</f>
        <v>UE8CC</v>
      </c>
      <c r="GJ1" s="70" t="str">
        <f>FJ2&amp;GJ5</f>
        <v>UE8Cti</v>
      </c>
      <c r="GK1" s="70" t="str">
        <f>FJ2&amp;GK5</f>
        <v>UE8Ni</v>
      </c>
      <c r="GL1" s="70" t="str">
        <f>FJ2&amp;GL5</f>
        <v>UE8CTr</v>
      </c>
      <c r="GM1" s="140" t="str">
        <f>FJ2&amp;GM5</f>
        <v>UE8N</v>
      </c>
      <c r="GN1" s="140" t="str">
        <f>FJ2&amp;GN5</f>
        <v>UE8CR-UE</v>
      </c>
      <c r="GO1" s="140" t="str">
        <f>FJ2&amp;GO5</f>
        <v>UE8CL</v>
      </c>
      <c r="GP1" s="70" t="str">
        <f>GP2&amp;GR4&amp;GP5</f>
        <v>UE17EC1CC</v>
      </c>
      <c r="GQ1" s="70" t="str">
        <f>GP2&amp;GR4&amp;GQ5</f>
        <v>UE17EC1Cti</v>
      </c>
      <c r="GR1" s="70" t="str">
        <f>GP2&amp;GR4&amp;GR5</f>
        <v>UE17EC1Ni</v>
      </c>
      <c r="GS1" s="70" t="str">
        <f>GP2&amp;GR4&amp;GS5</f>
        <v>UE17EC1CTr</v>
      </c>
      <c r="GT1" s="70" t="str">
        <f>GP2&amp;GR4&amp;GT5</f>
        <v>UE17EC1N</v>
      </c>
      <c r="GU1" s="70" t="str">
        <f>GP2&amp;GW4&amp;GU5</f>
        <v>UE17EC2CC</v>
      </c>
      <c r="GV1" s="70" t="str">
        <f>GP2&amp;GW4&amp;GV5</f>
        <v>UE17EC2Cti</v>
      </c>
      <c r="GW1" s="70" t="str">
        <f>GP2&amp;GW4&amp;GW5</f>
        <v>UE17EC2Ni</v>
      </c>
      <c r="GX1" s="70" t="str">
        <f>GP2&amp;GW4&amp;GX5</f>
        <v>UE17EC2CTr</v>
      </c>
      <c r="GY1" s="70" t="str">
        <f>GP2&amp;GW4&amp;GY5</f>
        <v>UE17EC2N</v>
      </c>
      <c r="GZ1" s="70" t="str">
        <f>GP2&amp;HB4&amp;GZ5</f>
        <v>UE17EC3CC</v>
      </c>
      <c r="HA1" s="70" t="str">
        <f>GP2&amp;HB4&amp;HA5</f>
        <v>UE17EC3Cti</v>
      </c>
      <c r="HB1" s="70" t="str">
        <f>GP2&amp;HB4&amp;HB5</f>
        <v>UE17EC3Ni</v>
      </c>
      <c r="HC1" s="70" t="str">
        <f>GP2&amp;HB4&amp;HC5</f>
        <v>UE17EC3CTr</v>
      </c>
      <c r="HD1" s="70" t="str">
        <f>GP2&amp;HB4&amp;HD5</f>
        <v>UE17EC3N</v>
      </c>
      <c r="HE1" s="70" t="str">
        <f>GP2&amp;HG4&amp;HE5</f>
        <v>UE17EC4CC</v>
      </c>
      <c r="HF1" s="70" t="str">
        <f>GP2&amp;HG4&amp;HF5</f>
        <v>UE17EC4Cti</v>
      </c>
      <c r="HG1" s="70" t="str">
        <f>GP2&amp;HG4&amp;HG5</f>
        <v>UE17EC4Ni</v>
      </c>
      <c r="HH1" s="70" t="str">
        <f>GP2&amp;HG4&amp;HH5</f>
        <v>UE17EC4CTr</v>
      </c>
      <c r="HI1" s="70" t="str">
        <f>GP2&amp;HG4&amp;HI5</f>
        <v>UE17EC4N</v>
      </c>
      <c r="HJ1" s="70" t="str">
        <f>GP2&amp;HL4&amp;HJ5</f>
        <v>UE17EC5CC</v>
      </c>
      <c r="HK1" s="70" t="str">
        <f>GP2&amp;HL4&amp;HK5</f>
        <v>UE17EC5Cti</v>
      </c>
      <c r="HL1" s="70" t="str">
        <f>GP2&amp;HL4&amp;HL5</f>
        <v>UE17EC5Ni</v>
      </c>
      <c r="HM1" s="70" t="str">
        <f>GP2&amp;HL4&amp;HM5</f>
        <v>UE17EC5CTr</v>
      </c>
      <c r="HN1" s="70" t="str">
        <f>GP2&amp;HL4&amp;HN5</f>
        <v>UE17EC5N</v>
      </c>
      <c r="HO1" s="70" t="str">
        <f>GP2&amp;HO5</f>
        <v>UE17CC</v>
      </c>
      <c r="HP1" s="70" t="str">
        <f>GP2&amp;HP5</f>
        <v>UE17Cti</v>
      </c>
      <c r="HQ1" s="70" t="str">
        <f>GP2&amp;HQ5</f>
        <v>UE17Ni</v>
      </c>
      <c r="HR1" s="70" t="str">
        <f>GP2&amp;HR5</f>
        <v>UE17CTr</v>
      </c>
      <c r="HS1" s="140" t="str">
        <f>GP2&amp;HS5</f>
        <v>UE17N</v>
      </c>
      <c r="HT1" s="140" t="str">
        <f>GP2&amp;HT5</f>
        <v>UE17CR-UE</v>
      </c>
      <c r="HU1" s="140" t="str">
        <f>GP2&amp;HU5</f>
        <v>UE17CL</v>
      </c>
      <c r="HV1" s="70" t="str">
        <f>HV2&amp;HX4&amp;HV5</f>
        <v>UE18EC1CC</v>
      </c>
      <c r="HW1" s="70" t="str">
        <f>HV2&amp;HX4&amp;HW5</f>
        <v>UE18EC1Cti</v>
      </c>
      <c r="HX1" s="70" t="str">
        <f>HV2&amp;HX4&amp;HX5</f>
        <v>UE18EC1Ni</v>
      </c>
      <c r="HY1" s="70" t="str">
        <f>HV2&amp;HX4&amp;HY5</f>
        <v>UE18EC1CTr</v>
      </c>
      <c r="HZ1" s="70" t="str">
        <f>HV2&amp;HX4&amp;HZ5</f>
        <v>UE18EC1N</v>
      </c>
      <c r="IA1" s="70" t="str">
        <f>HV2&amp;IC4&amp;IA5</f>
        <v>UE18EC2CC</v>
      </c>
      <c r="IB1" s="70" t="str">
        <f>HV2&amp;IC4&amp;IB5</f>
        <v>UE18EC2Cti</v>
      </c>
      <c r="IC1" s="70" t="str">
        <f>HV2&amp;IC4&amp;IC5</f>
        <v>UE18EC2Ni</v>
      </c>
      <c r="ID1" s="70" t="str">
        <f>HV2&amp;IC4&amp;ID5</f>
        <v>UE18EC2CTr</v>
      </c>
      <c r="IE1" s="70" t="str">
        <f>HV2&amp;IC4&amp;IE5</f>
        <v>UE18EC2N</v>
      </c>
      <c r="IF1" s="70" t="str">
        <f>HV2&amp;IH4&amp;IF5</f>
        <v>UE18EC3CC</v>
      </c>
      <c r="IG1" s="70" t="str">
        <f>HV2&amp;IH4&amp;IG5</f>
        <v>UE18EC3Cti</v>
      </c>
      <c r="IH1" s="70" t="str">
        <f>HV2&amp;IH4&amp;IH5</f>
        <v>UE18EC3Ni</v>
      </c>
      <c r="II1" s="70" t="str">
        <f>HV2&amp;IH4&amp;II5</f>
        <v>UE18EC3CTr</v>
      </c>
      <c r="IJ1" s="70" t="str">
        <f>HV2&amp;IH4&amp;IJ5</f>
        <v>UE18EC3N</v>
      </c>
      <c r="IK1" s="70" t="str">
        <f>HV2&amp;IM4&amp;IK5</f>
        <v>UE18EC4CC</v>
      </c>
      <c r="IL1" s="70" t="str">
        <f>HV2&amp;IM4&amp;IL5</f>
        <v>UE18EC4Cti</v>
      </c>
      <c r="IM1" s="70" t="str">
        <f>HV2&amp;IM4&amp;IM5</f>
        <v>UE18EC4Ni</v>
      </c>
      <c r="IN1" s="70" t="str">
        <f>HV2&amp;IM4&amp;IN5</f>
        <v>UE18EC4CTr</v>
      </c>
      <c r="IO1" s="70" t="str">
        <f>HV2&amp;IM4&amp;IO5</f>
        <v>UE18EC4N</v>
      </c>
      <c r="IP1" s="70" t="str">
        <f>HV2&amp;IR4&amp;IP5</f>
        <v>UE18EC5CC</v>
      </c>
      <c r="IQ1" s="70" t="str">
        <f>HV2&amp;IR4&amp;IQ5</f>
        <v>UE18EC5Cti</v>
      </c>
      <c r="IR1" s="70" t="str">
        <f>HV2&amp;IR4&amp;IR5</f>
        <v>UE18EC5Ni</v>
      </c>
      <c r="IS1" s="70" t="str">
        <f>HV2&amp;IR4&amp;IS5</f>
        <v>UE18EC5CTr</v>
      </c>
      <c r="IT1" s="70" t="str">
        <f>HV2&amp;IR4&amp;IT5</f>
        <v>UE18EC5N</v>
      </c>
      <c r="IU1" s="70" t="str">
        <f>HV2&amp;IU5</f>
        <v>UE18CC</v>
      </c>
      <c r="IV1" s="70" t="str">
        <f>HV2&amp;IV5</f>
        <v>UE18Cti</v>
      </c>
      <c r="IW1" s="70" t="str">
        <f>HV2&amp;IW5</f>
        <v>UE18Ni</v>
      </c>
      <c r="IX1" s="70" t="str">
        <f>HV2&amp;IX5</f>
        <v>UE18CTr</v>
      </c>
      <c r="IY1" s="140" t="str">
        <f>HV2&amp;IY5</f>
        <v>UE18N</v>
      </c>
      <c r="IZ1" s="140" t="str">
        <f>HV2&amp;IZ5</f>
        <v>UE18CR-UE</v>
      </c>
      <c r="JA1" s="140" t="str">
        <f>HV2&amp;JA5</f>
        <v>UE18CL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UE11N</v>
      </c>
      <c r="OB1" s="120" t="str">
        <f>BO1</f>
        <v>UE12N</v>
      </c>
      <c r="OC1" s="120" t="str">
        <f>CU1</f>
        <v>UE13N</v>
      </c>
      <c r="OD1" s="120" t="str">
        <f>EA1</f>
        <v>UE14N</v>
      </c>
      <c r="OE1" s="120" t="str">
        <f>FG1</f>
        <v>UE15N</v>
      </c>
      <c r="OF1" s="120" t="str">
        <f>GM1</f>
        <v>UE8N</v>
      </c>
      <c r="OG1" s="120" t="str">
        <f>HS1</f>
        <v>UE17N</v>
      </c>
      <c r="OH1" s="120" t="str">
        <f>IY1</f>
        <v>UE18N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UE11</v>
      </c>
      <c r="G2" s="111" t="str">
        <f>'Maquette L'!$D$6</f>
        <v>Français, Langue de l'enseignement supérieur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UE12</v>
      </c>
      <c r="AM2" s="111" t="str">
        <f>'Maquette L'!$D$12</f>
        <v>Informer et raconter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UE13</v>
      </c>
      <c r="BS2" s="111" t="str">
        <f>'Maquette L'!$D$18</f>
        <v xml:space="preserve">Comprendre le monde contemporain 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UE14</v>
      </c>
      <c r="CY2" s="111" t="str">
        <f>'Maquette L'!$D$24</f>
        <v>S'informer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UE15</v>
      </c>
      <c r="EE2" s="111" t="str">
        <f>'Maquette L'!$D$30</f>
        <v xml:space="preserve"> Activités numériques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UE8</v>
      </c>
      <c r="FK2" s="111" t="str">
        <f>'Maquette L'!$D$36</f>
        <v>Informatique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UE17</v>
      </c>
      <c r="GQ2" s="111" t="str">
        <f>'Maquette L'!$D$42</f>
        <v>Orientation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UE18</v>
      </c>
      <c r="HW2" s="111" t="str">
        <f>'Maquette L'!$D$48</f>
        <v>Habiter Antananarivo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Communiquer dans la vie quotidienne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477</v>
      </c>
      <c r="F3" s="98" t="s">
        <v>79</v>
      </c>
      <c r="H3" s="67" t="str">
        <f>'Maquette L'!$D$7</f>
        <v>Comprendre un cours magistral</v>
      </c>
      <c r="I3" s="67"/>
      <c r="J3" s="99" t="s">
        <v>80</v>
      </c>
      <c r="K3" s="98" t="s">
        <v>79</v>
      </c>
      <c r="M3" s="67" t="str">
        <f>'Maquette L'!$D$8</f>
        <v>Résumé de texte</v>
      </c>
      <c r="N3" s="67"/>
      <c r="O3" s="99" t="s">
        <v>80</v>
      </c>
      <c r="P3" s="98" t="s">
        <v>79</v>
      </c>
      <c r="R3" s="67" t="str">
        <f>'Maquette L'!$D$9</f>
        <v>Note de synthèse</v>
      </c>
      <c r="S3" s="67"/>
      <c r="T3" s="99" t="s">
        <v>80</v>
      </c>
      <c r="U3" s="98" t="s">
        <v>79</v>
      </c>
      <c r="W3" s="67">
        <f>'Maquette L'!$D$10</f>
        <v>0</v>
      </c>
      <c r="X3" s="67"/>
      <c r="Y3" s="99" t="s">
        <v>80</v>
      </c>
      <c r="Z3" s="98" t="s">
        <v>79</v>
      </c>
      <c r="AB3" s="67">
        <f>'Maquette L'!$D$11</f>
        <v>0</v>
      </c>
      <c r="AC3" s="67"/>
      <c r="AD3" s="99" t="s">
        <v>80</v>
      </c>
      <c r="AE3" s="124">
        <f>IF(ISERROR(AVERAGE(AG6:AG83)),"",AVERAGE(AG6:AG83))</f>
        <v>11.92275641025641</v>
      </c>
      <c r="AF3" s="125">
        <f>IF(ISERROR(STDEV(AI6:AI83)),"",STDEV(AI6:AI83))</f>
        <v>1.7342083693173427</v>
      </c>
      <c r="AG3" s="126"/>
      <c r="AH3" s="126"/>
      <c r="AI3" s="145" t="str">
        <f>G2</f>
        <v>Français, Langue de l'enseignement supérieur</v>
      </c>
      <c r="AJ3" s="146" t="s">
        <v>93</v>
      </c>
      <c r="AK3" s="130"/>
      <c r="AL3" s="98" t="s">
        <v>79</v>
      </c>
      <c r="AN3" s="67" t="str">
        <f>'Maquette L'!$D$13</f>
        <v>Informer</v>
      </c>
      <c r="AO3" s="67"/>
      <c r="AP3" s="99" t="s">
        <v>80</v>
      </c>
      <c r="AQ3" s="98" t="s">
        <v>79</v>
      </c>
      <c r="AS3" s="67" t="str">
        <f>'Maquette L'!$D$14</f>
        <v>Raconter</v>
      </c>
      <c r="AT3" s="67"/>
      <c r="AU3" s="99" t="s">
        <v>80</v>
      </c>
      <c r="AV3" s="98" t="s">
        <v>79</v>
      </c>
      <c r="AX3" s="67">
        <f>'Maquette L'!$D$15</f>
        <v>0</v>
      </c>
      <c r="AY3" s="67"/>
      <c r="AZ3" s="99" t="s">
        <v>80</v>
      </c>
      <c r="BA3" s="98" t="s">
        <v>79</v>
      </c>
      <c r="BC3" s="67">
        <f>'Maquette L'!$D$16</f>
        <v>0</v>
      </c>
      <c r="BD3" s="67"/>
      <c r="BE3" s="99" t="s">
        <v>80</v>
      </c>
      <c r="BF3" s="98" t="s">
        <v>79</v>
      </c>
      <c r="BH3" s="67">
        <f>'Maquette L'!$D$17</f>
        <v>0</v>
      </c>
      <c r="BI3" s="67"/>
      <c r="BJ3" s="99" t="s">
        <v>80</v>
      </c>
      <c r="BK3" s="124">
        <f>IF(ISERROR(AVERAGE(BM6:BM83)),"",AVERAGE(BM6:BM83))</f>
        <v>13.620673076923076</v>
      </c>
      <c r="BL3" s="125">
        <f>IF(ISERROR(STDEV(BO6:BO83)),"",STDEV(BO6:BO83))</f>
        <v>2.3000740506921469</v>
      </c>
      <c r="BM3" s="126"/>
      <c r="BN3" s="126"/>
      <c r="BO3" s="145" t="str">
        <f>AM2</f>
        <v>Informer et raconter</v>
      </c>
      <c r="BP3" s="146" t="s">
        <v>93</v>
      </c>
      <c r="BQ3" s="130"/>
      <c r="BR3" s="98" t="s">
        <v>79</v>
      </c>
      <c r="BT3" s="67" t="str">
        <f>'Maquette L'!$D$19</f>
        <v>Les relations internationales de 1945 à nos jours</v>
      </c>
      <c r="BU3" s="67"/>
      <c r="BV3" s="99" t="s">
        <v>80</v>
      </c>
      <c r="BW3" s="98" t="s">
        <v>79</v>
      </c>
      <c r="BY3" s="67" t="str">
        <f>'Maquette L'!$D$20</f>
        <v>Les dynamiques de la mondialisation</v>
      </c>
      <c r="BZ3" s="67"/>
      <c r="CA3" s="99" t="s">
        <v>80</v>
      </c>
      <c r="CB3" s="98" t="s">
        <v>79</v>
      </c>
      <c r="CD3" s="67">
        <f>'Maquette L'!$D$21</f>
        <v>0</v>
      </c>
      <c r="CE3" s="67"/>
      <c r="CF3" s="99" t="s">
        <v>80</v>
      </c>
      <c r="CG3" s="98" t="s">
        <v>79</v>
      </c>
      <c r="CI3" s="67">
        <f>'Maquette L'!$D$22</f>
        <v>0</v>
      </c>
      <c r="CJ3" s="67"/>
      <c r="CK3" s="99" t="s">
        <v>80</v>
      </c>
      <c r="CL3" s="98" t="s">
        <v>79</v>
      </c>
      <c r="CN3" s="67">
        <f>'Maquette L'!$D$23</f>
        <v>0</v>
      </c>
      <c r="CO3" s="67"/>
      <c r="CP3" s="99" t="s">
        <v>80</v>
      </c>
      <c r="CQ3" s="124">
        <f>IF(ISERROR(AVERAGE(CS6:CS83)),"",AVERAGE(CS6:CS83))</f>
        <v>12.52371794871795</v>
      </c>
      <c r="CR3" s="125">
        <f>IF(ISERROR(STDEV(CU6:CU83)),"",STDEV(CU6:CU83))</f>
        <v>2.2605359376315448</v>
      </c>
      <c r="CS3" s="126"/>
      <c r="CT3" s="126"/>
      <c r="CU3" s="145" t="str">
        <f>BS2</f>
        <v xml:space="preserve">Comprendre le monde contemporain </v>
      </c>
      <c r="CV3" s="146" t="s">
        <v>93</v>
      </c>
      <c r="CW3" s="130"/>
      <c r="CX3" s="98" t="s">
        <v>79</v>
      </c>
      <c r="CZ3" s="67" t="str">
        <f>'Maquette L'!$D$25</f>
        <v>Recherche documentaire</v>
      </c>
      <c r="DA3" s="67"/>
      <c r="DB3" s="99" t="s">
        <v>80</v>
      </c>
      <c r="DC3" s="98" t="s">
        <v>79</v>
      </c>
      <c r="DE3" s="67" t="str">
        <f>'Maquette L'!$D$26</f>
        <v>Sujet d'actualité</v>
      </c>
      <c r="DF3" s="67"/>
      <c r="DG3" s="99" t="s">
        <v>80</v>
      </c>
      <c r="DH3" s="98" t="s">
        <v>79</v>
      </c>
      <c r="DJ3" s="67" t="str">
        <f>'Maquette L'!$D$27</f>
        <v>Développement durable</v>
      </c>
      <c r="DK3" s="67"/>
      <c r="DL3" s="99" t="s">
        <v>80</v>
      </c>
      <c r="DM3" s="98" t="s">
        <v>79</v>
      </c>
      <c r="DO3" s="67">
        <f>'Maquette L'!$D$28</f>
        <v>0</v>
      </c>
      <c r="DP3" s="67"/>
      <c r="DQ3" s="99" t="s">
        <v>80</v>
      </c>
      <c r="DR3" s="98" t="s">
        <v>79</v>
      </c>
      <c r="DT3" s="67">
        <f>'Maquette L'!$D$29</f>
        <v>0</v>
      </c>
      <c r="DU3" s="67"/>
      <c r="DV3" s="99" t="s">
        <v>80</v>
      </c>
      <c r="DW3" s="124">
        <f>IF(ISERROR(AVERAGE(DY6:DY83)),"",AVERAGE(DY6:DY83))</f>
        <v>11.717307692307692</v>
      </c>
      <c r="DX3" s="125">
        <f>IF(ISERROR(STDEV(EA6:EA83)),"",STDEV(EA6:EA83))</f>
        <v>1.3396704838887126</v>
      </c>
      <c r="DY3" s="126"/>
      <c r="DZ3" s="126"/>
      <c r="EA3" s="145" t="str">
        <f>CY2</f>
        <v>S'informer</v>
      </c>
      <c r="EB3" s="146" t="s">
        <v>93</v>
      </c>
      <c r="EC3" s="130"/>
      <c r="ED3" s="98" t="s">
        <v>79</v>
      </c>
      <c r="EF3" s="67" t="str">
        <f>'Maquette L'!$D$31</f>
        <v>Equations</v>
      </c>
      <c r="EG3" s="67"/>
      <c r="EH3" s="99" t="s">
        <v>80</v>
      </c>
      <c r="EI3" s="98" t="s">
        <v>79</v>
      </c>
      <c r="EK3" s="67" t="str">
        <f>'Maquette L'!$D$32</f>
        <v>Fonctions numériques</v>
      </c>
      <c r="EL3" s="67"/>
      <c r="EM3" s="99" t="s">
        <v>80</v>
      </c>
      <c r="EN3" s="98" t="s">
        <v>79</v>
      </c>
      <c r="EP3" s="67" t="str">
        <f>'Maquette L'!$D$33</f>
        <v>Suites</v>
      </c>
      <c r="EQ3" s="67"/>
      <c r="ER3" s="99" t="s">
        <v>80</v>
      </c>
      <c r="ES3" s="98" t="s">
        <v>79</v>
      </c>
      <c r="EU3" s="67">
        <f>'Maquette L'!$D$34</f>
        <v>0</v>
      </c>
      <c r="EV3" s="67"/>
      <c r="EW3" s="99" t="s">
        <v>80</v>
      </c>
      <c r="EX3" s="98" t="s">
        <v>79</v>
      </c>
      <c r="EZ3" s="67">
        <f>'Maquette L'!$D$35</f>
        <v>0</v>
      </c>
      <c r="FA3" s="67"/>
      <c r="FB3" s="99" t="s">
        <v>80</v>
      </c>
      <c r="FC3" s="124">
        <f>IF(ISERROR(AVERAGE(FE6:FE83)),"",AVERAGE(FE6:FE83))</f>
        <v>7.5108974358974363</v>
      </c>
      <c r="FD3" s="125">
        <f>IF(ISERROR(STDEV(FG6:FG83)),"",STDEV(FG6:FG83))</f>
        <v>3.1648701343270766</v>
      </c>
      <c r="FE3" s="126"/>
      <c r="FF3" s="126"/>
      <c r="FG3" s="145" t="str">
        <f>EE2</f>
        <v xml:space="preserve"> Activités numériques</v>
      </c>
      <c r="FH3" s="146" t="s">
        <v>93</v>
      </c>
      <c r="FI3" s="130"/>
      <c r="FJ3" s="98" t="s">
        <v>79</v>
      </c>
      <c r="FL3" s="67" t="str">
        <f>'Maquette L'!$D$37</f>
        <v>Bureautique</v>
      </c>
      <c r="FM3" s="67"/>
      <c r="FN3" s="99" t="s">
        <v>80</v>
      </c>
      <c r="FO3" s="98" t="s">
        <v>79</v>
      </c>
      <c r="FQ3" s="67" t="str">
        <f>'Maquette L'!$D$38</f>
        <v>Technologie Web</v>
      </c>
      <c r="FR3" s="67"/>
      <c r="FS3" s="99" t="s">
        <v>80</v>
      </c>
      <c r="FT3" s="98" t="s">
        <v>79</v>
      </c>
      <c r="FV3" s="67">
        <f>'Maquette L'!$D$39</f>
        <v>0</v>
      </c>
      <c r="FW3" s="67"/>
      <c r="FX3" s="99" t="s">
        <v>80</v>
      </c>
      <c r="FY3" s="98" t="s">
        <v>79</v>
      </c>
      <c r="GA3" s="67">
        <f>'Maquette L'!$D$40</f>
        <v>0</v>
      </c>
      <c r="GB3" s="67"/>
      <c r="GC3" s="99" t="s">
        <v>80</v>
      </c>
      <c r="GD3" s="98" t="s">
        <v>79</v>
      </c>
      <c r="GF3" s="67">
        <f>'Maquette L'!$D$41</f>
        <v>0</v>
      </c>
      <c r="GG3" s="67"/>
      <c r="GH3" s="99" t="s">
        <v>80</v>
      </c>
      <c r="GI3" s="124">
        <f>IF(ISERROR(AVERAGE(GK6:GK83)),"",AVERAGE(GK6:GK83))</f>
        <v>11.146474358974359</v>
      </c>
      <c r="GJ3" s="125">
        <f>IF(ISERROR(STDEV(GM6:GM83)),"",STDEV(GM6:GM83))</f>
        <v>2.0158511027522641</v>
      </c>
      <c r="GK3" s="126"/>
      <c r="GL3" s="126"/>
      <c r="GM3" s="145" t="str">
        <f>FK2</f>
        <v>Informatique</v>
      </c>
      <c r="GN3" s="146" t="s">
        <v>93</v>
      </c>
      <c r="GO3" s="130"/>
      <c r="GP3" s="98" t="s">
        <v>79</v>
      </c>
      <c r="GR3" s="67" t="str">
        <f>'Maquette L'!$D$43</f>
        <v>Se connaître</v>
      </c>
      <c r="GS3" s="67"/>
      <c r="GT3" s="99" t="s">
        <v>80</v>
      </c>
      <c r="GU3" s="98" t="s">
        <v>79</v>
      </c>
      <c r="GW3" s="67" t="str">
        <f>'Maquette L'!$D$44</f>
        <v>Bien se former en études supérieures</v>
      </c>
      <c r="GX3" s="67"/>
      <c r="GY3" s="99" t="s">
        <v>80</v>
      </c>
      <c r="GZ3" s="98" t="s">
        <v>79</v>
      </c>
      <c r="HB3" s="67" t="str">
        <f>'Maquette L'!$D$45</f>
        <v>Connaître le monde professionnel</v>
      </c>
      <c r="HC3" s="67"/>
      <c r="HD3" s="99" t="s">
        <v>80</v>
      </c>
      <c r="HE3" s="98" t="s">
        <v>79</v>
      </c>
      <c r="HG3" s="67" t="str">
        <f>'Maquette L'!$D$46</f>
        <v>Communiquer son projet</v>
      </c>
      <c r="HH3" s="67"/>
      <c r="HI3" s="99" t="s">
        <v>80</v>
      </c>
      <c r="HJ3" s="98" t="s">
        <v>79</v>
      </c>
      <c r="HL3" s="67">
        <f>'Maquette L'!$D$47</f>
        <v>0</v>
      </c>
      <c r="HM3" s="67"/>
      <c r="HN3" s="99" t="s">
        <v>80</v>
      </c>
      <c r="HO3" s="124" t="str">
        <f>IF(ISERROR(AVERAGE(HQ6:HQ83)),"",AVERAGE(HQ6:HQ83))</f>
        <v/>
      </c>
      <c r="HP3" s="125" t="str">
        <f>IF(ISERROR(STDEV(HS6:HS83)),"",STDEV(HS6:HS83))</f>
        <v/>
      </c>
      <c r="HQ3" s="126"/>
      <c r="HR3" s="126"/>
      <c r="HS3" s="145" t="str">
        <f>GQ2</f>
        <v>Orientation</v>
      </c>
      <c r="HT3" s="146" t="s">
        <v>93</v>
      </c>
      <c r="HU3" s="130"/>
      <c r="HV3" s="98" t="s">
        <v>79</v>
      </c>
      <c r="HX3" s="67" t="str">
        <f>'Maquette L'!$D$49</f>
        <v>Histoire et mémoire de la capitale</v>
      </c>
      <c r="HY3" s="67"/>
      <c r="HZ3" s="99" t="s">
        <v>80</v>
      </c>
      <c r="IA3" s="98" t="s">
        <v>79</v>
      </c>
      <c r="IC3" s="67" t="str">
        <f>'Maquette L'!$D$50</f>
        <v>Morphologie urbaine</v>
      </c>
      <c r="ID3" s="67"/>
      <c r="IE3" s="99" t="s">
        <v>80</v>
      </c>
      <c r="IF3" s="98" t="s">
        <v>79</v>
      </c>
      <c r="IH3" s="67">
        <f>'Maquette L'!$D$51</f>
        <v>0</v>
      </c>
      <c r="II3" s="67"/>
      <c r="IJ3" s="99" t="s">
        <v>80</v>
      </c>
      <c r="IK3" s="98" t="s">
        <v>79</v>
      </c>
      <c r="IM3" s="67">
        <f>'Maquette L'!$D$52</f>
        <v>0</v>
      </c>
      <c r="IN3" s="67"/>
      <c r="IO3" s="99" t="s">
        <v>80</v>
      </c>
      <c r="IP3" s="98" t="s">
        <v>79</v>
      </c>
      <c r="IR3" s="67">
        <f>'Maquette L'!$D$53</f>
        <v>0</v>
      </c>
      <c r="IS3" s="67"/>
      <c r="IT3" s="99" t="s">
        <v>80</v>
      </c>
      <c r="IU3" s="124">
        <f>IF(ISERROR(AVERAGE(IW6:IW83)),"",AVERAGE(IW6:IW83))</f>
        <v>14.18333333333333</v>
      </c>
      <c r="IV3" s="125">
        <f>IF(ISERROR(STDEV(IY6:IY83)),"",STDEV(IY6:IY83))</f>
        <v>1.629528250396622</v>
      </c>
      <c r="IW3" s="126"/>
      <c r="IX3" s="126"/>
      <c r="IY3" s="145" t="str">
        <f>HW2</f>
        <v>Habiter Antananarivo</v>
      </c>
      <c r="IZ3" s="146" t="s">
        <v>93</v>
      </c>
      <c r="JA3" s="130"/>
      <c r="JB3" s="98" t="s">
        <v>79</v>
      </c>
      <c r="JD3" s="67" t="str">
        <f>'Maquette L'!$D$55</f>
        <v>Français, langue étrangère</v>
      </c>
      <c r="JE3" s="67"/>
      <c r="JF3" s="99" t="s">
        <v>80</v>
      </c>
      <c r="JG3" s="98" t="s">
        <v>79</v>
      </c>
      <c r="JI3" s="67">
        <f>'Maquette L'!$D$56</f>
        <v>0</v>
      </c>
      <c r="JJ3" s="67"/>
      <c r="JK3" s="99" t="s">
        <v>80</v>
      </c>
      <c r="JL3" s="98" t="s">
        <v>79</v>
      </c>
      <c r="JN3" s="67">
        <f>'Maquette L'!$D$57</f>
        <v>0</v>
      </c>
      <c r="JO3" s="67"/>
      <c r="JP3" s="99" t="s">
        <v>80</v>
      </c>
      <c r="JQ3" s="98" t="s">
        <v>79</v>
      </c>
      <c r="JS3" s="67">
        <f>'Maquette L'!$D$58</f>
        <v>0</v>
      </c>
      <c r="JT3" s="67"/>
      <c r="JU3" s="99" t="s">
        <v>80</v>
      </c>
      <c r="JV3" s="98" t="s">
        <v>79</v>
      </c>
      <c r="JX3" s="67">
        <f>'Maquette L'!$D$59</f>
        <v>0</v>
      </c>
      <c r="JY3" s="67"/>
      <c r="JZ3" s="99" t="s">
        <v>80</v>
      </c>
      <c r="KA3" s="124">
        <f>IF(ISERROR(AVERAGE(KC6:KC83)),"",AVERAGE(KC6:KC83))</f>
        <v>10.452083333333333</v>
      </c>
      <c r="KB3" s="125">
        <f>IF(ISERROR(STDEV(KE6:KE83)),"",STDEV(KE6:KE83))</f>
        <v>2.2794201764000648</v>
      </c>
      <c r="KC3" s="126"/>
      <c r="KD3" s="126"/>
      <c r="KE3" s="145" t="str">
        <f>JC2</f>
        <v>Communiquer dans la vie quotidienne</v>
      </c>
      <c r="KF3" s="146" t="s">
        <v>93</v>
      </c>
      <c r="KG3" s="130"/>
      <c r="KH3" s="98" t="s">
        <v>79</v>
      </c>
      <c r="KJ3" s="67">
        <f>'Maquette L'!$D$61</f>
        <v>0</v>
      </c>
      <c r="KK3" s="67"/>
      <c r="KL3" s="99" t="s">
        <v>80</v>
      </c>
      <c r="KM3" s="98" t="s">
        <v>79</v>
      </c>
      <c r="KO3" s="67">
        <f>'Maquette L'!$D$62</f>
        <v>0</v>
      </c>
      <c r="KP3" s="67"/>
      <c r="KQ3" s="99" t="s">
        <v>80</v>
      </c>
      <c r="KR3" s="98" t="s">
        <v>79</v>
      </c>
      <c r="KT3" s="67">
        <f>'Maquette L'!$D$63</f>
        <v>0</v>
      </c>
      <c r="KU3" s="67"/>
      <c r="KV3" s="99" t="s">
        <v>80</v>
      </c>
      <c r="KW3" s="98" t="s">
        <v>79</v>
      </c>
      <c r="KY3" s="67">
        <f>'Maquette L'!$D$64</f>
        <v>0</v>
      </c>
      <c r="KZ3" s="67"/>
      <c r="LA3" s="99" t="s">
        <v>80</v>
      </c>
      <c r="LB3" s="98" t="s">
        <v>79</v>
      </c>
      <c r="LD3" s="67">
        <f>'Maquette L'!$D$65</f>
        <v>0</v>
      </c>
      <c r="LE3" s="67"/>
      <c r="LF3" s="99" t="s">
        <v>80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93</v>
      </c>
      <c r="LM3" s="130"/>
      <c r="LN3" s="98" t="s">
        <v>79</v>
      </c>
      <c r="LP3" s="67">
        <f>'Maquette L'!$D$67</f>
        <v>0</v>
      </c>
      <c r="LQ3" s="67"/>
      <c r="LR3" s="99" t="s">
        <v>80</v>
      </c>
      <c r="LS3" s="98" t="s">
        <v>79</v>
      </c>
      <c r="LU3" s="67">
        <f>'Maquette L'!$D$68</f>
        <v>0</v>
      </c>
      <c r="LV3" s="67"/>
      <c r="LW3" s="99" t="s">
        <v>80</v>
      </c>
      <c r="LX3" s="98" t="s">
        <v>79</v>
      </c>
      <c r="LZ3" s="67">
        <f>'Maquette L'!$D$69</f>
        <v>0</v>
      </c>
      <c r="MA3" s="67"/>
      <c r="MB3" s="99" t="s">
        <v>80</v>
      </c>
      <c r="MC3" s="98" t="s">
        <v>79</v>
      </c>
      <c r="ME3" s="67">
        <f>'Maquette L'!$D$70</f>
        <v>0</v>
      </c>
      <c r="MF3" s="67"/>
      <c r="MG3" s="99" t="s">
        <v>80</v>
      </c>
      <c r="MH3" s="98" t="s">
        <v>79</v>
      </c>
      <c r="MJ3" s="67">
        <f>'Maquette L'!$D$71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L'!$D$73</f>
        <v>0</v>
      </c>
      <c r="MW3" s="67"/>
      <c r="MX3" s="99" t="s">
        <v>80</v>
      </c>
      <c r="MY3" s="98" t="s">
        <v>79</v>
      </c>
      <c r="NA3" s="67">
        <f>'Maquette L'!$D$74</f>
        <v>0</v>
      </c>
      <c r="NB3" s="67"/>
      <c r="NC3" s="99" t="s">
        <v>80</v>
      </c>
      <c r="ND3" s="98" t="s">
        <v>79</v>
      </c>
      <c r="NF3" s="67">
        <f>'Maquette L'!$D$75</f>
        <v>0</v>
      </c>
      <c r="NG3" s="67"/>
      <c r="NH3" s="99" t="s">
        <v>80</v>
      </c>
      <c r="NI3" s="98" t="s">
        <v>79</v>
      </c>
      <c r="NK3" s="67">
        <f>'Maquette L'!$D$76</f>
        <v>0</v>
      </c>
      <c r="NL3" s="67"/>
      <c r="NM3" s="99" t="s">
        <v>80</v>
      </c>
      <c r="NN3" s="98" t="s">
        <v>79</v>
      </c>
      <c r="NP3" s="67">
        <f>'Maquette L'!$D$77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Français, Langue de l'enseignement supérieur</v>
      </c>
      <c r="OB3" s="122" t="str">
        <f>AM2</f>
        <v>Informer et raconter</v>
      </c>
      <c r="OC3" s="122" t="str">
        <f>BS2</f>
        <v xml:space="preserve">Comprendre le monde contemporain </v>
      </c>
      <c r="OD3" s="122" t="str">
        <f>CY2</f>
        <v>S'informer</v>
      </c>
      <c r="OE3" s="122" t="str">
        <f>EE2</f>
        <v xml:space="preserve"> Activités numériques</v>
      </c>
      <c r="OF3" s="122" t="str">
        <f>FK2</f>
        <v>Informatique</v>
      </c>
      <c r="OG3" s="122" t="str">
        <f>GQ2</f>
        <v>Orientation</v>
      </c>
      <c r="OH3" s="122" t="str">
        <f>HW2</f>
        <v>Habiter Antananarivo</v>
      </c>
      <c r="OI3" s="122" t="str">
        <f>JC2</f>
        <v>Communiquer dans la vie quotidienne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124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0.46153846153846156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0.23076923076923078</v>
      </c>
      <c r="P4" s="100">
        <f>'Maquette L'!S9</f>
        <v>0.4</v>
      </c>
      <c r="R4" s="72" t="str">
        <f>'Maquette L'!$B$9</f>
        <v>EC3</v>
      </c>
      <c r="S4" s="97"/>
      <c r="T4" s="101">
        <f>'Maquette L'!R9</f>
        <v>0.30769230769230771</v>
      </c>
      <c r="U4" s="100">
        <f>'Maquette L'!S10</f>
        <v>0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</v>
      </c>
      <c r="AB4" s="72" t="str">
        <f>'Maquette L'!$B$11</f>
        <v>EC5</v>
      </c>
      <c r="AC4" s="97"/>
      <c r="AD4" s="101" t="str">
        <f>'Maquette L'!R11</f>
        <v/>
      </c>
      <c r="AE4" s="127">
        <f>COUNT(AE6:AE83)</f>
        <v>24</v>
      </c>
      <c r="AF4" s="128">
        <f>COUNTIF(AG6:AG83,"&lt;10")</f>
        <v>5</v>
      </c>
      <c r="AG4" s="128">
        <f>COUNTIF(AI6:AI83,"&lt;10")</f>
        <v>5</v>
      </c>
      <c r="AH4" s="128"/>
      <c r="AI4" s="147" t="str">
        <f>F2</f>
        <v>UE11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0.53846153846153844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0.46153846153846156</v>
      </c>
      <c r="AV4" s="100">
        <f>'Maquette L'!S15</f>
        <v>0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</v>
      </c>
      <c r="BH4" s="72" t="str">
        <f>'Maquette L'!$B$17</f>
        <v>EC5</v>
      </c>
      <c r="BI4" s="97"/>
      <c r="BJ4" s="101" t="str">
        <f>'Maquette L'!R17</f>
        <v/>
      </c>
      <c r="BK4" s="127">
        <f>COUNT(BK6:BK83)</f>
        <v>24</v>
      </c>
      <c r="BL4" s="128">
        <f>COUNTIF(BM6:BM83,"&lt;10")</f>
        <v>3</v>
      </c>
      <c r="BM4" s="128">
        <f>COUNTIF(BO6:BO83,"&lt;10")</f>
        <v>3</v>
      </c>
      <c r="BN4" s="128"/>
      <c r="BO4" s="147" t="str">
        <f>AL2</f>
        <v>UE12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0.53846153846153844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0.46153846153846156</v>
      </c>
      <c r="CB4" s="100">
        <f>'Maquette L'!S21</f>
        <v>0</v>
      </c>
      <c r="CD4" s="72" t="str">
        <f>'Maquette L'!$B$21</f>
        <v>EC3</v>
      </c>
      <c r="CE4" s="97"/>
      <c r="CF4" s="101" t="str">
        <f>'Maquette L'!R21</f>
        <v/>
      </c>
      <c r="CG4" s="100">
        <f>'Maquette L'!S22</f>
        <v>0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</v>
      </c>
      <c r="CN4" s="72" t="str">
        <f>'Maquette L'!$B$23</f>
        <v>EC5</v>
      </c>
      <c r="CO4" s="97"/>
      <c r="CP4" s="101" t="str">
        <f>'Maquette L'!R23</f>
        <v/>
      </c>
      <c r="CQ4" s="127">
        <f>COUNT(CQ6:CQ83)</f>
        <v>24</v>
      </c>
      <c r="CR4" s="128">
        <f>COUNTIF(CS6:CS83,"&lt;10")</f>
        <v>3</v>
      </c>
      <c r="CS4" s="128">
        <f>COUNTIF(CU6:CU83,"&lt;10")</f>
        <v>3</v>
      </c>
      <c r="CT4" s="128"/>
      <c r="CU4" s="147" t="str">
        <f>BR2</f>
        <v>UE13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0.30769230769230771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0.38461538461538464</v>
      </c>
      <c r="DH4" s="100">
        <f>'Maquette L'!S26</f>
        <v>0.4</v>
      </c>
      <c r="DJ4" s="72" t="str">
        <f>'Maquette L'!$B$27</f>
        <v>EC3</v>
      </c>
      <c r="DK4" s="97"/>
      <c r="DL4" s="101">
        <f>'Maquette L'!R27</f>
        <v>0.30769230769230771</v>
      </c>
      <c r="DM4" s="100">
        <f>'Maquette L'!S28</f>
        <v>0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</v>
      </c>
      <c r="DT4" s="72" t="str">
        <f>'Maquette L'!$B$29</f>
        <v>EC5</v>
      </c>
      <c r="DU4" s="97"/>
      <c r="DV4" s="101" t="str">
        <f>'Maquette L'!R29</f>
        <v/>
      </c>
      <c r="DW4" s="127">
        <f>COUNT(DW6:DW83)</f>
        <v>24</v>
      </c>
      <c r="DX4" s="128">
        <f>COUNTIF(DY6:DY83,"&lt;10")</f>
        <v>2</v>
      </c>
      <c r="DY4" s="128">
        <f>COUNTIF(EA6:EA83,"&lt;10")</f>
        <v>2</v>
      </c>
      <c r="DZ4" s="128"/>
      <c r="EA4" s="147" t="str">
        <f>CX2</f>
        <v>UE14</v>
      </c>
      <c r="EB4" s="148">
        <f>'Maquette L'!Q24</f>
        <v>5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0.30769230769230771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0.46153846153846156</v>
      </c>
      <c r="EN4" s="100">
        <f>'Maquette L'!S33</f>
        <v>0.4</v>
      </c>
      <c r="EP4" s="72" t="str">
        <f>'Maquette L'!$B$33</f>
        <v>EC3</v>
      </c>
      <c r="EQ4" s="97"/>
      <c r="ER4" s="101">
        <f>'Maquette L'!R33</f>
        <v>0.23076923076923078</v>
      </c>
      <c r="ES4" s="100">
        <f>'Maquette L'!S34</f>
        <v>0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</v>
      </c>
      <c r="EZ4" s="72" t="str">
        <f>'Maquette L'!$B$35</f>
        <v>EC5</v>
      </c>
      <c r="FA4" s="97"/>
      <c r="FB4" s="101" t="str">
        <f>'Maquette L'!R35</f>
        <v/>
      </c>
      <c r="FC4" s="127">
        <f>COUNT(FC6:FC83)</f>
        <v>24</v>
      </c>
      <c r="FD4" s="128">
        <f>COUNTIF(FE6:FE83,"&lt;10")</f>
        <v>19</v>
      </c>
      <c r="FE4" s="128">
        <f>COUNTIF(FG6:FG83,"&lt;10")</f>
        <v>19</v>
      </c>
      <c r="FF4" s="128"/>
      <c r="FG4" s="147" t="str">
        <f>ED2</f>
        <v>UE15</v>
      </c>
      <c r="FH4" s="148">
        <f>'Maquette L'!Q30</f>
        <v>3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0.53846153846153844</v>
      </c>
      <c r="FO4" s="100">
        <f>'Maquette L'!S38</f>
        <v>0.4</v>
      </c>
      <c r="FQ4" s="72" t="str">
        <f>'Maquette L'!$B$38</f>
        <v>EC2</v>
      </c>
      <c r="FR4" s="97"/>
      <c r="FS4" s="101">
        <f>'Maquette L'!R38</f>
        <v>0.46153846153846156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COUNT(GI6:GI83)</f>
        <v>24</v>
      </c>
      <c r="GJ4" s="128">
        <f>COUNTIF(GK6:GK83,"&lt;10")</f>
        <v>8</v>
      </c>
      <c r="GK4" s="128">
        <f>COUNTIF(GM6:GM83,"&lt;10")</f>
        <v>8</v>
      </c>
      <c r="GL4" s="128"/>
      <c r="GM4" s="147" t="str">
        <f>FJ2</f>
        <v>UE8</v>
      </c>
      <c r="GN4" s="148">
        <f>'Maquette L'!Q36</f>
        <v>3</v>
      </c>
      <c r="GO4" s="128"/>
      <c r="GP4" s="100">
        <f>'Maquette L'!S43</f>
        <v>0</v>
      </c>
      <c r="GR4" s="72" t="str">
        <f>'Maquette L'!$B$43</f>
        <v>EC1</v>
      </c>
      <c r="GS4" s="97"/>
      <c r="GT4" s="101">
        <f>'Maquette L'!R43</f>
        <v>0</v>
      </c>
      <c r="GU4" s="100">
        <f>'Maquette L'!S44</f>
        <v>0</v>
      </c>
      <c r="GW4" s="72" t="str">
        <f>'Maquette L'!$B$44</f>
        <v>EC2</v>
      </c>
      <c r="GX4" s="97"/>
      <c r="GY4" s="101">
        <f>'Maquette L'!R44</f>
        <v>0</v>
      </c>
      <c r="GZ4" s="100">
        <f>'Maquette L'!S45</f>
        <v>0</v>
      </c>
      <c r="HB4" s="72" t="str">
        <f>'Maquette L'!$B$45</f>
        <v>EC3</v>
      </c>
      <c r="HC4" s="97"/>
      <c r="HD4" s="101">
        <f>'Maquette L'!R45</f>
        <v>0</v>
      </c>
      <c r="HE4" s="100">
        <f>'Maquette L'!S46</f>
        <v>0</v>
      </c>
      <c r="HG4" s="72" t="str">
        <f>'Maquette L'!$B$46</f>
        <v>EC4</v>
      </c>
      <c r="HH4" s="97"/>
      <c r="HI4" s="101">
        <f>'Maquette L'!R46</f>
        <v>0</v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COUNT(HO6:HO83)</f>
        <v>0</v>
      </c>
      <c r="HP4" s="128">
        <f>COUNTIF(HQ6:HQ83,"&lt;10")</f>
        <v>0</v>
      </c>
      <c r="HQ4" s="128">
        <f>COUNTIF(HS6:HS83,"&lt;10")</f>
        <v>0</v>
      </c>
      <c r="HR4" s="128"/>
      <c r="HS4" s="147" t="str">
        <f>GP2</f>
        <v>UE17</v>
      </c>
      <c r="HT4" s="148">
        <f>'Maquette L'!Q42</f>
        <v>0</v>
      </c>
      <c r="HU4" s="128"/>
      <c r="HV4" s="100">
        <f>'Maquette L'!S49</f>
        <v>0.4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0</v>
      </c>
      <c r="IC4" s="72" t="str">
        <f>'Maquette L'!$B$50</f>
        <v>EC2</v>
      </c>
      <c r="ID4" s="97"/>
      <c r="IE4" s="101">
        <f>'Maquette L'!R50</f>
        <v>0</v>
      </c>
      <c r="IF4" s="100">
        <f>'Maquette L'!S51</f>
        <v>0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</v>
      </c>
      <c r="IR4" s="72" t="str">
        <f>'Maquette L'!$B$53</f>
        <v>EC5</v>
      </c>
      <c r="IS4" s="97"/>
      <c r="IT4" s="101" t="str">
        <f>'Maquette L'!R53</f>
        <v/>
      </c>
      <c r="IU4" s="127">
        <f>COUNT(IU6:IU83)</f>
        <v>24</v>
      </c>
      <c r="IV4" s="128">
        <f>COUNTIF(IW6:IW83,"&lt;10")</f>
        <v>0</v>
      </c>
      <c r="IW4" s="128">
        <f>COUNTIF(IY6:IY83,"&lt;10")</f>
        <v>0</v>
      </c>
      <c r="IX4" s="128"/>
      <c r="IY4" s="147" t="str">
        <f>HV2</f>
        <v>UE18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1</v>
      </c>
      <c r="JG4" s="100">
        <f>'Maquette L'!S56</f>
        <v>0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</v>
      </c>
      <c r="JX4" s="72" t="str">
        <f>'Maquette L'!$B$59</f>
        <v>EC5</v>
      </c>
      <c r="JY4" s="97"/>
      <c r="JZ4" s="101" t="str">
        <f>'Maquette L'!R59</f>
        <v/>
      </c>
      <c r="KA4" s="127">
        <f>COUNT(KA6:KA83)</f>
        <v>24</v>
      </c>
      <c r="KB4" s="128">
        <f>COUNTIF(KC6:KC83,"&lt;10")</f>
        <v>10</v>
      </c>
      <c r="KC4" s="128">
        <f>COUNTIF(KE6:KE83,"&lt;10")</f>
        <v>10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</v>
      </c>
      <c r="LD4" s="72" t="str">
        <f>'Maquette L'!$B$65</f>
        <v>EC5</v>
      </c>
      <c r="LE4" s="97"/>
      <c r="LF4" s="101" t="str">
        <f>'Maquette L'!R65</f>
        <v/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</v>
      </c>
      <c r="MJ4" s="72" t="str">
        <f>'Maquette L'!$B$71</f>
        <v>EC5</v>
      </c>
      <c r="MK4" s="97"/>
      <c r="ML4" s="101" t="str">
        <f>'Maquette L'!R71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UE11</v>
      </c>
      <c r="OB4" s="123" t="str">
        <f>AL2</f>
        <v>UE12</v>
      </c>
      <c r="OC4" s="123" t="str">
        <f>BR2</f>
        <v>UE13</v>
      </c>
      <c r="OD4" s="123" t="str">
        <f>CX2</f>
        <v>UE14</v>
      </c>
      <c r="OE4" s="123" t="str">
        <f>ED2</f>
        <v>UE15</v>
      </c>
      <c r="OF4" s="123" t="str">
        <f>FJ2</f>
        <v>UE8</v>
      </c>
      <c r="OG4" s="123" t="str">
        <f>GP2</f>
        <v>UE17</v>
      </c>
      <c r="OH4" s="123" t="str">
        <f>HV2</f>
        <v>UE18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66" t="s">
        <v>91</v>
      </c>
      <c r="OB5" s="66" t="s">
        <v>91</v>
      </c>
      <c r="OC5" s="66" t="s">
        <v>91</v>
      </c>
      <c r="OD5" s="66" t="s">
        <v>91</v>
      </c>
      <c r="OE5" s="66" t="s">
        <v>91</v>
      </c>
      <c r="OF5" s="66" t="s">
        <v>91</v>
      </c>
      <c r="OG5" s="66" t="s">
        <v>91</v>
      </c>
      <c r="OH5" s="66" t="s">
        <v>91</v>
      </c>
      <c r="OI5" s="66" t="s">
        <v>91</v>
      </c>
      <c r="OJ5" s="66" t="s">
        <v>91</v>
      </c>
      <c r="OK5" s="66" t="s">
        <v>91</v>
      </c>
      <c r="OL5" s="66" t="s">
        <v>91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117</v>
      </c>
      <c r="OZ5" s="83" t="s">
        <v>119</v>
      </c>
      <c r="PA5" s="83" t="s">
        <v>121</v>
      </c>
      <c r="PB5" s="83" t="s">
        <v>253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275</v>
      </c>
      <c r="C6" s="195" t="s">
        <v>276</v>
      </c>
      <c r="D6" s="195" t="s">
        <v>277</v>
      </c>
      <c r="E6" s="196" t="s">
        <v>278</v>
      </c>
      <c r="F6" s="102">
        <v>12.5</v>
      </c>
      <c r="G6" s="102">
        <v>11.5</v>
      </c>
      <c r="H6" s="104">
        <f t="shared" ref="H6:H53" si="0">IF(AND(F6="",G6=""),"",F6*F$4+G6*(1-F$4))</f>
        <v>11.899999999999999</v>
      </c>
      <c r="I6" s="102"/>
      <c r="J6" s="104">
        <f t="shared" ref="J6:J53" si="1">IF(AND(F6="",G6=""),"",IF(OR(I6="",I6&lt;H6),H6,IF(G6="",I6,F6*F$4+I6*(1-F$4))))</f>
        <v>11.899999999999999</v>
      </c>
      <c r="K6" s="102">
        <v>10.5</v>
      </c>
      <c r="L6" s="102">
        <v>8</v>
      </c>
      <c r="M6" s="104">
        <f t="shared" ref="M6:M53" si="2">IF(AND(K6="",L6=""),"",K6*K$4+L6*(1-K$4))</f>
        <v>9</v>
      </c>
      <c r="N6" s="102"/>
      <c r="O6" s="104">
        <f t="shared" ref="O6:O53" si="3">IF(AND(K6="",L6=""),"",IF(OR(N6="",N6&lt;M6),M6,IF(L6="",N6,K6*K$4+N6*(1-K$4))))</f>
        <v>9</v>
      </c>
      <c r="P6" s="102">
        <v>12.5</v>
      </c>
      <c r="Q6" s="102">
        <v>6</v>
      </c>
      <c r="R6" s="104">
        <f t="shared" ref="R6:R53" si="4">IF(AND(P6="",Q6=""),"",P6*P$4+Q6*(1-P$4))</f>
        <v>8.6</v>
      </c>
      <c r="S6" s="102"/>
      <c r="T6" s="104">
        <f>IF(AND(P6="",Q6=""),"",IF(OR(S6="",S6&lt;R6),R6,IF(Q6="",S6,P6*P$4+S6*(1-P$4))))</f>
        <v>8.6</v>
      </c>
      <c r="U6" s="102"/>
      <c r="V6" s="102"/>
      <c r="W6" s="104" t="str">
        <f t="shared" ref="W6:W53" si="5">IF(AND(U6="",V6=""),"",U6*U$4+V6*(1-U$4))</f>
        <v/>
      </c>
      <c r="X6" s="102"/>
      <c r="Y6" s="104" t="str">
        <f>IF(AND(U6="",V6=""),"",IF(OR(X6="",X6&lt;W6),W6,IF(V6="",X6,U6*U$4+X6*(1-U$4))))</f>
        <v/>
      </c>
      <c r="Z6" s="102"/>
      <c r="AA6" s="102"/>
      <c r="AB6" s="104" t="str">
        <f t="shared" ref="AB6:AB53" si="6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12.03846153846154</v>
      </c>
      <c r="AF6" s="104">
        <f>IF(AND(G6="",L6="",Q6=""),"",SUM(G6)*SUM(J$4)+SUM(L6)*SUM(O$4)+SUM(Q6)*SUM(T$4)+SUM(V6)*SUM(Y$4)+SUM(AA6)*SUM(AD$4))</f>
        <v>9.0000000000000018</v>
      </c>
      <c r="AG6" s="104">
        <f>IF(AND(H6="",M6="",R6=""),"",SUM(H6)*SUM(J$4)+SUM(M6)*SUM(O$4)+SUM(R6)*SUM(T$4)+SUM(W6)*SUM(Y$4)+SUM(AB6)*SUM(AD$4))</f>
        <v>10.215384615384615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10.215384615384615</v>
      </c>
      <c r="AJ6" s="105">
        <f t="shared" ref="AJ6:AJ28" si="7">IF(AG6="","",IF(SUM(AI6)&lt;10,0,AJ$4))</f>
        <v>5</v>
      </c>
      <c r="AK6" s="109">
        <f t="shared" ref="AK6:AK37" si="8">IF(ISERROR(RANK(AI6,AI$6:AI$83)),"",RANK(AI6,AI$6:AI$83))</f>
        <v>19</v>
      </c>
      <c r="AL6" s="102">
        <v>12</v>
      </c>
      <c r="AM6" s="102">
        <v>11.5</v>
      </c>
      <c r="AN6" s="104">
        <f t="shared" ref="AN6:AN53" si="9">IF(AND(AL6="",AM6=""),"",AL6*AL$4+AM6*(1-AL$4))</f>
        <v>11.7</v>
      </c>
      <c r="AO6" s="102"/>
      <c r="AP6" s="104">
        <f>IF(AND(AL6="",AM6=""),"",IF(OR(AO6="",AO6&lt;AN6),AN6,IF(AM6="",AO6,AL6*AL$4+AO6*(1-AL$4))))</f>
        <v>11.7</v>
      </c>
      <c r="AQ6" s="102">
        <v>11</v>
      </c>
      <c r="AR6" s="102">
        <v>5.5</v>
      </c>
      <c r="AS6" s="104">
        <f t="shared" ref="AS6:AS53" si="10">IF(AND(AQ6="",AR6=""),"",AQ6*AQ$4+AR6*(1-AQ$4))</f>
        <v>7.7</v>
      </c>
      <c r="AT6" s="102"/>
      <c r="AU6" s="104">
        <f>IF(AND(AQ6="",AR6=""),"",IF(OR(AT6="",AT6&lt;AS6),AS6,IF(AR6="",AT6,AQ6*AQ$4+AT6*(1-AQ$4))))</f>
        <v>7.7</v>
      </c>
      <c r="AV6" s="102"/>
      <c r="AW6" s="102"/>
      <c r="AX6" s="104" t="str">
        <f t="shared" ref="AX6:AX53" si="11">IF(AND(AV6="",AW6=""),"",AV6*AV$4+AW6*(1-AV$4))</f>
        <v/>
      </c>
      <c r="AY6" s="102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53" si="12">IF(AND(BA6="",BB6=""),"",BA6*BA$4+BB6*(1-BA$4))</f>
        <v/>
      </c>
      <c r="BD6" s="102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3" si="13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11.53846153846154</v>
      </c>
      <c r="BL6" s="104">
        <f>IF(AND(AM6="",AR6="",AW6=""),"",SUM(AM6)*SUM(AP$4)+SUM(AR6)*SUM(AU$4)+SUM(AW6)*SUM(AZ$4)+SUM(BB6)*SUM(BE$4)+SUM(BG6)*SUM(BJ$4))</f>
        <v>8.7307692307692299</v>
      </c>
      <c r="BM6" s="104">
        <f>IF(AND(AN6="",AS6="",AX6=""),"",SUM(AN6)*SUM(AP$4)+SUM(AS6)*SUM(AU$4)+SUM(AX6)*SUM(AZ$4)+SUM(BC6)*SUM(BE$4)+SUM(BH6)*SUM(BJ$4))</f>
        <v>9.8538461538461526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9.8538461538461526</v>
      </c>
      <c r="BP6" s="105">
        <f t="shared" ref="BP6:BP28" si="14">IF(BM6="","",IF(SUM(BO6)=0,IF(SUM(BM6)&gt;=10,BP$4,0),IF(SUM(BO6)&gt;=10,BP$4,0)))</f>
        <v>0</v>
      </c>
      <c r="BQ6" s="109">
        <f t="shared" ref="BQ6:BQ37" si="15">IF(ISERROR(RANK(BO6,BO$6:BO$83)),"",RANK(BO6,BO$6:BO$83))</f>
        <v>23</v>
      </c>
      <c r="BR6" s="102">
        <v>12</v>
      </c>
      <c r="BS6" s="102">
        <v>8.5</v>
      </c>
      <c r="BT6" s="104">
        <f t="shared" ref="BT6:BT53" si="16">IF(AND(BR6="",BS6=""),"",BR6*BR$4+BS6*(1-BR$4))</f>
        <v>9.9</v>
      </c>
      <c r="BU6" s="102"/>
      <c r="BV6" s="104">
        <f>IF(AND(BR6="",BS6=""),"",IF(OR(BU6="",BU6&lt;BT6),BT6,IF(BS6="",BU6,BR6*BR$4+BU6*(1-BR$4))))</f>
        <v>9.9</v>
      </c>
      <c r="BW6" s="102">
        <v>14.5</v>
      </c>
      <c r="BX6" s="102">
        <v>10.5</v>
      </c>
      <c r="BY6" s="104">
        <f t="shared" ref="BY6:BY53" si="17">IF(AND(BW6="",BX6=""),"",BW6*BW$4+BX6*(1-BW$4))</f>
        <v>12.100000000000001</v>
      </c>
      <c r="BZ6" s="102"/>
      <c r="CA6" s="104">
        <f>IF(AND(BW6="",BX6=""),"",IF(OR(BZ6="",BZ6&lt;BY6),BY6,IF(BX6="",BZ6,BW6*BW$4+BZ6*(1-BW$4))))</f>
        <v>12.100000000000001</v>
      </c>
      <c r="CB6" s="102"/>
      <c r="CC6" s="102"/>
      <c r="CD6" s="104" t="str">
        <f t="shared" ref="CD6:CD53" si="18">IF(AND(CB6="",CC6=""),"",CB6*CB$4+CC6*(1-CB$4))</f>
        <v/>
      </c>
      <c r="CE6" s="102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53" si="19">IF(AND(CG6="",CH6=""),"",CG6*CG$4+CH6*(1-CG$4))</f>
        <v/>
      </c>
      <c r="CJ6" s="102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3" si="20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13.153846153846153</v>
      </c>
      <c r="CR6" s="104">
        <f>IF(AND(BS6="",BX6="",CC6=""),"",SUM(BS6)*SUM(BV$4)+SUM(BX6)*SUM(CA$4)+SUM(CC6)*SUM(CF$4)+SUM(CH6)*SUM(CK$4)+SUM(CM6)*SUM(CP$4))</f>
        <v>9.4230769230769234</v>
      </c>
      <c r="CS6" s="104">
        <f>IF(AND(BT6="",BY6="",CD6=""),"",SUM(BT6)*SUM(BV$4)+SUM(BY6)*SUM(CA$4)+SUM(CD6)*SUM(CF$4)+SUM(CI6)*SUM(CK$4)+SUM(CN6)*SUM(CP$4))</f>
        <v>10.915384615384616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10.915384615384616</v>
      </c>
      <c r="CV6" s="105">
        <f t="shared" ref="CV6:CV28" si="21">IF(CS6="","",IF(SUM(CU6)=0,IF(SUM(CS6)&gt;=10,CV$4,0),IF(SUM(CU6)&gt;=10,CV$4,0)))</f>
        <v>5</v>
      </c>
      <c r="CW6" s="109">
        <f t="shared" ref="CW6:CW37" si="22">IF(ISERROR(RANK(CU6,CU$6:CU$83)),"",RANK(CU6,CU$6:CU$83))</f>
        <v>19</v>
      </c>
      <c r="CX6" s="102">
        <v>12</v>
      </c>
      <c r="CY6" s="102">
        <v>9</v>
      </c>
      <c r="CZ6" s="104">
        <f t="shared" ref="CZ6:CZ53" si="23">IF(AND(CX6="",CY6=""),"",CX6*CX$4+CY6*(1-CX$4))</f>
        <v>10.199999999999999</v>
      </c>
      <c r="DA6" s="102"/>
      <c r="DB6" s="104">
        <f>IF(AND(CX6="",CY6=""),"",IF(OR(DA6="",DA6&lt;CZ6),CZ6,IF(CY6="",DA6,CX6*CX$4+DA6*(1-CX$4))))</f>
        <v>10.199999999999999</v>
      </c>
      <c r="DC6" s="102">
        <v>13</v>
      </c>
      <c r="DD6" s="102">
        <v>10.5</v>
      </c>
      <c r="DE6" s="104">
        <f t="shared" ref="DE6:DE53" si="24">IF(AND(DC6="",DD6=""),"",DC6*DC$4+DD6*(1-DC$4))</f>
        <v>11.5</v>
      </c>
      <c r="DF6" s="102"/>
      <c r="DG6" s="104">
        <f>IF(AND(DC6="",DD6=""),"",IF(OR(DF6="",DF6&lt;DE6),DE6,IF(DD6="",DF6,DC6*DC$4+DF6*(1-DC$4))))</f>
        <v>11.5</v>
      </c>
      <c r="DH6" s="102">
        <v>9</v>
      </c>
      <c r="DI6" s="102">
        <v>10</v>
      </c>
      <c r="DJ6" s="104">
        <f t="shared" ref="DJ6:DJ53" si="25">IF(AND(DH6="",DI6=""),"",DH6*DH$4+DI6*(1-DH$4))</f>
        <v>9.6</v>
      </c>
      <c r="DK6" s="102"/>
      <c r="DL6" s="104">
        <f>IF(AND(DH6="",DI6=""),"",IF(OR(DK6="",DK6&lt;DJ6),DJ6,IF(DI6="",DK6,DH6*DH$4+DK6*(1-DH$4))))</f>
        <v>9.6</v>
      </c>
      <c r="DM6" s="102"/>
      <c r="DN6" s="102"/>
      <c r="DO6" s="104" t="str">
        <f t="shared" ref="DO6:DO53" si="26">IF(AND(DM6="",DN6=""),"",DM6*DM$4+DN6*(1-DM$4))</f>
        <v/>
      </c>
      <c r="DP6" s="102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3" si="27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11.461538461538463</v>
      </c>
      <c r="DX6" s="104">
        <f>IF(AND(CY6="",DD6="",DI6=""),"",SUM(CY6)*SUM(DB$4)+SUM(DD6)*SUM(DG$4)+SUM(DI6)*SUM(DL$4)+SUM(DN6)*SUM(DQ$4)+SUM(DS6)*SUM(DV$4))</f>
        <v>9.884615384615385</v>
      </c>
      <c r="DY6" s="104">
        <f>IF(AND(CZ6="",DE6="",DJ6=""),"",SUM(CZ6)*SUM(DB$4)+SUM(DE6)*SUM(DG$4)+SUM(DJ6)*SUM(DL$4)+SUM(DO6)*SUM(DQ$4)+SUM(DT6)*SUM(DV$4))</f>
        <v>10.515384615384615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10.515384615384615</v>
      </c>
      <c r="EB6" s="105">
        <f t="shared" ref="EB6:EB28" si="28">IF(DY6="","",IF(SUM(EA6)=0,IF(SUM(DY6)&gt;=10,EB$4,0),IF(SUM(EA6)&gt;=10,EB$4,0)))</f>
        <v>5</v>
      </c>
      <c r="EC6" s="109">
        <f t="shared" ref="EC6:EC37" si="29">IF(ISERROR(RANK(EA6,EA$6:EA$83)),"",RANK(EA6,EA$6:EA$83))</f>
        <v>22</v>
      </c>
      <c r="ED6" s="102">
        <v>12.75</v>
      </c>
      <c r="EE6" s="102">
        <v>7.5</v>
      </c>
      <c r="EF6" s="104">
        <f t="shared" ref="EF6:EF53" si="30">IF(AND(ED6="",EE6=""),"",ED6*ED$4+EE6*(1-ED$4))</f>
        <v>9.6000000000000014</v>
      </c>
      <c r="EG6" s="102"/>
      <c r="EH6" s="104">
        <f>IF(AND(ED6="",EE6=""),"",IF(OR(EG6="",EG6&lt;EF6),EF6,IF(EE6="",EG6,ED6*ED$4+EG6*(1-ED$4))))</f>
        <v>9.6000000000000014</v>
      </c>
      <c r="EI6" s="102">
        <v>13</v>
      </c>
      <c r="EJ6" s="102">
        <v>5</v>
      </c>
      <c r="EK6" s="104">
        <f t="shared" ref="EK6:EK53" si="31">IF(AND(EI6="",EJ6=""),"",EI6*EI$4+EJ6*(1-EI$4))</f>
        <v>8.1999999999999993</v>
      </c>
      <c r="EL6" s="102"/>
      <c r="EM6" s="104">
        <f>IF(AND(EI6="",EJ6=""),"",IF(OR(EL6="",EL6&lt;EK6),EK6,IF(EJ6="",EL6,EI6*EI$4+EL6*(1-EI$4))))</f>
        <v>8.1999999999999993</v>
      </c>
      <c r="EN6" s="102">
        <v>10</v>
      </c>
      <c r="EO6" s="102">
        <v>8</v>
      </c>
      <c r="EP6" s="104">
        <f t="shared" ref="EP6:EP53" si="32">IF(AND(EN6="",EO6=""),"",EN6*EN$4+EO6*(1-EN$4))</f>
        <v>8.8000000000000007</v>
      </c>
      <c r="EQ6" s="102"/>
      <c r="ER6" s="104">
        <f>IF(AND(EN6="",EO6=""),"",IF(OR(EQ6="",EQ6&lt;EP6),EP6,IF(EO6="",EQ6,EN6*EN$4+EQ6*(1-EN$4))))</f>
        <v>8.8000000000000007</v>
      </c>
      <c r="ES6" s="102"/>
      <c r="ET6" s="102"/>
      <c r="EU6" s="104" t="str">
        <f t="shared" ref="EU6:EU53" si="33">IF(AND(ES6="",ET6=""),"",ES6*ES$4+ET6*(1-ES$4))</f>
        <v/>
      </c>
      <c r="EV6" s="102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4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12.230769230769232</v>
      </c>
      <c r="FD6" s="104">
        <f>IF(AND(EE6="",EJ6="",EO6=""),"",SUM(EE6)*SUM(EH$4)+SUM(EJ6)*SUM(EM$4)+SUM(EO6)*SUM(ER$4)+SUM(ET6)*SUM(EW$4)+SUM(EY6)*SUM(FB$4))</f>
        <v>6.4615384615384617</v>
      </c>
      <c r="FE6" s="104">
        <f>IF(AND(EF6="",EK6="",EP6=""),"",SUM(EF6)*SUM(EH$4)+SUM(EK6)*SUM(EM$4)+SUM(EP6)*SUM(ER$4)+SUM(EU6)*SUM(EW$4)+SUM(EZ6)*SUM(FB$4))</f>
        <v>8.7692307692307701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8.7692307692307701</v>
      </c>
      <c r="FH6" s="105">
        <f t="shared" ref="FH6:FH28" si="35">IF(FE6="","",IF(SUM(FG6)=0,IF(SUM(FE6)&gt;=10,FH$4,0),IF(SUM(FG6)&gt;=10,FH$4,0)))</f>
        <v>0</v>
      </c>
      <c r="FI6" s="109">
        <f t="shared" ref="FI6:FI37" si="36">IF(ISERROR(RANK(FG6,FG$6:FG$83)),"",RANK(FG6,FG$6:FG$83))</f>
        <v>11</v>
      </c>
      <c r="FJ6" s="102">
        <v>4</v>
      </c>
      <c r="FK6" s="102">
        <v>14</v>
      </c>
      <c r="FL6" s="104">
        <f t="shared" ref="FL6:FL54" si="37">IF(AND(FJ6="",FK6=""),"",FJ6*FJ$4+FK6*(1-FJ$4))</f>
        <v>10</v>
      </c>
      <c r="FM6" s="102"/>
      <c r="FN6" s="104">
        <f>IF(AND(FJ6="",FK6=""),"",IF(OR(FM6="",FM6&lt;FL6),FL6,IF(FK6="",FM6,FJ6*FJ$4+FM6*(1-FJ$4))))</f>
        <v>10</v>
      </c>
      <c r="FO6" s="102">
        <v>7</v>
      </c>
      <c r="FP6" s="102">
        <v>8.5</v>
      </c>
      <c r="FQ6" s="104">
        <f t="shared" ref="FQ6:FQ54" si="38">IF(AND(FO6="",FP6=""),"",FO6*FO$4+FP6*(1-FO$4))</f>
        <v>7.9</v>
      </c>
      <c r="FR6" s="102"/>
      <c r="FS6" s="104">
        <f>IF(AND(FO6="",FP6=""),"",IF(OR(FR6="",FR6&lt;FQ6),FQ6,IF(FP6="",FR6,FO6*FO$4+FR6*(1-FO$4))))</f>
        <v>7.9</v>
      </c>
      <c r="FT6" s="102"/>
      <c r="FU6" s="102"/>
      <c r="FV6" s="104" t="str">
        <f t="shared" ref="FV6:FV53" si="39">IF(AND(FT6="",FU6=""),"",FT6*FT$4+FU6*(1-FT$4))</f>
        <v/>
      </c>
      <c r="FW6" s="102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3" si="40">IF(AND(FY6="",FZ6=""),"",FY6*FY$4+FZ6*(1-FY$4))</f>
        <v/>
      </c>
      <c r="GB6" s="102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3" si="41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5.384615384615385</v>
      </c>
      <c r="GJ6" s="104">
        <f>IF(AND(FK6="",FP6="",FU6=""),"",SUM(FK6)*SUM(FN$4)+SUM(FP6)*SUM(FS$4)+SUM(FU6)*SUM(FX$4)+SUM(FZ6)*SUM(GC$4)+SUM(GE6)*SUM(GH$4))</f>
        <v>11.461538461538462</v>
      </c>
      <c r="GK6" s="104">
        <f>IF(AND(FL6="",FQ6="",FV6=""),"",SUM(FL6)*SUM(FN$4)+SUM(FQ6)*SUM(FS$4)+SUM(FV6)*SUM(FX$4)+SUM(GA6)*SUM(GC$4)+SUM(GF6)*SUM(GH$4))</f>
        <v>9.0307692307692307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9.0307692307692307</v>
      </c>
      <c r="GN6" s="105">
        <f t="shared" ref="GN6:GN28" si="42">IF(GK6="","",IF(SUM(GM6)=0,IF(SUM(GK6)&gt;=10,GN$4,0),IF(SUM(GM6)&gt;=10,GN$4,0)))</f>
        <v>0</v>
      </c>
      <c r="GO6" s="109">
        <f t="shared" ref="GO6:GO37" si="43">IF(ISERROR(RANK(GM6,GM$6:GM$83)),"",RANK(GM6,GM$6:GM$83))</f>
        <v>21</v>
      </c>
      <c r="GP6" s="102"/>
      <c r="GQ6" s="102"/>
      <c r="GR6" s="104" t="str">
        <f t="shared" ref="GR6:GR53" si="44">IF(AND(GP6="",GQ6=""),"",GP6*GP$4+GQ6*(1-GP$4))</f>
        <v/>
      </c>
      <c r="GS6" s="102"/>
      <c r="GT6" s="104" t="str">
        <f>IF(AND(GP6="",GQ6=""),"",IF(OR(GS6="",GS6&lt;GR6),GR6,IF(GQ6="",GS6,GP6*GP$4+GS6*(1-GP$4))))</f>
        <v/>
      </c>
      <c r="GU6" s="102"/>
      <c r="GV6" s="102"/>
      <c r="GW6" s="104" t="str">
        <f t="shared" ref="GW6:GW53" si="45">IF(AND(GU6="",GV6=""),"",GU6*GU$4+GV6*(1-GU$4))</f>
        <v/>
      </c>
      <c r="GX6" s="102"/>
      <c r="GY6" s="104" t="str">
        <f>IF(AND(GU6="",GV6=""),"",IF(OR(GX6="",GX6&lt;GW6),GW6,IF(GV6="",GX6,GU6*GU$4+GX6*(1-GU$4))))</f>
        <v/>
      </c>
      <c r="GZ6" s="102"/>
      <c r="HA6" s="102"/>
      <c r="HB6" s="104" t="str">
        <f t="shared" ref="HB6:HB53" si="46">IF(AND(GZ6="",HA6=""),"",GZ6*GZ$4+HA6*(1-GZ$4))</f>
        <v/>
      </c>
      <c r="HC6" s="102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3" si="47">IF(AND(HE6="",HF6=""),"",HE6*HE$4+HF6*(1-HE$4))</f>
        <v/>
      </c>
      <c r="HH6" s="102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3" si="48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 t="str">
        <f>IF(AND(GP6="",GU6="",GZ6=""),"",SUM(GP6)*SUM(GT$4)+SUM(GU6)*SUM(GY$4)+SUM(GZ6)*SUM(HD$4)+SUM(HE6)*SUM(HI$4)+SUM(HJ6)*SUM(HN$4))</f>
        <v/>
      </c>
      <c r="HP6" s="104" t="str">
        <f>IF(AND(GQ6="",GV6="",HA6=""),"",SUM(GQ6)*SUM(GT$4)+SUM(GV6)*SUM(GY$4)+SUM(HA6)*SUM(HD$4)+SUM(HF6)*SUM(HI$4)+SUM(HK6)*SUM(HN$4))</f>
        <v/>
      </c>
      <c r="HQ6" s="104" t="str">
        <f>IF(AND(GR6="",GW6="",HB6=""),"",SUM(GR6)*SUM(GT$4)+SUM(GW6)*SUM(GY$4)+SUM(HB6)*SUM(HD$4)+SUM(HG6)*SUM(HI$4)+SUM(HL6)*SUM(HN$4))</f>
        <v/>
      </c>
      <c r="HR6" s="104" t="str">
        <f>IF(AND(GS6="",GX6="",HC6=""),"",SUM(GS6)*SUM(GT$4)+SUM(GX6)*SUM(GY$4)+SUM(HC6)*SUM(HD$4)+SUM(HH6)*SUM(HI$4)+SUM(HM6)*SUM(HN$4))</f>
        <v/>
      </c>
      <c r="HS6" s="104" t="str">
        <f>IF(AND(GT6="",GY6="",HD6=""),"",SUM(GT6)*SUM(GT$4)+SUM(GY6)*SUM(GY$4)+SUM(HD6)*SUM(HD$4)+SUM(HI6)*SUM(HI$4)+SUM(HN6)*SUM(HN$4))</f>
        <v/>
      </c>
      <c r="HT6" s="105" t="str">
        <f t="shared" ref="HT6:HT28" si="49">IF(HQ6="","",IF(SUM(HS6)=0,IF(SUM(HQ6)&gt;=10,HT$4,0),IF(SUM(HS6)&gt;=10,HT$4,0)))</f>
        <v/>
      </c>
      <c r="HU6" s="109" t="str">
        <f t="shared" ref="HU6:HU37" si="50">IF(ISERROR(RANK(HS6,HS$6:HS$83)),"",RANK(HS6,HS$6:HS$83))</f>
        <v/>
      </c>
      <c r="HV6" s="102">
        <v>14</v>
      </c>
      <c r="HW6" s="102">
        <v>12.5</v>
      </c>
      <c r="HX6" s="104">
        <f t="shared" ref="HX6:HX53" si="51">IF(AND(HV6="",HW6=""),"",HV6*HV$4+HW6*(1-HV$4))</f>
        <v>13.100000000000001</v>
      </c>
      <c r="HY6" s="102"/>
      <c r="HZ6" s="104">
        <f>IF(AND(HV6="",HW6=""),"",IF(OR(HY6="",HY6&lt;HX6),HX6,IF(HW6="",HY6,HV6*HV$4+HY6*(1-HV$4))))</f>
        <v>13.100000000000001</v>
      </c>
      <c r="IA6" s="102"/>
      <c r="IB6" s="102"/>
      <c r="IC6" s="104" t="str">
        <f t="shared" ref="IC6:IC53" si="52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3" si="53">IF(AND(IF6="",IG6=""),"",IF6*IF$4+IG6*(1-IF$4))</f>
        <v/>
      </c>
      <c r="II6" s="102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3" si="54">IF(AND(IK6="",IL6=""),"",IK6*IK$4+IL6*(1-IK$4))</f>
        <v/>
      </c>
      <c r="IN6" s="102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3" si="55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14</v>
      </c>
      <c r="IV6" s="104">
        <f>IF(AND(HW6="",IB6="",IG6=""),"",SUM(HW6)*SUM(HZ$4)+SUM(IB6)*SUM(IE$4)+SUM(IG6)*SUM(IJ$4)+SUM(IL6)*SUM(IO$4)+SUM(IQ6)*SUM(IT$4))</f>
        <v>12.5</v>
      </c>
      <c r="IW6" s="104">
        <f>IF(AND(HX6="",IC6="",IH6=""),"",SUM(HX6)*SUM(HZ$4)+SUM(IC6)*SUM(IE$4)+SUM(IH6)*SUM(IJ$4)+SUM(IM6)*SUM(IO$4)+SUM(IR6)*SUM(IT$4))</f>
        <v>13.100000000000001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13.100000000000001</v>
      </c>
      <c r="IZ6" s="105">
        <f t="shared" ref="IZ6:IZ28" si="56">IF(IW6="","",IF(SUM(IY6)=0,IF(SUM(IW6)&gt;=10,IZ$4,0),IF(SUM(IY6)&gt;=10,IZ$4,0)))</f>
        <v>2</v>
      </c>
      <c r="JA6" s="109">
        <f t="shared" ref="JA6:JA37" si="57">IF(ISERROR(RANK(IY6,IY$6:IY$83)),"",RANK(IY6,IY$6:IY$83))</f>
        <v>17</v>
      </c>
      <c r="JB6" s="102">
        <v>8.75</v>
      </c>
      <c r="JC6" s="102">
        <v>8.5</v>
      </c>
      <c r="JD6" s="104">
        <f t="shared" ref="JD6:JD53" si="58">IF(AND(JB6="",JC6=""),"",JB6*JB$4+JC6*(1-JB$4))</f>
        <v>8.6</v>
      </c>
      <c r="JE6" s="102"/>
      <c r="JF6" s="104">
        <f>IF(AND(JB6="",JC6=""),"",IF(OR(JE6="",JE6&lt;JD6),JD6,IF(JC6="",JE6,JB6*JB$4+JE6*(1-JB$4))))</f>
        <v>8.6</v>
      </c>
      <c r="JG6" s="102"/>
      <c r="JH6" s="102"/>
      <c r="JI6" s="104" t="str">
        <f t="shared" ref="JI6:JI53" si="59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3" si="60">IF(AND(JL6="",JM6=""),"",JL6*JL$4+JM6*(1-JL$4))</f>
        <v/>
      </c>
      <c r="JO6" s="102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3" si="61">IF(AND(JQ6="",JR6=""),"",JQ6*JQ$4+JR6*(1-JQ$4))</f>
        <v/>
      </c>
      <c r="JT6" s="102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3" si="62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8.75</v>
      </c>
      <c r="KB6" s="104">
        <f>IF(AND(JC6="",JH6="",JM6=""),"",SUM(JC6)*SUM(JF$4)+SUM(JH6)*SUM(JK$4)+SUM(JM6)*SUM(JP$4)+SUM(JR6)*SUM(JU$4)+SUM(JW6)*SUM(JZ$4))</f>
        <v>8.5</v>
      </c>
      <c r="KC6" s="104">
        <f>IF(AND(JD6="",JI6="",JN6=""),"",SUM(JD6)*SUM(JF$4)+SUM(JI6)*SUM(JK$4)+SUM(JN6)*SUM(JP$4)+SUM(JS6)*SUM(JU$4)+SUM(JX6)*SUM(JZ$4))</f>
        <v>8.6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8.6</v>
      </c>
      <c r="KF6" s="105">
        <f t="shared" ref="KF6:KF28" si="63">IF(KC6="","",IF(SUM(KE6)=0,IF(SUM(KC6)&gt;=10,KF$4,0),IF(SUM(KE6)&gt;=10,KF$4,0)))</f>
        <v>0</v>
      </c>
      <c r="KG6" s="109">
        <f t="shared" ref="KG6:KG37" si="64">IF(ISERROR(RANK(KE6,KE$6:KE$83)),"",RANK(KE6,KE$6:KE$83))</f>
        <v>17</v>
      </c>
      <c r="KH6" s="102"/>
      <c r="KI6" s="102"/>
      <c r="KJ6" s="104" t="str">
        <f t="shared" ref="KJ6:KJ53" si="6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53" si="6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3" si="67">IF(AND(KR6="",KS6=""),"",KR6*KR$4+KS6*(1-KR$4))</f>
        <v/>
      </c>
      <c r="KU6" s="102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3" si="68">IF(AND(KW6="",KX6=""),"",KW6*KW$4+KX6*(1-KW$4))</f>
        <v/>
      </c>
      <c r="KZ6" s="102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3" si="6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8" si="70">IF(LI6="","",IF(SUM(LK6)=0,IF(SUM(LI6)&gt;=10,LL$4,0),IF(SUM(LK6)&gt;=10,LL$4,0)))</f>
        <v/>
      </c>
      <c r="LM6" s="109" t="str">
        <f t="shared" ref="LM6:LM37" si="71">IF(ISERROR(RANK(LK6,LK$6:LK$83)),"",RANK(LK6,LK$6:LK$83))</f>
        <v/>
      </c>
      <c r="LN6" s="102"/>
      <c r="LO6" s="102"/>
      <c r="LP6" s="104" t="str">
        <f t="shared" ref="LP6:LP53" si="72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3" si="73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3" si="74">IF(AND(LX6="",LY6=""),"",LX6*LX$4+LY6*(1-LX$4))</f>
        <v/>
      </c>
      <c r="MA6" s="102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3" si="75">IF(AND(MC6="",MD6=""),"",MC6*MC$4+MD6*(1-MC$4))</f>
        <v/>
      </c>
      <c r="MF6" s="102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3" si="76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8" si="77">IF(MO6="","",IF(SUM(MQ6)=0,IF(SUM(MO6)&gt;=10,MR$4,0),IF(SUM(MQ6)&gt;=10,MR$4,0)))</f>
        <v/>
      </c>
      <c r="MS6" s="109" t="str">
        <f t="shared" ref="MS6:MS37" si="78">IF(ISERROR(RANK(MQ6,MQ$6:MQ$83)),"",RANK(MQ6,MQ$6:MQ$83))</f>
        <v/>
      </c>
      <c r="MT6" s="102"/>
      <c r="MU6" s="102"/>
      <c r="MV6" s="104" t="str">
        <f t="shared" ref="MV6:MV53" si="79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3" si="80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3" si="81">IF(AND(ND6="",NE6=""),"",ND6*ND$4+NE6*(1-ND$4))</f>
        <v/>
      </c>
      <c r="NG6" s="102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3" si="82">IF(AND(NI6="",NJ6=""),"",NI6*NI$4+NJ6*(1-NI$4))</f>
        <v/>
      </c>
      <c r="NL6" s="102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3" si="83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28" si="84">IF(NU6="","",IF(SUM(NW6)=0,IF(SUM(NU6)&gt;=10,NX$4,0),IF(SUM(NW6)&gt;=10,NX$4,0)))</f>
        <v/>
      </c>
      <c r="NY6" s="109" t="str">
        <f t="shared" ref="NY6:NY37" si="85">IF(ISERROR(RANK(NW6,NW$6:NW$83)),"",RANK(NW6,NW$6:NW$83))</f>
        <v/>
      </c>
      <c r="OA6" s="198">
        <f t="shared" ref="OA6:OA23" si="86">AI6</f>
        <v>10.215384615384615</v>
      </c>
      <c r="OB6" s="198">
        <f t="shared" ref="OB6:OB23" si="87">BO6</f>
        <v>9.8538461538461526</v>
      </c>
      <c r="OC6" s="198">
        <f t="shared" ref="OC6:OC23" si="88">CU6</f>
        <v>10.915384615384616</v>
      </c>
      <c r="OD6" s="198">
        <f t="shared" ref="OD6:OD23" si="89">EA6</f>
        <v>10.515384615384615</v>
      </c>
      <c r="OE6" s="198">
        <f t="shared" ref="OE6:OE23" si="90">FG6</f>
        <v>8.7692307692307701</v>
      </c>
      <c r="OF6" s="198">
        <f t="shared" ref="OF6:OF23" si="91">GM6</f>
        <v>9.0307692307692307</v>
      </c>
      <c r="OG6" s="198" t="str">
        <f t="shared" ref="OG6:OG23" si="92">HS6</f>
        <v/>
      </c>
      <c r="OH6" s="198">
        <f t="shared" ref="OH6:OH23" si="93">IY6</f>
        <v>13.100000000000001</v>
      </c>
      <c r="OI6" s="198">
        <f t="shared" ref="OI6:OI23" si="94">KE6</f>
        <v>8.6</v>
      </c>
      <c r="OJ6" s="198" t="str">
        <f t="shared" ref="OJ6:OJ23" si="95">LK6</f>
        <v/>
      </c>
      <c r="OK6" s="198" t="str">
        <f t="shared" ref="OK6:OK23" si="96">MQ6</f>
        <v/>
      </c>
      <c r="OL6" s="198" t="str">
        <f t="shared" ref="OL6:OL23" si="97">NW6</f>
        <v/>
      </c>
      <c r="OM6" s="199"/>
      <c r="ON6" s="198">
        <f t="shared" ref="ON6:ON12" si="98">IF(AE6="","",(SUM(AE64)*SUM($AJ$4)+SUM(BK6)*SUM($BP$4)+SUM(CQ6)*SUM($CV$4)+SUM(DW6)*SUM($EB$4)+SUM(FC6)*SUM($FH$4)+SUM(GI6)*SUM($GN$4)+SUM(HO6)*SUM($HT$4)+SUM(IU6)*SUM($IZ$4)+SUM(KA6)*SUM($KF$4)+SUM(LG6)*SUM($LL$4)+SUM(MM6)*SUM($MR$4)+SUM(NS6)*SUM($NX$4))/30)</f>
        <v>9.3038461538461554</v>
      </c>
      <c r="OO6" s="198">
        <f t="shared" ref="OO6:OO12" si="99">IF(AF6="","",(SUM(AF64)*SUM($AJ$4)+SUM(BL6)*SUM($BP$4)+SUM(CR6)*SUM($CV$4)+SUM(DX6)*SUM($EB$4)+SUM(FD6)*SUM($FH$4)+SUM(GJ6)*SUM($GN$4)+SUM(HP6)*SUM($HT$4)+SUM(IV6)*SUM($IZ$4)+SUM(KB6)*SUM($KF$4)+SUM(LH6)*SUM($LL$4)+SUM(MN6)*SUM($MR$4)+SUM(NT6)*SUM($NX$4))/30)</f>
        <v>7.865384615384615</v>
      </c>
      <c r="OP6" s="198">
        <f t="shared" ref="OP6:OP68" si="100">IF(AG6="","",($AJ$4*SUM(AG6)+$BP$4*SUM(BM6)+$CV$4*SUM(CS6)+$EB$4*SUM(DY6)+$FH$4*SUM(FE6)+$GN$4*SUM(GK6)+$HT$4*SUM(HQ6)+$IZ$4*SUM(IW6)+$KF$4*SUM(KC6)+$LL$4*SUM(LI6)+$MR$4*SUM(MO6)+$NX$4*SUM(NU6))/30)</f>
        <v>10.143333333333334</v>
      </c>
      <c r="OQ6" s="198">
        <f t="shared" ref="OQ6:OQ69" si="101">IF(AI6="","",($AJ$4*SUM(AI6)+$BP$4*SUM(BO6)+$CV$4*SUM(CU6)+$EB$4*SUM(EA6)+$FH$4*SUM(FG6)+$GN$4*SUM(GM6)+$HT$4*SUM(HS6)+$IZ$4*SUM(IY6)+$KF$4*SUM(KE6)+$LL$4*SUM(LK6)+$MR$4*SUM(MQ6)+$NX$4*SUM(NW6))/30)</f>
        <v>10.143333333333334</v>
      </c>
      <c r="OR6" s="105">
        <f t="shared" ref="OR6:OR69" si="102">IF(AK6="","",SUM($AJ6,$BP6,$CV6,$EB6,$FH6,$GN6,$HT6,$IZ6,$KF6,$LL6,$MR6,$NX6))</f>
        <v>17</v>
      </c>
      <c r="OS6" s="105">
        <f t="shared" ref="OS6:OS69" si="103">IF(OQ6="","",IF(OQ6&lt;10,OR6,30))</f>
        <v>30</v>
      </c>
      <c r="OT6" s="133"/>
      <c r="OU6" s="109">
        <f t="shared" ref="OU6:OU69" si="104">IF(ISERROR(RANK(OQ6,OQ$6:OQ$83)),"",RANK(OQ6,OQ$6:OQ$83))</f>
        <v>21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279</v>
      </c>
      <c r="C7" s="195" t="s">
        <v>280</v>
      </c>
      <c r="D7" s="195" t="s">
        <v>281</v>
      </c>
      <c r="E7" s="196" t="s">
        <v>278</v>
      </c>
      <c r="F7" s="102">
        <v>13</v>
      </c>
      <c r="G7" s="102">
        <v>11.75</v>
      </c>
      <c r="H7" s="104">
        <f t="shared" si="0"/>
        <v>12.25</v>
      </c>
      <c r="I7" s="102"/>
      <c r="J7" s="104">
        <f t="shared" si="1"/>
        <v>12.25</v>
      </c>
      <c r="K7" s="102">
        <v>13.75</v>
      </c>
      <c r="L7" s="102">
        <v>15.5</v>
      </c>
      <c r="M7" s="104">
        <f t="shared" si="2"/>
        <v>14.799999999999999</v>
      </c>
      <c r="N7" s="102"/>
      <c r="O7" s="104">
        <f t="shared" si="3"/>
        <v>14.799999999999999</v>
      </c>
      <c r="P7" s="102">
        <v>13</v>
      </c>
      <c r="Q7" s="102">
        <v>14.5</v>
      </c>
      <c r="R7" s="104">
        <f t="shared" si="4"/>
        <v>13.899999999999999</v>
      </c>
      <c r="S7" s="102"/>
      <c r="T7" s="104">
        <f t="shared" ref="T7:T29" si="105">IF(AND(P7="",Q7=""),"",IF(OR(S7="",S7&lt;R7),R7,IF(Q7="",S7,P7*P$4+S7*(1-P$4))))</f>
        <v>13.899999999999999</v>
      </c>
      <c r="U7" s="102"/>
      <c r="V7" s="102"/>
      <c r="W7" s="104" t="str">
        <f t="shared" si="5"/>
        <v/>
      </c>
      <c r="X7" s="102"/>
      <c r="Y7" s="104" t="str">
        <f t="shared" ref="Y7:Y29" si="106">IF(AND(U7="",V7=""),"",IF(OR(X7="",X7&lt;W7),W7,IF(V7="",X7,U7*U$4+X7*(1-U$4))))</f>
        <v/>
      </c>
      <c r="Z7" s="102"/>
      <c r="AA7" s="102"/>
      <c r="AB7" s="104" t="str">
        <f t="shared" si="6"/>
        <v/>
      </c>
      <c r="AC7" s="102"/>
      <c r="AD7" s="104" t="str">
        <f t="shared" ref="AD7:AD29" si="107">IF(AND(Z7="",AA7=""),"",IF(OR(AC7="",AC7&lt;AB7),AB7,IF(AA7="",AC7,Z7*Z$4+AC7*(1-Z$4))))</f>
        <v/>
      </c>
      <c r="AE7" s="104">
        <f t="shared" ref="AE7:AE68" si="108">IF(AND(F7="",K7="",P7=""),"",SUM(F7)*SUM(J$4)+SUM(K7)*SUM(O$4)+SUM(P7)*SUM(T$4)+SUM(U7)*SUM(Y$4)+SUM(Z7)*SUM(AD$4))</f>
        <v>13.173076923076923</v>
      </c>
      <c r="AF7" s="104">
        <f t="shared" ref="AF7:AF68" si="109">IF(AND(G7="",L7="",Q7=""),"",SUM(G7)*SUM(J$4)+SUM(L7)*SUM(O$4)+SUM(Q7)*SUM(T$4)+SUM(V7)*SUM(Y$4)+SUM(AA7)*SUM(AD$4))</f>
        <v>13.461538461538462</v>
      </c>
      <c r="AG7" s="104">
        <f t="shared" ref="AG7:AG68" si="110">IF(AND(H7="",M7="",R7=""),"",SUM(H7)*SUM(J$4)+SUM(M7)*SUM(O$4)+SUM(R7)*SUM(T$4)+SUM(W7)*SUM(Y$4)+SUM(AB7)*SUM(AD$4))</f>
        <v>13.346153846153847</v>
      </c>
      <c r="AH7" s="104" t="str">
        <f t="shared" ref="AH7:AH68" si="111">IF(AND(I7="",N7="",S7=""),"",SUM(I7)*SUM(J$4)+SUM(N7)*SUM(O$4)+SUM(S7)*SUM(T$4)+SUM(X7)*SUM(Y$4)+SUM(AC7)*SUM(AD$4))</f>
        <v/>
      </c>
      <c r="AI7" s="104">
        <f t="shared" ref="AI7:AI68" si="112">IF(AND(J7="",O7="",T7=""),"",SUM(J7)*SUM(J$4)+SUM(O7)*SUM(O$4)+SUM(T7)*SUM(T$4)+SUM(Y7)*SUM(Y$4)+SUM(AD7)*SUM(AD$4))</f>
        <v>13.346153846153847</v>
      </c>
      <c r="AJ7" s="105">
        <f t="shared" si="7"/>
        <v>5</v>
      </c>
      <c r="AK7" s="109">
        <f t="shared" si="8"/>
        <v>5</v>
      </c>
      <c r="AL7" s="102">
        <v>16.5</v>
      </c>
      <c r="AM7" s="102">
        <v>17</v>
      </c>
      <c r="AN7" s="104">
        <f t="shared" si="9"/>
        <v>16.8</v>
      </c>
      <c r="AO7" s="102"/>
      <c r="AP7" s="104">
        <f t="shared" ref="AP7:AP29" si="113">IF(AND(AL7="",AM7=""),"",IF(OR(AO7="",AO7&lt;AN7),AN7,IF(AM7="",AO7,AL7*AL$4+AO7*(1-AL$4))))</f>
        <v>16.8</v>
      </c>
      <c r="AQ7" s="102">
        <v>17</v>
      </c>
      <c r="AR7" s="102">
        <v>17</v>
      </c>
      <c r="AS7" s="104">
        <f t="shared" si="10"/>
        <v>17</v>
      </c>
      <c r="AT7" s="102"/>
      <c r="AU7" s="104">
        <f t="shared" ref="AU7:AU29" si="114">IF(AND(AQ7="",AR7=""),"",IF(OR(AT7="",AT7&lt;AS7),AS7,IF(AR7="",AT7,AQ7*AQ$4+AT7*(1-AQ$4))))</f>
        <v>17</v>
      </c>
      <c r="AV7" s="102"/>
      <c r="AW7" s="102"/>
      <c r="AX7" s="104" t="str">
        <f t="shared" si="11"/>
        <v/>
      </c>
      <c r="AY7" s="102"/>
      <c r="AZ7" s="104" t="str">
        <f t="shared" ref="AZ7:AZ29" si="115">IF(AND(AV7="",AW7=""),"",IF(OR(AY7="",AY7&lt;AX7),AX7,IF(AW7="",AY7,AV7*AV$4+AY7*(1-AV$4))))</f>
        <v/>
      </c>
      <c r="BA7" s="102"/>
      <c r="BB7" s="102"/>
      <c r="BC7" s="104" t="str">
        <f t="shared" si="12"/>
        <v/>
      </c>
      <c r="BD7" s="102"/>
      <c r="BE7" s="104" t="str">
        <f t="shared" ref="BE7:BE29" si="116">IF(AND(BA7="",BB7=""),"",IF(OR(BD7="",BD7&lt;BC7),BC7,IF(BB7="",BD7,BA7*BA$4+BD7*(1-BA$4))))</f>
        <v/>
      </c>
      <c r="BF7" s="102"/>
      <c r="BG7" s="102"/>
      <c r="BH7" s="104" t="str">
        <f t="shared" si="13"/>
        <v/>
      </c>
      <c r="BI7" s="102"/>
      <c r="BJ7" s="104" t="str">
        <f t="shared" ref="BJ7:BJ29" si="117">IF(AND(BF7="",BG7=""),"",IF(OR(BI7="",BI7&lt;BH7),BH7,IF(BG7="",BI7,BF7*BF$4+BI7*(1-BF$4))))</f>
        <v/>
      </c>
      <c r="BK7" s="104">
        <f t="shared" ref="BK7:BK68" si="118">IF(AND(AL7="",AQ7="",AV7=""),"",SUM(AL7)*SUM(AP$4)+SUM(AQ7)*SUM(AU$4)+SUM(AV7)*SUM(AZ$4)+SUM(BA7)*SUM(BE$4)+SUM(BF7)*SUM(BJ$4))</f>
        <v>16.730769230769234</v>
      </c>
      <c r="BL7" s="104">
        <f t="shared" ref="BL7:BL68" si="119">IF(AND(AM7="",AR7="",AW7=""),"",SUM(AM7)*SUM(AP$4)+SUM(AR7)*SUM(AU$4)+SUM(AW7)*SUM(AZ$4)+SUM(BB7)*SUM(BE$4)+SUM(BG7)*SUM(BJ$4))</f>
        <v>17</v>
      </c>
      <c r="BM7" s="104">
        <f t="shared" ref="BM7:BM68" si="120">IF(AND(AN7="",AS7="",AX7=""),"",SUM(AN7)*SUM(AP$4)+SUM(AS7)*SUM(AU$4)+SUM(AX7)*SUM(AZ$4)+SUM(BC7)*SUM(BE$4)+SUM(BH7)*SUM(BJ$4))</f>
        <v>16.892307692307693</v>
      </c>
      <c r="BN7" s="104" t="str">
        <f t="shared" ref="BN7:BN68" si="121">IF(AND(AO7="",AT7="",AY7=""),"",SUM(AO7)*SUM(AP$4)+SUM(AT7)*SUM(AU$4)+SUM(AY7)*SUM(AZ$4)+SUM(BD7)*SUM(BE$4)+SUM(BI7)*SUM(BJ$4))</f>
        <v/>
      </c>
      <c r="BO7" s="104">
        <f t="shared" ref="BO7:BO68" si="122">IF(AND(AP7="",AU7="",AZ7=""),"",SUM(AP7)*SUM(AP$4)+SUM(AU7)*SUM(AU$4)+SUM(AZ7)*SUM(AZ$4)+SUM(BE7)*SUM(BE$4)+SUM(BJ7)*SUM(BJ$4))</f>
        <v>16.892307692307693</v>
      </c>
      <c r="BP7" s="105">
        <f t="shared" si="14"/>
        <v>5</v>
      </c>
      <c r="BQ7" s="109">
        <f t="shared" si="15"/>
        <v>1</v>
      </c>
      <c r="BR7" s="102">
        <v>11</v>
      </c>
      <c r="BS7" s="102">
        <v>13</v>
      </c>
      <c r="BT7" s="104">
        <f t="shared" si="16"/>
        <v>12.2</v>
      </c>
      <c r="BU7" s="102"/>
      <c r="BV7" s="104">
        <f t="shared" ref="BV7:BV29" si="123">IF(AND(BR7="",BS7=""),"",IF(OR(BU7="",BU7&lt;BT7),BT7,IF(BS7="",BU7,BR7*BR$4+BU7*(1-BR$4))))</f>
        <v>12.2</v>
      </c>
      <c r="BW7" s="102">
        <v>9.5</v>
      </c>
      <c r="BX7" s="102">
        <v>16.5</v>
      </c>
      <c r="BY7" s="104">
        <f t="shared" si="17"/>
        <v>13.700000000000001</v>
      </c>
      <c r="BZ7" s="102"/>
      <c r="CA7" s="104">
        <f t="shared" ref="CA7:CA29" si="124">IF(AND(BW7="",BX7=""),"",IF(OR(BZ7="",BZ7&lt;BY7),BY7,IF(BX7="",BZ7,BW7*BW$4+BZ7*(1-BW$4))))</f>
        <v>13.700000000000001</v>
      </c>
      <c r="CB7" s="102"/>
      <c r="CC7" s="102"/>
      <c r="CD7" s="104" t="str">
        <f t="shared" si="18"/>
        <v/>
      </c>
      <c r="CE7" s="102"/>
      <c r="CF7" s="104" t="str">
        <f t="shared" ref="CF7:CF29" si="125">IF(AND(CB7="",CC7=""),"",IF(OR(CE7="",CE7&lt;CD7),CD7,IF(CC7="",CE7,CB7*CB$4+CE7*(1-CB$4))))</f>
        <v/>
      </c>
      <c r="CG7" s="102"/>
      <c r="CH7" s="102"/>
      <c r="CI7" s="104" t="str">
        <f t="shared" si="19"/>
        <v/>
      </c>
      <c r="CJ7" s="102"/>
      <c r="CK7" s="104" t="str">
        <f t="shared" ref="CK7:CK29" si="126">IF(AND(CG7="",CH7=""),"",IF(OR(CJ7="",CJ7&lt;CI7),CI7,IF(CH7="",CJ7,CG7*CG$4+CJ7*(1-CG$4))))</f>
        <v/>
      </c>
      <c r="CL7" s="102"/>
      <c r="CM7" s="102"/>
      <c r="CN7" s="104" t="str">
        <f t="shared" si="20"/>
        <v/>
      </c>
      <c r="CO7" s="102"/>
      <c r="CP7" s="104" t="str">
        <f t="shared" ref="CP7:CP29" si="127">IF(AND(CL7="",CM7=""),"",IF(OR(CO7="",CO7&lt;CN7),CN7,IF(CM7="",CO7,CL7*CL$4+CO7*(1-CL$4))))</f>
        <v/>
      </c>
      <c r="CQ7" s="104">
        <f t="shared" ref="CQ7:CQ68" si="128">IF(AND(BR7="",BW7="",CB7=""),"",SUM(BR7)*SUM(BV$4)+SUM(BW7)*SUM(CA$4)+SUM(CB7)*SUM(CF$4)+SUM(CG7)*SUM(CK$4)+SUM(CL7)*SUM(CP$4))</f>
        <v>10.307692307692307</v>
      </c>
      <c r="CR7" s="104">
        <f t="shared" ref="CR7:CR68" si="129">IF(AND(BS7="",BX7="",CC7=""),"",SUM(BS7)*SUM(BV$4)+SUM(BX7)*SUM(CA$4)+SUM(CC7)*SUM(CF$4)+SUM(CH7)*SUM(CK$4)+SUM(CM7)*SUM(CP$4))</f>
        <v>14.615384615384617</v>
      </c>
      <c r="CS7" s="104">
        <f t="shared" ref="CS7:CS68" si="130">IF(AND(BT7="",BY7="",CD7=""),"",SUM(BT7)*SUM(BV$4)+SUM(BY7)*SUM(CA$4)+SUM(CD7)*SUM(CF$4)+SUM(CI7)*SUM(CK$4)+SUM(CN7)*SUM(CP$4))</f>
        <v>12.892307692307693</v>
      </c>
      <c r="CT7" s="104" t="str">
        <f t="shared" ref="CT7:CT68" si="131">IF(AND(BU7="",BZ7="",CE7=""),"",SUM(BU7)*SUM(BV$4)+SUM(BZ7)*SUM(CA$4)+SUM(CE7)*SUM(CF$4)+SUM(CJ7)*SUM(CK$4)+SUM(CO7)*SUM(CP$4))</f>
        <v/>
      </c>
      <c r="CU7" s="104">
        <f t="shared" ref="CU7:CU68" si="132">IF(AND(BV7="",CA7="",CF7=""),"",SUM(BV7)*SUM(BV$4)+SUM(CA7)*SUM(CA$4)+SUM(CF7)*SUM(CF$4)+SUM(CK7)*SUM(CK$4)+SUM(CP7)*SUM(CP$4))</f>
        <v>12.892307692307693</v>
      </c>
      <c r="CV7" s="105">
        <f t="shared" si="21"/>
        <v>5</v>
      </c>
      <c r="CW7" s="109">
        <f t="shared" si="22"/>
        <v>9</v>
      </c>
      <c r="CX7" s="102">
        <v>11</v>
      </c>
      <c r="CY7" s="102">
        <v>11.5</v>
      </c>
      <c r="CZ7" s="104">
        <f t="shared" si="23"/>
        <v>11.3</v>
      </c>
      <c r="DA7" s="102"/>
      <c r="DB7" s="104">
        <f t="shared" ref="DB7:DB29" si="133">IF(AND(CX7="",CY7=""),"",IF(OR(DA7="",DA7&lt;CZ7),CZ7,IF(CY7="",DA7,CX7*CX$4+DA7*(1-CX$4))))</f>
        <v>11.3</v>
      </c>
      <c r="DC7" s="102">
        <v>14</v>
      </c>
      <c r="DD7" s="102">
        <v>12.5</v>
      </c>
      <c r="DE7" s="104">
        <f t="shared" si="24"/>
        <v>13.100000000000001</v>
      </c>
      <c r="DF7" s="102"/>
      <c r="DG7" s="104">
        <f t="shared" ref="DG7:DG29" si="134">IF(AND(DC7="",DD7=""),"",IF(OR(DF7="",DF7&lt;DE7),DE7,IF(DD7="",DF7,DC7*DC$4+DF7*(1-DC$4))))</f>
        <v>13.100000000000001</v>
      </c>
      <c r="DH7" s="102">
        <v>13.5</v>
      </c>
      <c r="DI7" s="102">
        <v>11</v>
      </c>
      <c r="DJ7" s="104">
        <f t="shared" si="25"/>
        <v>12</v>
      </c>
      <c r="DK7" s="102"/>
      <c r="DL7" s="104">
        <f t="shared" ref="DL7:DL29" si="135">IF(AND(DH7="",DI7=""),"",IF(OR(DK7="",DK7&lt;DJ7),DJ7,IF(DI7="",DK7,DH7*DH$4+DK7*(1-DH$4))))</f>
        <v>12</v>
      </c>
      <c r="DM7" s="102"/>
      <c r="DN7" s="102"/>
      <c r="DO7" s="104" t="str">
        <f t="shared" si="26"/>
        <v/>
      </c>
      <c r="DP7" s="102"/>
      <c r="DQ7" s="104" t="str">
        <f t="shared" ref="DQ7:DQ29" si="136">IF(AND(DM7="",DN7=""),"",IF(OR(DP7="",DP7&lt;DO7),DO7,IF(DN7="",DP7,DM7*DM$4+DP7*(1-DM$4))))</f>
        <v/>
      </c>
      <c r="DR7" s="102"/>
      <c r="DS7" s="102"/>
      <c r="DT7" s="104" t="str">
        <f t="shared" si="27"/>
        <v/>
      </c>
      <c r="DU7" s="102"/>
      <c r="DV7" s="104" t="str">
        <f t="shared" ref="DV7:DV29" si="137">IF(AND(DR7="",DS7=""),"",IF(OR(DU7="",DU7&lt;DT7),DT7,IF(DS7="",DU7,DR7*DR$4+DU7*(1-DR$4))))</f>
        <v/>
      </c>
      <c r="DW7" s="104">
        <f t="shared" ref="DW7:DW68" si="138">IF(AND(CX7="",DC7="",DH7=""),"",SUM(CX7)*SUM(DB$4)+SUM(DC7)*SUM(DG$4)+SUM(DH7)*SUM(DL$4)+SUM(DM7)*SUM(DQ$4)+SUM(DR7)*SUM(DV$4))</f>
        <v>12.923076923076923</v>
      </c>
      <c r="DX7" s="104">
        <f t="shared" ref="DX7:DX68" si="139">IF(AND(CY7="",DD7="",DI7=""),"",SUM(CY7)*SUM(DB$4)+SUM(DD7)*SUM(DG$4)+SUM(DI7)*SUM(DL$4)+SUM(DN7)*SUM(DQ$4)+SUM(DS7)*SUM(DV$4))</f>
        <v>11.730769230769232</v>
      </c>
      <c r="DY7" s="104">
        <f t="shared" ref="DY7:DY68" si="140">IF(AND(CZ7="",DE7="",DJ7=""),"",SUM(CZ7)*SUM(DB$4)+SUM(DE7)*SUM(DG$4)+SUM(DJ7)*SUM(DL$4)+SUM(DO7)*SUM(DQ$4)+SUM(DT7)*SUM(DV$4))</f>
        <v>12.207692307692309</v>
      </c>
      <c r="DZ7" s="104" t="str">
        <f t="shared" ref="DZ7:DZ68" si="141">IF(AND(DA7="",DF7="",DK7=""),"",SUM(DA7)*SUM(DB$4)+SUM(DF7)*SUM(DG$4)+SUM(DK7)*SUM(DL$4)+SUM(DP7)*SUM(DQ$4)+SUM(DU7)*SUM(DV$4))</f>
        <v/>
      </c>
      <c r="EA7" s="104">
        <f t="shared" ref="EA7:EA68" si="142">IF(AND(DB7="",DG7="",DL7=""),"",SUM(DB7)*SUM(DB$4)+SUM(DG7)*SUM(DG$4)+SUM(DL7)*SUM(DL$4)+SUM(DQ7)*SUM(DQ$4)+SUM(DV7)*SUM(DV$4))</f>
        <v>12.207692307692309</v>
      </c>
      <c r="EB7" s="105">
        <f t="shared" si="28"/>
        <v>5</v>
      </c>
      <c r="EC7" s="109">
        <f t="shared" si="29"/>
        <v>7</v>
      </c>
      <c r="ED7" s="102">
        <v>7.25</v>
      </c>
      <c r="EE7" s="102">
        <v>2</v>
      </c>
      <c r="EF7" s="104">
        <f t="shared" si="30"/>
        <v>4.1000000000000005</v>
      </c>
      <c r="EG7" s="102"/>
      <c r="EH7" s="104">
        <f t="shared" ref="EH7:EH29" si="143">IF(AND(ED7="",EE7=""),"",IF(OR(EG7="",EG7&lt;EF7),EF7,IF(EE7="",EG7,ED7*ED$4+EG7*(1-ED$4))))</f>
        <v>4.1000000000000005</v>
      </c>
      <c r="EI7" s="102">
        <v>14.5</v>
      </c>
      <c r="EJ7" s="102">
        <v>6</v>
      </c>
      <c r="EK7" s="104">
        <f t="shared" si="31"/>
        <v>9.4</v>
      </c>
      <c r="EL7" s="102"/>
      <c r="EM7" s="104">
        <f t="shared" ref="EM7:EM29" si="144">IF(AND(EI7="",EJ7=""),"",IF(OR(EL7="",EL7&lt;EK7),EK7,IF(EJ7="",EL7,EI7*EI$4+EL7*(1-EI$4))))</f>
        <v>9.4</v>
      </c>
      <c r="EN7" s="102">
        <v>9.5</v>
      </c>
      <c r="EO7" s="102">
        <v>4</v>
      </c>
      <c r="EP7" s="104">
        <f t="shared" si="32"/>
        <v>6.2</v>
      </c>
      <c r="EQ7" s="102"/>
      <c r="ER7" s="104">
        <f t="shared" ref="ER7:ER29" si="145">IF(AND(EN7="",EO7=""),"",IF(OR(EQ7="",EQ7&lt;EP7),EP7,IF(EO7="",EQ7,EN7*EN$4+EQ7*(1-EN$4))))</f>
        <v>6.2</v>
      </c>
      <c r="ES7" s="102"/>
      <c r="ET7" s="102"/>
      <c r="EU7" s="104" t="str">
        <f t="shared" si="33"/>
        <v/>
      </c>
      <c r="EV7" s="102"/>
      <c r="EW7" s="104" t="str">
        <f t="shared" ref="EW7:EW29" si="146">IF(AND(ES7="",ET7=""),"",IF(OR(EV7="",EV7&lt;EU7),EU7,IF(ET7="",EV7,ES7*ES$4+EV7*(1-ES$4))))</f>
        <v/>
      </c>
      <c r="EX7" s="102"/>
      <c r="EY7" s="102"/>
      <c r="EZ7" s="104" t="str">
        <f t="shared" si="34"/>
        <v/>
      </c>
      <c r="FA7" s="102"/>
      <c r="FB7" s="104" t="str">
        <f t="shared" ref="FB7:FB29" si="147">IF(AND(EX7="",EY7=""),"",IF(OR(FA7="",FA7&lt;EZ7),EZ7,IF(EY7="",FA7,EX7*EX$4+FA7*(1-EX$4))))</f>
        <v/>
      </c>
      <c r="FC7" s="104">
        <f t="shared" ref="FC7:FC68" si="148">IF(AND(ED7="",EI7="",EN7=""),"",SUM(ED7)*SUM(EH$4)+SUM(EI7)*SUM(EM$4)+SUM(EN7)*SUM(ER$4)+SUM(ES7)*SUM(EW$4)+SUM(EX7)*SUM(FB$4))</f>
        <v>11.115384615384617</v>
      </c>
      <c r="FD7" s="104">
        <f t="shared" ref="FD7:FD68" si="149">IF(AND(EE7="",EJ7="",EO7=""),"",SUM(EE7)*SUM(EH$4)+SUM(EJ7)*SUM(EM$4)+SUM(EO7)*SUM(ER$4)+SUM(ET7)*SUM(EW$4)+SUM(EY7)*SUM(FB$4))</f>
        <v>4.3076923076923075</v>
      </c>
      <c r="FE7" s="104">
        <f t="shared" ref="FE7:FE68" si="150">IF(AND(EF7="",EK7="",EP7=""),"",SUM(EF7)*SUM(EH$4)+SUM(EK7)*SUM(EM$4)+SUM(EP7)*SUM(ER$4)+SUM(EU7)*SUM(EW$4)+SUM(EZ7)*SUM(FB$4))</f>
        <v>7.0307692307692315</v>
      </c>
      <c r="FF7" s="104" t="str">
        <f t="shared" ref="FF7:FF68" si="151">IF(AND(EG7="",EL7="",EQ7=""),"",SUM(EG7)*SUM(EH$4)+SUM(EL7)*SUM(EM$4)+SUM(EQ7)*SUM(ER$4)+SUM(EV7)*SUM(EW$4)+SUM(FA7)*SUM(FB$4))</f>
        <v/>
      </c>
      <c r="FG7" s="104">
        <f t="shared" ref="FG7:FG68" si="152">IF(AND(EH7="",EM7="",ER7=""),"",SUM(EH7)*SUM(EH$4)+SUM(EM7)*SUM(EM$4)+SUM(ER7)*SUM(ER$4)+SUM(EW7)*SUM(EW$4)+SUM(FB7)*SUM(FB$4))</f>
        <v>7.0307692307692315</v>
      </c>
      <c r="FH7" s="105">
        <f t="shared" si="35"/>
        <v>0</v>
      </c>
      <c r="FI7" s="109">
        <f t="shared" si="36"/>
        <v>13</v>
      </c>
      <c r="FJ7" s="102">
        <v>8</v>
      </c>
      <c r="FK7" s="102">
        <v>16.5</v>
      </c>
      <c r="FL7" s="104">
        <f t="shared" si="37"/>
        <v>13.100000000000001</v>
      </c>
      <c r="FM7" s="102"/>
      <c r="FN7" s="104">
        <f t="shared" ref="FN7:FN29" si="153">IF(AND(FJ7="",FK7=""),"",IF(OR(FM7="",FM7&lt;FL7),FL7,IF(FK7="",FM7,FJ7*FJ$4+FM7*(1-FJ$4))))</f>
        <v>13.100000000000001</v>
      </c>
      <c r="FO7" s="102">
        <v>10</v>
      </c>
      <c r="FP7" s="102">
        <v>16</v>
      </c>
      <c r="FQ7" s="104">
        <f t="shared" si="38"/>
        <v>13.6</v>
      </c>
      <c r="FR7" s="102"/>
      <c r="FS7" s="104">
        <f t="shared" ref="FS7:FS29" si="154">IF(AND(FO7="",FP7=""),"",IF(OR(FR7="",FR7&lt;FQ7),FQ7,IF(FP7="",FR7,FO7*FO$4+FR7*(1-FO$4))))</f>
        <v>13.6</v>
      </c>
      <c r="FT7" s="102"/>
      <c r="FU7" s="102"/>
      <c r="FV7" s="104" t="str">
        <f t="shared" si="39"/>
        <v/>
      </c>
      <c r="FW7" s="102"/>
      <c r="FX7" s="104" t="str">
        <f t="shared" ref="FX7:FX29" si="155">IF(AND(FT7="",FU7=""),"",IF(OR(FW7="",FW7&lt;FV7),FV7,IF(FU7="",FW7,FT7*FT$4+FW7*(1-FT$4))))</f>
        <v/>
      </c>
      <c r="FY7" s="102"/>
      <c r="FZ7" s="102"/>
      <c r="GA7" s="104" t="str">
        <f t="shared" si="40"/>
        <v/>
      </c>
      <c r="GB7" s="102"/>
      <c r="GC7" s="104" t="str">
        <f t="shared" ref="GC7:GC29" si="156">IF(AND(FY7="",FZ7=""),"",IF(OR(GB7="",GB7&lt;GA7),GA7,IF(FZ7="",GB7,FY7*FY$4+GB7*(1-FY$4))))</f>
        <v/>
      </c>
      <c r="GD7" s="102"/>
      <c r="GE7" s="102"/>
      <c r="GF7" s="104" t="str">
        <f t="shared" si="41"/>
        <v/>
      </c>
      <c r="GG7" s="102"/>
      <c r="GH7" s="104" t="str">
        <f t="shared" ref="GH7:GH29" si="157">IF(AND(GD7="",GE7=""),"",IF(OR(GG7="",GG7&lt;GF7),GF7,IF(GE7="",GG7,GD7*GD$4+GG7*(1-GD$4))))</f>
        <v/>
      </c>
      <c r="GI7" s="104">
        <f t="shared" ref="GI7:GI68" si="158">IF(AND(FJ7="",FO7="",FT7=""),"",SUM(FJ7)*SUM(FN$4)+SUM(FO7)*SUM(FS$4)+SUM(FT7)*SUM(FX$4)+SUM(FY7)*SUM(GC$4)+SUM(GD7)*SUM(GH$4))</f>
        <v>8.9230769230769234</v>
      </c>
      <c r="GJ7" s="104">
        <f t="shared" ref="GJ7:GJ68" si="159">IF(AND(FK7="",FP7="",FU7=""),"",SUM(FK7)*SUM(FN$4)+SUM(FP7)*SUM(FS$4)+SUM(FU7)*SUM(FX$4)+SUM(FZ7)*SUM(GC$4)+SUM(GE7)*SUM(GH$4))</f>
        <v>16.26923076923077</v>
      </c>
      <c r="GK7" s="104">
        <f t="shared" ref="GK7:GK68" si="160">IF(AND(FL7="",FQ7="",FV7=""),"",SUM(FL7)*SUM(FN$4)+SUM(FQ7)*SUM(FS$4)+SUM(FV7)*SUM(FX$4)+SUM(GA7)*SUM(GC$4)+SUM(GF7)*SUM(GH$4))</f>
        <v>13.330769230769231</v>
      </c>
      <c r="GL7" s="104" t="str">
        <f t="shared" ref="GL7:GL68" si="161">IF(AND(FM7="",FR7="",FW7=""),"",SUM(FM7)*SUM(FN$4)+SUM(FR7)*SUM(FS$4)+SUM(FW7)*SUM(FX$4)+SUM(GB7)*SUM(GC$4)+SUM(GG7)*SUM(GH$4))</f>
        <v/>
      </c>
      <c r="GM7" s="104">
        <f t="shared" ref="GM7:GM68" si="162">IF(AND(FN7="",FS7="",FX7=""),"",SUM(FN7)*SUM(FN$4)+SUM(FS7)*SUM(FS$4)+SUM(FX7)*SUM(FX$4)+SUM(GC7)*SUM(GC$4)+SUM(GH7)*SUM(GH$4))</f>
        <v>13.330769230769231</v>
      </c>
      <c r="GN7" s="105">
        <f t="shared" si="42"/>
        <v>3</v>
      </c>
      <c r="GO7" s="109">
        <f t="shared" si="43"/>
        <v>6</v>
      </c>
      <c r="GP7" s="102"/>
      <c r="GQ7" s="102"/>
      <c r="GR7" s="104" t="str">
        <f t="shared" si="44"/>
        <v/>
      </c>
      <c r="GS7" s="102"/>
      <c r="GT7" s="104" t="str">
        <f t="shared" ref="GT7:GT29" si="163">IF(AND(GP7="",GQ7=""),"",IF(OR(GS7="",GS7&lt;GR7),GR7,IF(GQ7="",GS7,GP7*GP$4+GS7*(1-GP$4))))</f>
        <v/>
      </c>
      <c r="GU7" s="102"/>
      <c r="GV7" s="102"/>
      <c r="GW7" s="104" t="str">
        <f t="shared" si="45"/>
        <v/>
      </c>
      <c r="GX7" s="102"/>
      <c r="GY7" s="104" t="str">
        <f t="shared" ref="GY7:GY29" si="164">IF(AND(GU7="",GV7=""),"",IF(OR(GX7="",GX7&lt;GW7),GW7,IF(GV7="",GX7,GU7*GU$4+GX7*(1-GU$4))))</f>
        <v/>
      </c>
      <c r="GZ7" s="102"/>
      <c r="HA7" s="102"/>
      <c r="HB7" s="104" t="str">
        <f t="shared" si="46"/>
        <v/>
      </c>
      <c r="HC7" s="102"/>
      <c r="HD7" s="104" t="str">
        <f t="shared" ref="HD7:HD29" si="165">IF(AND(GZ7="",HA7=""),"",IF(OR(HC7="",HC7&lt;HB7),HB7,IF(HA7="",HC7,GZ7*GZ$4+HC7*(1-GZ$4))))</f>
        <v/>
      </c>
      <c r="HE7" s="102"/>
      <c r="HF7" s="102"/>
      <c r="HG7" s="104" t="str">
        <f t="shared" si="47"/>
        <v/>
      </c>
      <c r="HH7" s="102"/>
      <c r="HI7" s="104" t="str">
        <f t="shared" ref="HI7:HI29" si="166">IF(AND(HE7="",HF7=""),"",IF(OR(HH7="",HH7&lt;HG7),HG7,IF(HF7="",HH7,HE7*HE$4+HH7*(1-HE$4))))</f>
        <v/>
      </c>
      <c r="HJ7" s="102"/>
      <c r="HK7" s="102"/>
      <c r="HL7" s="104" t="str">
        <f t="shared" si="48"/>
        <v/>
      </c>
      <c r="HM7" s="102"/>
      <c r="HN7" s="104" t="str">
        <f t="shared" ref="HN7:HN29" si="167">IF(AND(HJ7="",HK7=""),"",IF(OR(HM7="",HM7&lt;HL7),HL7,IF(HK7="",HM7,HJ7*HJ$4+HM7*(1-HJ$4))))</f>
        <v/>
      </c>
      <c r="HO7" s="104" t="str">
        <f t="shared" ref="HO7:HO68" si="168">IF(AND(GP7="",GU7="",GZ7=""),"",SUM(GP7)*SUM(GT$4)+SUM(GU7)*SUM(GY$4)+SUM(GZ7)*SUM(HD$4)+SUM(HE7)*SUM(HI$4)+SUM(HJ7)*SUM(HN$4))</f>
        <v/>
      </c>
      <c r="HP7" s="104" t="str">
        <f t="shared" ref="HP7:HP68" si="169">IF(AND(GQ7="",GV7="",HA7=""),"",SUM(GQ7)*SUM(GT$4)+SUM(GV7)*SUM(GY$4)+SUM(HA7)*SUM(HD$4)+SUM(HF7)*SUM(HI$4)+SUM(HK7)*SUM(HN$4))</f>
        <v/>
      </c>
      <c r="HQ7" s="104" t="str">
        <f t="shared" ref="HQ7:HQ68" si="170">IF(AND(GR7="",GW7="",HB7=""),"",SUM(GR7)*SUM(GT$4)+SUM(GW7)*SUM(GY$4)+SUM(HB7)*SUM(HD$4)+SUM(HG7)*SUM(HI$4)+SUM(HL7)*SUM(HN$4))</f>
        <v/>
      </c>
      <c r="HR7" s="104" t="str">
        <f t="shared" ref="HR7:HR68" si="171">IF(AND(GS7="",GX7="",HC7=""),"",SUM(GS7)*SUM(GT$4)+SUM(GX7)*SUM(GY$4)+SUM(HC7)*SUM(HD$4)+SUM(HH7)*SUM(HI$4)+SUM(HM7)*SUM(HN$4))</f>
        <v/>
      </c>
      <c r="HS7" s="104" t="str">
        <f t="shared" ref="HS7:HS68" si="172">IF(AND(GT7="",GY7="",HD7=""),"",SUM(GT7)*SUM(GT$4)+SUM(GY7)*SUM(GY$4)+SUM(HD7)*SUM(HD$4)+SUM(HI7)*SUM(HI$4)+SUM(HN7)*SUM(HN$4))</f>
        <v/>
      </c>
      <c r="HT7" s="105" t="str">
        <f t="shared" si="49"/>
        <v/>
      </c>
      <c r="HU7" s="109" t="str">
        <f t="shared" si="50"/>
        <v/>
      </c>
      <c r="HV7" s="102">
        <v>16</v>
      </c>
      <c r="HW7" s="102">
        <v>14</v>
      </c>
      <c r="HX7" s="104">
        <f t="shared" si="51"/>
        <v>14.8</v>
      </c>
      <c r="HY7" s="102"/>
      <c r="HZ7" s="104">
        <f t="shared" ref="HZ7:HZ29" si="173">IF(AND(HV7="",HW7=""),"",IF(OR(HY7="",HY7&lt;HX7),HX7,IF(HW7="",HY7,HV7*HV$4+HY7*(1-HV$4))))</f>
        <v>14.8</v>
      </c>
      <c r="IA7" s="102"/>
      <c r="IB7" s="102"/>
      <c r="IC7" s="104" t="str">
        <f t="shared" si="52"/>
        <v/>
      </c>
      <c r="ID7" s="102"/>
      <c r="IE7" s="104" t="str">
        <f t="shared" ref="IE7:IE29" si="174">IF(AND(IA7="",IB7=""),"",IF(OR(ID7="",ID7&lt;IC7),IC7,IF(IB7="",ID7,IA7*IA$4+ID7*(1-IA$4))))</f>
        <v/>
      </c>
      <c r="IF7" s="102"/>
      <c r="IG7" s="102"/>
      <c r="IH7" s="104" t="str">
        <f t="shared" si="53"/>
        <v/>
      </c>
      <c r="II7" s="102"/>
      <c r="IJ7" s="104" t="str">
        <f t="shared" ref="IJ7:IJ29" si="175">IF(AND(IF7="",IG7=""),"",IF(OR(II7="",II7&lt;IH7),IH7,IF(IG7="",II7,IF7*IF$4+II7*(1-IF$4))))</f>
        <v/>
      </c>
      <c r="IK7" s="102"/>
      <c r="IL7" s="102"/>
      <c r="IM7" s="104" t="str">
        <f t="shared" si="54"/>
        <v/>
      </c>
      <c r="IN7" s="102"/>
      <c r="IO7" s="104" t="str">
        <f t="shared" ref="IO7:IO29" si="176">IF(AND(IK7="",IL7=""),"",IF(OR(IN7="",IN7&lt;IM7),IM7,IF(IL7="",IN7,IK7*IK$4+IN7*(1-IK$4))))</f>
        <v/>
      </c>
      <c r="IP7" s="102"/>
      <c r="IQ7" s="102"/>
      <c r="IR7" s="104" t="str">
        <f t="shared" si="55"/>
        <v/>
      </c>
      <c r="IS7" s="102"/>
      <c r="IT7" s="104" t="str">
        <f t="shared" ref="IT7:IT29" si="177">IF(AND(IP7="",IQ7=""),"",IF(OR(IS7="",IS7&lt;IR7),IR7,IF(IQ7="",IS7,IP7*IP$4+IS7*(1-IP$4))))</f>
        <v/>
      </c>
      <c r="IU7" s="104">
        <f t="shared" ref="IU7:IU68" si="178">IF(AND(HV7="",IA7="",IF7=""),"",SUM(HV7)*SUM(HZ$4)+SUM(IA7)*SUM(IE$4)+SUM(IF7)*SUM(IJ$4)+SUM(IK7)*SUM(IO$4)+SUM(IP7)*SUM(IT$4))</f>
        <v>16</v>
      </c>
      <c r="IV7" s="104">
        <f t="shared" ref="IV7:IV68" si="179">IF(AND(HW7="",IB7="",IG7=""),"",SUM(HW7)*SUM(HZ$4)+SUM(IB7)*SUM(IE$4)+SUM(IG7)*SUM(IJ$4)+SUM(IL7)*SUM(IO$4)+SUM(IQ7)*SUM(IT$4))</f>
        <v>14</v>
      </c>
      <c r="IW7" s="104">
        <f t="shared" ref="IW7:IW68" si="180">IF(AND(HX7="",IC7="",IH7=""),"",SUM(HX7)*SUM(HZ$4)+SUM(IC7)*SUM(IE$4)+SUM(IH7)*SUM(IJ$4)+SUM(IM7)*SUM(IO$4)+SUM(IR7)*SUM(IT$4))</f>
        <v>14.8</v>
      </c>
      <c r="IX7" s="104" t="str">
        <f t="shared" ref="IX7:IX68" si="181">IF(AND(HY7="",ID7="",II7=""),"",SUM(HY7)*SUM(HZ$4)+SUM(ID7)*SUM(IE$4)+SUM(II7)*SUM(IJ$4)+SUM(IN7)*SUM(IO$4)+SUM(IS7)*SUM(IT$4))</f>
        <v/>
      </c>
      <c r="IY7" s="104">
        <f t="shared" ref="IY7:IY68" si="182">IF(AND(HZ7="",IE7="",IJ7=""),"",SUM(HZ7)*SUM(HZ$4)+SUM(IE7)*SUM(IE$4)+SUM(IJ7)*SUM(IJ$4)+SUM(IO7)*SUM(IO$4)+SUM(IT7)*SUM(IT$4))</f>
        <v>14.8</v>
      </c>
      <c r="IZ7" s="105">
        <f t="shared" si="56"/>
        <v>2</v>
      </c>
      <c r="JA7" s="109">
        <f t="shared" si="57"/>
        <v>9</v>
      </c>
      <c r="JB7" s="102">
        <v>11.5</v>
      </c>
      <c r="JC7" s="102">
        <v>13</v>
      </c>
      <c r="JD7" s="104">
        <f t="shared" si="58"/>
        <v>12.4</v>
      </c>
      <c r="JE7" s="102"/>
      <c r="JF7" s="104">
        <f t="shared" ref="JF7:JF29" si="183">IF(AND(JB7="",JC7=""),"",IF(OR(JE7="",JE7&lt;JD7),JD7,IF(JC7="",JE7,JB7*JB$4+JE7*(1-JB$4))))</f>
        <v>12.4</v>
      </c>
      <c r="JG7" s="102"/>
      <c r="JH7" s="102"/>
      <c r="JI7" s="104" t="str">
        <f t="shared" si="59"/>
        <v/>
      </c>
      <c r="JJ7" s="102"/>
      <c r="JK7" s="104" t="str">
        <f t="shared" ref="JK7:JK29" si="184">IF(AND(JG7="",JH7=""),"",IF(OR(JJ7="",JJ7&lt;JI7),JI7,IF(JH7="",JJ7,JG7*JG$4+JJ7*(1-JG$4))))</f>
        <v/>
      </c>
      <c r="JL7" s="102"/>
      <c r="JM7" s="102"/>
      <c r="JN7" s="104" t="str">
        <f t="shared" si="60"/>
        <v/>
      </c>
      <c r="JO7" s="102"/>
      <c r="JP7" s="104" t="str">
        <f t="shared" ref="JP7:JP29" si="185">IF(AND(JL7="",JM7=""),"",IF(OR(JO7="",JO7&lt;JN7),JN7,IF(JM7="",JO7,JL7*JL$4+JO7*(1-JL$4))))</f>
        <v/>
      </c>
      <c r="JQ7" s="102"/>
      <c r="JR7" s="102"/>
      <c r="JS7" s="104" t="str">
        <f t="shared" si="61"/>
        <v/>
      </c>
      <c r="JT7" s="102"/>
      <c r="JU7" s="104" t="str">
        <f t="shared" ref="JU7:JU29" si="186">IF(AND(JQ7="",JR7=""),"",IF(OR(JT7="",JT7&lt;JS7),JS7,IF(JR7="",JT7,JQ7*JQ$4+JT7*(1-JQ$4))))</f>
        <v/>
      </c>
      <c r="JV7" s="102"/>
      <c r="JW7" s="102"/>
      <c r="JX7" s="104" t="str">
        <f t="shared" si="62"/>
        <v/>
      </c>
      <c r="JY7" s="102"/>
      <c r="JZ7" s="104" t="str">
        <f t="shared" ref="JZ7:JZ29" si="187">IF(AND(JV7="",JW7=""),"",IF(OR(JY7="",JY7&lt;JX7),JX7,IF(JW7="",JY7,JV7*JV$4+JY7*(1-JV$4))))</f>
        <v/>
      </c>
      <c r="KA7" s="104">
        <f t="shared" ref="KA7:KA68" si="188">IF(AND(JB7="",JG7="",JL7=""),"",SUM(JB7)*SUM(JF$4)+SUM(JG7)*SUM(JK$4)+SUM(JL7)*SUM(JP$4)+SUM(JQ7)*SUM(JU$4)+SUM(JV7)*SUM(JZ$4))</f>
        <v>11.5</v>
      </c>
      <c r="KB7" s="104">
        <f t="shared" ref="KB7:KB68" si="189">IF(AND(JC7="",JH7="",JM7=""),"",SUM(JC7)*SUM(JF$4)+SUM(JH7)*SUM(JK$4)+SUM(JM7)*SUM(JP$4)+SUM(JR7)*SUM(JU$4)+SUM(JW7)*SUM(JZ$4))</f>
        <v>13</v>
      </c>
      <c r="KC7" s="104">
        <f t="shared" ref="KC7:KC68" si="190">IF(AND(JD7="",JI7="",JN7=""),"",SUM(JD7)*SUM(JF$4)+SUM(JI7)*SUM(JK$4)+SUM(JN7)*SUM(JP$4)+SUM(JS7)*SUM(JU$4)+SUM(JX7)*SUM(JZ$4))</f>
        <v>12.4</v>
      </c>
      <c r="KD7" s="104" t="str">
        <f t="shared" ref="KD7:KD68" si="191">IF(AND(JE7="",JJ7="",JO7=""),"",SUM(JE7)*SUM(JF$4)+SUM(JJ7)*SUM(JK$4)+SUM(JO7)*SUM(JP$4)+SUM(JT7)*SUM(JU$4)+SUM(JY7)*SUM(JZ$4))</f>
        <v/>
      </c>
      <c r="KE7" s="104">
        <f t="shared" ref="KE7:KE68" si="192">IF(AND(JF7="",JK7="",JP7=""),"",SUM(JF7)*SUM(JF$4)+SUM(JK7)*SUM(JK$4)+SUM(JP7)*SUM(JP$4)+SUM(JU7)*SUM(JU$4)+SUM(JZ7)*SUM(JZ$4))</f>
        <v>12.4</v>
      </c>
      <c r="KF7" s="105">
        <f t="shared" si="63"/>
        <v>2</v>
      </c>
      <c r="KG7" s="109">
        <f t="shared" si="64"/>
        <v>8</v>
      </c>
      <c r="KH7" s="102"/>
      <c r="KI7" s="102"/>
      <c r="KJ7" s="104" t="str">
        <f t="shared" si="65"/>
        <v/>
      </c>
      <c r="KK7" s="102"/>
      <c r="KL7" s="104" t="str">
        <f t="shared" ref="KL7:KL29" si="193">IF(AND(KH7="",KI7=""),"",IF(OR(KK7="",KK7&lt;KJ7),KJ7,IF(KI7="",KK7,KH7*KH$4+KK7*(1-KH$4))))</f>
        <v/>
      </c>
      <c r="KM7" s="102"/>
      <c r="KN7" s="102"/>
      <c r="KO7" s="104" t="str">
        <f t="shared" si="66"/>
        <v/>
      </c>
      <c r="KP7" s="102"/>
      <c r="KQ7" s="104" t="str">
        <f t="shared" ref="KQ7:KQ29" si="194">IF(AND(KM7="",KN7=""),"",IF(OR(KP7="",KP7&lt;KO7),KO7,IF(KN7="",KP7,KM7*KM$4+KP7*(1-KM$4))))</f>
        <v/>
      </c>
      <c r="KR7" s="102"/>
      <c r="KS7" s="102"/>
      <c r="KT7" s="104" t="str">
        <f t="shared" si="67"/>
        <v/>
      </c>
      <c r="KU7" s="102"/>
      <c r="KV7" s="104" t="str">
        <f t="shared" ref="KV7:KV29" si="195">IF(AND(KR7="",KS7=""),"",IF(OR(KU7="",KU7&lt;KT7),KT7,IF(KS7="",KU7,KR7*KR$4+KU7*(1-KR$4))))</f>
        <v/>
      </c>
      <c r="KW7" s="102"/>
      <c r="KX7" s="102"/>
      <c r="KY7" s="104" t="str">
        <f t="shared" si="68"/>
        <v/>
      </c>
      <c r="KZ7" s="102"/>
      <c r="LA7" s="104" t="str">
        <f t="shared" ref="LA7:LA29" si="196">IF(AND(KW7="",KX7=""),"",IF(OR(KZ7="",KZ7&lt;KY7),KY7,IF(KX7="",KZ7,KW7*KW$4+KZ7*(1-KW$4))))</f>
        <v/>
      </c>
      <c r="LB7" s="102"/>
      <c r="LC7" s="102"/>
      <c r="LD7" s="104" t="str">
        <f t="shared" si="69"/>
        <v/>
      </c>
      <c r="LE7" s="102"/>
      <c r="LF7" s="104" t="str">
        <f t="shared" ref="LF7:LF29" si="197">IF(AND(LB7="",LC7=""),"",IF(OR(LE7="",LE7&lt;LD7),LD7,IF(LC7="",LE7,LB7*LB$4+LE7*(1-LB$4))))</f>
        <v/>
      </c>
      <c r="LG7" s="104" t="str">
        <f t="shared" ref="LG7:LG68" si="198">IF(AND(KH7="",KM7="",KR7=""),"",SUM(KH7)*SUM(KL$4)+SUM(KM7)*SUM(KQ$4)+SUM(KR7)*SUM(KV$4)+SUM(KW7)*SUM(LA$4)+SUM(LB7)*SUM(LF$4))</f>
        <v/>
      </c>
      <c r="LH7" s="104" t="str">
        <f t="shared" ref="LH7:LH68" si="199">IF(AND(KI7="",KN7="",KS7=""),"",SUM(KI7)*SUM(KL$4)+SUM(KN7)*SUM(KQ$4)+SUM(KS7)*SUM(KV$4)+SUM(KX7)*SUM(LA$4)+SUM(LC7)*SUM(LF$4))</f>
        <v/>
      </c>
      <c r="LI7" s="104" t="str">
        <f t="shared" ref="LI7:LI68" si="200">IF(AND(KJ7="",KO7="",KT7=""),"",SUM(KJ7)*SUM(KL$4)+SUM(KO7)*SUM(KQ$4)+SUM(KT7)*SUM(KV$4)+SUM(KY7)*SUM(LA$4)+SUM(LD7)*SUM(LF$4))</f>
        <v/>
      </c>
      <c r="LJ7" s="104" t="str">
        <f t="shared" ref="LJ7:LJ68" si="201">IF(AND(KK7="",KP7="",KU7=""),"",SUM(KK7)*SUM(KL$4)+SUM(KP7)*SUM(KQ$4)+SUM(KU7)*SUM(KV$4)+SUM(KZ7)*SUM(LA$4)+SUM(LE7)*SUM(LF$4))</f>
        <v/>
      </c>
      <c r="LK7" s="104" t="str">
        <f t="shared" ref="LK7:LK68" si="202">IF(AND(KL7="",KQ7="",KV7=""),"",SUM(KL7)*SUM(KL$4)+SUM(KQ7)*SUM(KQ$4)+SUM(KV7)*SUM(KV$4)+SUM(LA7)*SUM(LA$4)+SUM(LF7)*SUM(LF$4))</f>
        <v/>
      </c>
      <c r="LL7" s="105" t="str">
        <f t="shared" si="70"/>
        <v/>
      </c>
      <c r="LM7" s="109" t="str">
        <f t="shared" si="71"/>
        <v/>
      </c>
      <c r="LN7" s="102"/>
      <c r="LO7" s="102"/>
      <c r="LP7" s="104" t="str">
        <f t="shared" si="72"/>
        <v/>
      </c>
      <c r="LQ7" s="102"/>
      <c r="LR7" s="104" t="str">
        <f t="shared" ref="LR7:LR29" si="203">IF(AND(LN7="",LO7=""),"",IF(OR(LQ7="",LQ7&lt;LP7),LP7,IF(LO7="",LQ7,LN7*LN$4+LQ7*(1-LN$4))))</f>
        <v/>
      </c>
      <c r="LS7" s="102"/>
      <c r="LT7" s="102"/>
      <c r="LU7" s="104" t="str">
        <f t="shared" si="73"/>
        <v/>
      </c>
      <c r="LV7" s="102"/>
      <c r="LW7" s="104" t="str">
        <f t="shared" ref="LW7:LW29" si="204">IF(AND(LS7="",LT7=""),"",IF(OR(LV7="",LV7&lt;LU7),LU7,IF(LT7="",LV7,LS7*LS$4+LV7*(1-LS$4))))</f>
        <v/>
      </c>
      <c r="LX7" s="102"/>
      <c r="LY7" s="102"/>
      <c r="LZ7" s="104" t="str">
        <f t="shared" si="74"/>
        <v/>
      </c>
      <c r="MA7" s="102"/>
      <c r="MB7" s="104" t="str">
        <f t="shared" ref="MB7:MB29" si="205">IF(AND(LX7="",LY7=""),"",IF(OR(MA7="",MA7&lt;LZ7),LZ7,IF(LY7="",MA7,LX7*LX$4+MA7*(1-LX$4))))</f>
        <v/>
      </c>
      <c r="MC7" s="102"/>
      <c r="MD7" s="102"/>
      <c r="ME7" s="104" t="str">
        <f t="shared" si="75"/>
        <v/>
      </c>
      <c r="MF7" s="102"/>
      <c r="MG7" s="104" t="str">
        <f t="shared" ref="MG7:MG29" si="206">IF(AND(MC7="",MD7=""),"",IF(OR(MF7="",MF7&lt;ME7),ME7,IF(MD7="",MF7,MC7*MC$4+MF7*(1-MC$4))))</f>
        <v/>
      </c>
      <c r="MH7" s="102"/>
      <c r="MI7" s="102"/>
      <c r="MJ7" s="104" t="str">
        <f t="shared" si="76"/>
        <v/>
      </c>
      <c r="MK7" s="102"/>
      <c r="ML7" s="104" t="str">
        <f t="shared" ref="ML7:ML29" si="207">IF(AND(MH7="",MI7=""),"",IF(OR(MK7="",MK7&lt;MJ7),MJ7,IF(MI7="",MK7,MH7*MH$4+MK7*(1-MH$4))))</f>
        <v/>
      </c>
      <c r="MM7" s="104" t="str">
        <f t="shared" ref="MM7:MM68" si="208">IF(AND(LN7="",LS7="",LX7=""),"",SUM(LN7)*SUM(LR$4)+SUM(LS7)*SUM(LW$4)+SUM(LX7)*SUM(MB$4)+SUM(MC7)*SUM(MG$4)+SUM(MH7)*SUM(ML$4))</f>
        <v/>
      </c>
      <c r="MN7" s="104" t="str">
        <f t="shared" ref="MN7:MN68" si="209">IF(AND(LO7="",LT7="",LY7=""),"",SUM(LO7)*SUM(LR$4)+SUM(LT7)*SUM(LW$4)+SUM(LY7)*SUM(MB$4)+SUM(MD7)*SUM(MG$4)+SUM(MI7)*SUM(ML$4))</f>
        <v/>
      </c>
      <c r="MO7" s="104" t="str">
        <f t="shared" ref="MO7:MO68" si="210">IF(AND(LP7="",LU7="",LZ7=""),"",SUM(LP7)*SUM(LR$4)+SUM(LU7)*SUM(LW$4)+SUM(LZ7)*SUM(MB$4)+SUM(ME7)*SUM(MG$4)+SUM(MJ7)*SUM(ML$4))</f>
        <v/>
      </c>
      <c r="MP7" s="104" t="str">
        <f t="shared" ref="MP7:MP68" si="211">IF(AND(LQ7="",LV7="",MA7=""),"",SUM(LQ7)*SUM(LR$4)+SUM(LV7)*SUM(LW$4)+SUM(MA7)*SUM(MB$4)+SUM(MF7)*SUM(MG$4)+SUM(MK7)*SUM(ML$4))</f>
        <v/>
      </c>
      <c r="MQ7" s="104" t="str">
        <f t="shared" ref="MQ7:MQ68" si="212">IF(AND(LR7="",LW7="",MB7=""),"",SUM(LR7)*SUM(LR$4)+SUM(LW7)*SUM(LW$4)+SUM(MB7)*SUM(MB$4)+SUM(MG7)*SUM(MG$4)+SUM(ML7)*SUM(ML$4))</f>
        <v/>
      </c>
      <c r="MR7" s="105" t="str">
        <f t="shared" si="77"/>
        <v/>
      </c>
      <c r="MS7" s="109" t="str">
        <f t="shared" si="78"/>
        <v/>
      </c>
      <c r="MT7" s="102"/>
      <c r="MU7" s="102"/>
      <c r="MV7" s="104" t="str">
        <f t="shared" si="79"/>
        <v/>
      </c>
      <c r="MW7" s="102"/>
      <c r="MX7" s="104" t="str">
        <f t="shared" ref="MX7:MX29" si="213">IF(AND(MT7="",MU7=""),"",IF(OR(MW7="",MW7&lt;MV7),MV7,IF(MU7="",MW7,MT7*MT$4+MW7*(1-MT$4))))</f>
        <v/>
      </c>
      <c r="MY7" s="102"/>
      <c r="MZ7" s="102"/>
      <c r="NA7" s="104" t="str">
        <f t="shared" si="80"/>
        <v/>
      </c>
      <c r="NB7" s="102"/>
      <c r="NC7" s="104" t="str">
        <f t="shared" ref="NC7:NC29" si="214">IF(AND(MY7="",MZ7=""),"",IF(OR(NB7="",NB7&lt;NA7),NA7,IF(MZ7="",NB7,MY7*MY$4+NB7*(1-MY$4))))</f>
        <v/>
      </c>
      <c r="ND7" s="102"/>
      <c r="NE7" s="102"/>
      <c r="NF7" s="104" t="str">
        <f t="shared" si="81"/>
        <v/>
      </c>
      <c r="NG7" s="102"/>
      <c r="NH7" s="104" t="str">
        <f t="shared" ref="NH7:NH29" si="215">IF(AND(ND7="",NE7=""),"",IF(OR(NG7="",NG7&lt;NF7),NF7,IF(NE7="",NG7,ND7*ND$4+NG7*(1-ND$4))))</f>
        <v/>
      </c>
      <c r="NI7" s="102"/>
      <c r="NJ7" s="102"/>
      <c r="NK7" s="104" t="str">
        <f t="shared" si="82"/>
        <v/>
      </c>
      <c r="NL7" s="102"/>
      <c r="NM7" s="104" t="str">
        <f t="shared" ref="NM7:NM29" si="216">IF(AND(NI7="",NJ7=""),"",IF(OR(NL7="",NL7&lt;NK7),NK7,IF(NJ7="",NL7,NI7*NI$4+NL7*(1-NI$4))))</f>
        <v/>
      </c>
      <c r="NN7" s="102"/>
      <c r="NO7" s="102"/>
      <c r="NP7" s="104" t="str">
        <f t="shared" si="83"/>
        <v/>
      </c>
      <c r="NQ7" s="102"/>
      <c r="NR7" s="104" t="str">
        <f t="shared" ref="NR7:NR29" si="217">IF(AND(NN7="",NO7=""),"",IF(OR(NQ7="",NQ7&lt;NP7),NP7,IF(NO7="",NQ7,NN7*NN$4+NQ7*(1-NN$4))))</f>
        <v/>
      </c>
      <c r="NS7" s="104" t="str">
        <f t="shared" ref="NS7:NS68" si="218">IF(AND(MT7="",MY7="",ND7=""),"",SUM(MT7)*SUM(MX$4)+SUM(MY7)*SUM(NC$4)+SUM(ND7)*SUM(NH$4)+SUM(NI7)*SUM(NM$4)+SUM(NN7)*SUM(NR$4))</f>
        <v/>
      </c>
      <c r="NT7" s="104" t="str">
        <f t="shared" ref="NT7:NT68" si="219">IF(AND(MU7="",MZ7="",NE7=""),"",SUM(MU7)*SUM(MX$4)+SUM(MZ7)*SUM(NC$4)+SUM(NE7)*SUM(NH$4)+SUM(NJ7)*SUM(NM$4)+SUM(NO7)*SUM(NR$4))</f>
        <v/>
      </c>
      <c r="NU7" s="104" t="str">
        <f t="shared" ref="NU7:NU68" si="220">IF(AND(MV7="",NA7="",NF7=""),"",SUM(MV7)*SUM(MX$4)+SUM(NA7)*SUM(NC$4)+SUM(NF7)*SUM(NH$4)+SUM(NK7)*SUM(NM$4)+SUM(NP7)*SUM(NR$4))</f>
        <v/>
      </c>
      <c r="NV7" s="104" t="str">
        <f t="shared" ref="NV7:NV68" si="221">IF(AND(MW7="",NB7="",NG7=""),"",SUM(MW7)*SUM(MX$4)+SUM(NB7)*SUM(NC$4)+SUM(NG7)*SUM(NH$4)+SUM(NL7)*SUM(NM$4)+SUM(NQ7)*SUM(NR$4))</f>
        <v/>
      </c>
      <c r="NW7" s="104" t="str">
        <f t="shared" ref="NW7:NW68" si="222">IF(AND(MX7="",NC7="",NH7=""),"",SUM(MX7)*SUM(MX$4)+SUM(NC7)*SUM(NC$4)+SUM(NH7)*SUM(NH$4)+SUM(NM7)*SUM(NM$4)+SUM(NR7)*SUM(NR$4))</f>
        <v/>
      </c>
      <c r="NX7" s="105" t="str">
        <f t="shared" si="84"/>
        <v/>
      </c>
      <c r="NY7" s="109" t="str">
        <f t="shared" si="85"/>
        <v/>
      </c>
      <c r="OA7" s="198">
        <f t="shared" si="86"/>
        <v>13.346153846153847</v>
      </c>
      <c r="OB7" s="198">
        <f t="shared" si="87"/>
        <v>16.892307692307693</v>
      </c>
      <c r="OC7" s="198">
        <f t="shared" si="88"/>
        <v>12.892307692307693</v>
      </c>
      <c r="OD7" s="198">
        <f t="shared" si="89"/>
        <v>12.207692307692309</v>
      </c>
      <c r="OE7" s="198">
        <f t="shared" si="90"/>
        <v>7.0307692307692315</v>
      </c>
      <c r="OF7" s="198">
        <f t="shared" si="91"/>
        <v>13.330769230769231</v>
      </c>
      <c r="OG7" s="198" t="str">
        <f t="shared" si="92"/>
        <v/>
      </c>
      <c r="OH7" s="198">
        <f t="shared" si="93"/>
        <v>14.8</v>
      </c>
      <c r="OI7" s="198">
        <f t="shared" si="94"/>
        <v>12.4</v>
      </c>
      <c r="OJ7" s="198" t="str">
        <f t="shared" si="95"/>
        <v/>
      </c>
      <c r="OK7" s="198" t="str">
        <f t="shared" si="96"/>
        <v/>
      </c>
      <c r="OL7" s="198" t="str">
        <f t="shared" si="97"/>
        <v/>
      </c>
      <c r="OM7" s="200"/>
      <c r="ON7" s="198">
        <f t="shared" si="98"/>
        <v>10.497435897435897</v>
      </c>
      <c r="OO7" s="198">
        <f t="shared" si="99"/>
        <v>11.082051282051284</v>
      </c>
      <c r="OP7" s="198">
        <f t="shared" si="100"/>
        <v>13.072564102564105</v>
      </c>
      <c r="OQ7" s="198">
        <f t="shared" si="101"/>
        <v>13.072564102564105</v>
      </c>
      <c r="OR7" s="105">
        <f t="shared" si="102"/>
        <v>27</v>
      </c>
      <c r="OS7" s="105">
        <f t="shared" si="103"/>
        <v>30</v>
      </c>
      <c r="OT7" s="134"/>
      <c r="OU7" s="109">
        <f t="shared" si="104"/>
        <v>7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31" si="223">A7+1</f>
        <v>3</v>
      </c>
      <c r="B8" s="195" t="s">
        <v>282</v>
      </c>
      <c r="C8" s="195" t="s">
        <v>283</v>
      </c>
      <c r="D8" s="195" t="s">
        <v>284</v>
      </c>
      <c r="E8" s="196" t="s">
        <v>278</v>
      </c>
      <c r="F8" s="102">
        <v>10.5</v>
      </c>
      <c r="G8" s="102">
        <v>14.5</v>
      </c>
      <c r="H8" s="104">
        <f t="shared" si="0"/>
        <v>12.899999999999999</v>
      </c>
      <c r="I8" s="102"/>
      <c r="J8" s="104">
        <f t="shared" si="1"/>
        <v>12.899999999999999</v>
      </c>
      <c r="K8" s="102">
        <v>10</v>
      </c>
      <c r="L8" s="102">
        <v>13</v>
      </c>
      <c r="M8" s="104">
        <f t="shared" si="2"/>
        <v>11.8</v>
      </c>
      <c r="N8" s="102"/>
      <c r="O8" s="104">
        <f t="shared" si="3"/>
        <v>11.8</v>
      </c>
      <c r="P8" s="102">
        <v>12.5</v>
      </c>
      <c r="Q8" s="102">
        <v>13.5</v>
      </c>
      <c r="R8" s="104">
        <f t="shared" si="4"/>
        <v>13.1</v>
      </c>
      <c r="S8" s="102"/>
      <c r="T8" s="104">
        <f t="shared" si="105"/>
        <v>13.1</v>
      </c>
      <c r="U8" s="102"/>
      <c r="V8" s="102"/>
      <c r="W8" s="104" t="str">
        <f t="shared" si="5"/>
        <v/>
      </c>
      <c r="X8" s="102"/>
      <c r="Y8" s="104" t="str">
        <f t="shared" si="106"/>
        <v/>
      </c>
      <c r="Z8" s="102"/>
      <c r="AA8" s="102"/>
      <c r="AB8" s="104" t="str">
        <f t="shared" si="6"/>
        <v/>
      </c>
      <c r="AC8" s="102"/>
      <c r="AD8" s="104" t="str">
        <f t="shared" si="107"/>
        <v/>
      </c>
      <c r="AE8" s="104">
        <f t="shared" si="108"/>
        <v>11.000000000000002</v>
      </c>
      <c r="AF8" s="104">
        <f t="shared" si="109"/>
        <v>13.846153846153847</v>
      </c>
      <c r="AG8" s="104">
        <f t="shared" si="110"/>
        <v>12.707692307692307</v>
      </c>
      <c r="AH8" s="104" t="str">
        <f t="shared" si="111"/>
        <v/>
      </c>
      <c r="AI8" s="104">
        <f t="shared" si="112"/>
        <v>12.707692307692307</v>
      </c>
      <c r="AJ8" s="105">
        <f t="shared" si="7"/>
        <v>5</v>
      </c>
      <c r="AK8" s="109">
        <f t="shared" si="8"/>
        <v>9</v>
      </c>
      <c r="AL8" s="102">
        <v>14.5</v>
      </c>
      <c r="AM8" s="102">
        <v>13.75</v>
      </c>
      <c r="AN8" s="104">
        <f t="shared" si="9"/>
        <v>14.05</v>
      </c>
      <c r="AO8" s="102"/>
      <c r="AP8" s="104">
        <f t="shared" si="113"/>
        <v>14.05</v>
      </c>
      <c r="AQ8" s="102">
        <v>13</v>
      </c>
      <c r="AR8" s="102">
        <v>11.5</v>
      </c>
      <c r="AS8" s="104">
        <f t="shared" si="10"/>
        <v>12.1</v>
      </c>
      <c r="AT8" s="102"/>
      <c r="AU8" s="104">
        <f t="shared" si="114"/>
        <v>12.1</v>
      </c>
      <c r="AV8" s="102"/>
      <c r="AW8" s="102"/>
      <c r="AX8" s="104" t="str">
        <f t="shared" si="11"/>
        <v/>
      </c>
      <c r="AY8" s="102"/>
      <c r="AZ8" s="104" t="str">
        <f t="shared" si="115"/>
        <v/>
      </c>
      <c r="BA8" s="102"/>
      <c r="BB8" s="102"/>
      <c r="BC8" s="104" t="str">
        <f t="shared" si="12"/>
        <v/>
      </c>
      <c r="BD8" s="102"/>
      <c r="BE8" s="104" t="str">
        <f t="shared" si="116"/>
        <v/>
      </c>
      <c r="BF8" s="102"/>
      <c r="BG8" s="102"/>
      <c r="BH8" s="104" t="str">
        <f t="shared" si="13"/>
        <v/>
      </c>
      <c r="BI8" s="102"/>
      <c r="BJ8" s="104" t="str">
        <f t="shared" si="117"/>
        <v/>
      </c>
      <c r="BK8" s="104">
        <f t="shared" si="118"/>
        <v>13.807692307692307</v>
      </c>
      <c r="BL8" s="104">
        <f t="shared" si="119"/>
        <v>12.711538461538462</v>
      </c>
      <c r="BM8" s="104">
        <f t="shared" si="120"/>
        <v>13.15</v>
      </c>
      <c r="BN8" s="104" t="str">
        <f t="shared" si="121"/>
        <v/>
      </c>
      <c r="BO8" s="104">
        <f t="shared" si="122"/>
        <v>13.15</v>
      </c>
      <c r="BP8" s="105">
        <f t="shared" si="14"/>
        <v>5</v>
      </c>
      <c r="BQ8" s="109">
        <f t="shared" si="15"/>
        <v>17</v>
      </c>
      <c r="BR8" s="102">
        <v>13</v>
      </c>
      <c r="BS8" s="102">
        <v>9</v>
      </c>
      <c r="BT8" s="104">
        <f t="shared" si="16"/>
        <v>10.6</v>
      </c>
      <c r="BU8" s="102"/>
      <c r="BV8" s="104">
        <f t="shared" si="123"/>
        <v>10.6</v>
      </c>
      <c r="BW8" s="102">
        <v>13.5</v>
      </c>
      <c r="BX8" s="102">
        <v>14</v>
      </c>
      <c r="BY8" s="104">
        <f t="shared" si="17"/>
        <v>13.8</v>
      </c>
      <c r="BZ8" s="102"/>
      <c r="CA8" s="104">
        <f t="shared" si="124"/>
        <v>13.8</v>
      </c>
      <c r="CB8" s="102"/>
      <c r="CC8" s="102"/>
      <c r="CD8" s="104" t="str">
        <f t="shared" si="18"/>
        <v/>
      </c>
      <c r="CE8" s="102"/>
      <c r="CF8" s="104" t="str">
        <f t="shared" si="125"/>
        <v/>
      </c>
      <c r="CG8" s="102"/>
      <c r="CH8" s="102"/>
      <c r="CI8" s="104" t="str">
        <f t="shared" si="19"/>
        <v/>
      </c>
      <c r="CJ8" s="102"/>
      <c r="CK8" s="104" t="str">
        <f t="shared" si="126"/>
        <v/>
      </c>
      <c r="CL8" s="102"/>
      <c r="CM8" s="102"/>
      <c r="CN8" s="104" t="str">
        <f t="shared" si="20"/>
        <v/>
      </c>
      <c r="CO8" s="102"/>
      <c r="CP8" s="104" t="str">
        <f t="shared" si="127"/>
        <v/>
      </c>
      <c r="CQ8" s="104">
        <f t="shared" si="128"/>
        <v>13.23076923076923</v>
      </c>
      <c r="CR8" s="104">
        <f t="shared" si="129"/>
        <v>11.307692307692307</v>
      </c>
      <c r="CS8" s="104">
        <f t="shared" si="130"/>
        <v>12.076923076923077</v>
      </c>
      <c r="CT8" s="104" t="str">
        <f t="shared" si="131"/>
        <v/>
      </c>
      <c r="CU8" s="104">
        <f t="shared" si="132"/>
        <v>12.076923076923077</v>
      </c>
      <c r="CV8" s="105">
        <f t="shared" si="21"/>
        <v>5</v>
      </c>
      <c r="CW8" s="109">
        <f t="shared" si="22"/>
        <v>13</v>
      </c>
      <c r="CX8" s="102">
        <v>13.5</v>
      </c>
      <c r="CY8" s="102">
        <v>9</v>
      </c>
      <c r="CZ8" s="104">
        <f t="shared" si="23"/>
        <v>10.8</v>
      </c>
      <c r="DA8" s="102"/>
      <c r="DB8" s="104">
        <f t="shared" si="133"/>
        <v>10.8</v>
      </c>
      <c r="DC8" s="102">
        <v>12</v>
      </c>
      <c r="DD8" s="102">
        <v>10.5</v>
      </c>
      <c r="DE8" s="104">
        <f t="shared" si="24"/>
        <v>11.100000000000001</v>
      </c>
      <c r="DF8" s="102"/>
      <c r="DG8" s="104">
        <f t="shared" si="134"/>
        <v>11.100000000000001</v>
      </c>
      <c r="DH8" s="102">
        <v>10</v>
      </c>
      <c r="DI8" s="102">
        <v>12</v>
      </c>
      <c r="DJ8" s="104">
        <f t="shared" si="25"/>
        <v>11.2</v>
      </c>
      <c r="DK8" s="102"/>
      <c r="DL8" s="104">
        <f t="shared" si="135"/>
        <v>11.2</v>
      </c>
      <c r="DM8" s="102"/>
      <c r="DN8" s="102"/>
      <c r="DO8" s="104" t="str">
        <f t="shared" si="26"/>
        <v/>
      </c>
      <c r="DP8" s="102"/>
      <c r="DQ8" s="104" t="str">
        <f t="shared" si="136"/>
        <v/>
      </c>
      <c r="DR8" s="102"/>
      <c r="DS8" s="102"/>
      <c r="DT8" s="104" t="str">
        <f t="shared" si="27"/>
        <v/>
      </c>
      <c r="DU8" s="102"/>
      <c r="DV8" s="104" t="str">
        <f t="shared" si="137"/>
        <v/>
      </c>
      <c r="DW8" s="104">
        <f t="shared" si="138"/>
        <v>11.846153846153847</v>
      </c>
      <c r="DX8" s="104">
        <f t="shared" si="139"/>
        <v>10.5</v>
      </c>
      <c r="DY8" s="104">
        <f t="shared" si="140"/>
        <v>11.03846153846154</v>
      </c>
      <c r="DZ8" s="104" t="str">
        <f t="shared" si="141"/>
        <v/>
      </c>
      <c r="EA8" s="104">
        <f t="shared" si="142"/>
        <v>11.03846153846154</v>
      </c>
      <c r="EB8" s="105">
        <f t="shared" si="28"/>
        <v>5</v>
      </c>
      <c r="EC8" s="109">
        <f t="shared" si="29"/>
        <v>19</v>
      </c>
      <c r="ED8" s="102">
        <v>9.5</v>
      </c>
      <c r="EE8" s="102">
        <v>2</v>
      </c>
      <c r="EF8" s="104">
        <f t="shared" si="30"/>
        <v>5</v>
      </c>
      <c r="EG8" s="102"/>
      <c r="EH8" s="104">
        <f t="shared" si="143"/>
        <v>5</v>
      </c>
      <c r="EI8" s="102">
        <v>9</v>
      </c>
      <c r="EJ8" s="102">
        <v>1</v>
      </c>
      <c r="EK8" s="104">
        <f t="shared" si="31"/>
        <v>4.2</v>
      </c>
      <c r="EL8" s="102"/>
      <c r="EM8" s="104">
        <f t="shared" si="144"/>
        <v>4.2</v>
      </c>
      <c r="EN8" s="102">
        <v>8</v>
      </c>
      <c r="EO8" s="102">
        <v>3</v>
      </c>
      <c r="EP8" s="104">
        <f t="shared" si="32"/>
        <v>5</v>
      </c>
      <c r="EQ8" s="102"/>
      <c r="ER8" s="104">
        <f t="shared" si="145"/>
        <v>5</v>
      </c>
      <c r="ES8" s="102"/>
      <c r="ET8" s="102"/>
      <c r="EU8" s="104" t="str">
        <f t="shared" si="33"/>
        <v/>
      </c>
      <c r="EV8" s="102"/>
      <c r="EW8" s="104" t="str">
        <f t="shared" si="146"/>
        <v/>
      </c>
      <c r="EX8" s="102"/>
      <c r="EY8" s="102"/>
      <c r="EZ8" s="104" t="str">
        <f t="shared" si="34"/>
        <v/>
      </c>
      <c r="FA8" s="102"/>
      <c r="FB8" s="104" t="str">
        <f t="shared" si="147"/>
        <v/>
      </c>
      <c r="FC8" s="104">
        <f t="shared" si="148"/>
        <v>8.9230769230769234</v>
      </c>
      <c r="FD8" s="104">
        <f t="shared" si="149"/>
        <v>1.7692307692307694</v>
      </c>
      <c r="FE8" s="104">
        <f t="shared" si="150"/>
        <v>4.6307692307692312</v>
      </c>
      <c r="FF8" s="104" t="str">
        <f t="shared" si="151"/>
        <v/>
      </c>
      <c r="FG8" s="104">
        <f t="shared" si="152"/>
        <v>4.6307692307692312</v>
      </c>
      <c r="FH8" s="105">
        <f t="shared" si="35"/>
        <v>0</v>
      </c>
      <c r="FI8" s="109">
        <f t="shared" si="36"/>
        <v>18</v>
      </c>
      <c r="FJ8" s="102">
        <v>6</v>
      </c>
      <c r="FK8" s="102">
        <v>13</v>
      </c>
      <c r="FL8" s="104">
        <f t="shared" si="37"/>
        <v>10.199999999999999</v>
      </c>
      <c r="FM8" s="102"/>
      <c r="FN8" s="104">
        <f t="shared" si="153"/>
        <v>10.199999999999999</v>
      </c>
      <c r="FO8" s="102">
        <v>10</v>
      </c>
      <c r="FP8" s="102">
        <v>10</v>
      </c>
      <c r="FQ8" s="104">
        <f t="shared" si="38"/>
        <v>10</v>
      </c>
      <c r="FR8" s="102"/>
      <c r="FS8" s="104">
        <f t="shared" si="154"/>
        <v>10</v>
      </c>
      <c r="FT8" s="102"/>
      <c r="FU8" s="102"/>
      <c r="FV8" s="104" t="str">
        <f t="shared" si="39"/>
        <v/>
      </c>
      <c r="FW8" s="102"/>
      <c r="FX8" s="104" t="str">
        <f t="shared" si="155"/>
        <v/>
      </c>
      <c r="FY8" s="102"/>
      <c r="FZ8" s="102"/>
      <c r="GA8" s="104" t="str">
        <f t="shared" si="40"/>
        <v/>
      </c>
      <c r="GB8" s="102"/>
      <c r="GC8" s="104" t="str">
        <f t="shared" si="156"/>
        <v/>
      </c>
      <c r="GD8" s="102"/>
      <c r="GE8" s="102"/>
      <c r="GF8" s="104" t="str">
        <f t="shared" si="41"/>
        <v/>
      </c>
      <c r="GG8" s="102"/>
      <c r="GH8" s="104" t="str">
        <f t="shared" si="157"/>
        <v/>
      </c>
      <c r="GI8" s="104">
        <f t="shared" si="158"/>
        <v>7.8461538461538467</v>
      </c>
      <c r="GJ8" s="104">
        <f t="shared" si="159"/>
        <v>11.615384615384617</v>
      </c>
      <c r="GK8" s="104">
        <f t="shared" si="160"/>
        <v>10.107692307692307</v>
      </c>
      <c r="GL8" s="104" t="str">
        <f t="shared" si="161"/>
        <v/>
      </c>
      <c r="GM8" s="104">
        <f t="shared" si="162"/>
        <v>10.107692307692307</v>
      </c>
      <c r="GN8" s="105">
        <f t="shared" si="42"/>
        <v>3</v>
      </c>
      <c r="GO8" s="109">
        <f t="shared" si="43"/>
        <v>15</v>
      </c>
      <c r="GP8" s="102"/>
      <c r="GQ8" s="102"/>
      <c r="GR8" s="104" t="str">
        <f t="shared" si="44"/>
        <v/>
      </c>
      <c r="GS8" s="102"/>
      <c r="GT8" s="104" t="str">
        <f t="shared" si="163"/>
        <v/>
      </c>
      <c r="GU8" s="102"/>
      <c r="GV8" s="102"/>
      <c r="GW8" s="104" t="str">
        <f t="shared" si="45"/>
        <v/>
      </c>
      <c r="GX8" s="102"/>
      <c r="GY8" s="104" t="str">
        <f t="shared" si="164"/>
        <v/>
      </c>
      <c r="GZ8" s="102"/>
      <c r="HA8" s="102"/>
      <c r="HB8" s="104" t="str">
        <f t="shared" si="46"/>
        <v/>
      </c>
      <c r="HC8" s="102"/>
      <c r="HD8" s="104" t="str">
        <f t="shared" si="165"/>
        <v/>
      </c>
      <c r="HE8" s="102"/>
      <c r="HF8" s="102"/>
      <c r="HG8" s="104" t="str">
        <f t="shared" si="47"/>
        <v/>
      </c>
      <c r="HH8" s="102"/>
      <c r="HI8" s="104" t="str">
        <f t="shared" si="166"/>
        <v/>
      </c>
      <c r="HJ8" s="102"/>
      <c r="HK8" s="102"/>
      <c r="HL8" s="104" t="str">
        <f t="shared" si="48"/>
        <v/>
      </c>
      <c r="HM8" s="102"/>
      <c r="HN8" s="104" t="str">
        <f t="shared" si="167"/>
        <v/>
      </c>
      <c r="HO8" s="104" t="str">
        <f t="shared" si="168"/>
        <v/>
      </c>
      <c r="HP8" s="104" t="str">
        <f t="shared" si="169"/>
        <v/>
      </c>
      <c r="HQ8" s="104" t="str">
        <f t="shared" si="170"/>
        <v/>
      </c>
      <c r="HR8" s="104" t="str">
        <f t="shared" si="171"/>
        <v/>
      </c>
      <c r="HS8" s="104" t="str">
        <f t="shared" si="172"/>
        <v/>
      </c>
      <c r="HT8" s="105" t="str">
        <f t="shared" si="49"/>
        <v/>
      </c>
      <c r="HU8" s="109" t="str">
        <f t="shared" si="50"/>
        <v/>
      </c>
      <c r="HV8" s="102">
        <v>13.5</v>
      </c>
      <c r="HW8" s="102">
        <v>12</v>
      </c>
      <c r="HX8" s="104">
        <f t="shared" si="51"/>
        <v>12.6</v>
      </c>
      <c r="HY8" s="102"/>
      <c r="HZ8" s="104">
        <f t="shared" si="173"/>
        <v>12.6</v>
      </c>
      <c r="IA8" s="102"/>
      <c r="IB8" s="102"/>
      <c r="IC8" s="104" t="str">
        <f t="shared" si="52"/>
        <v/>
      </c>
      <c r="ID8" s="102"/>
      <c r="IE8" s="104" t="str">
        <f t="shared" si="174"/>
        <v/>
      </c>
      <c r="IF8" s="102"/>
      <c r="IG8" s="102"/>
      <c r="IH8" s="104" t="str">
        <f t="shared" si="53"/>
        <v/>
      </c>
      <c r="II8" s="102"/>
      <c r="IJ8" s="104" t="str">
        <f t="shared" si="175"/>
        <v/>
      </c>
      <c r="IK8" s="102"/>
      <c r="IL8" s="102"/>
      <c r="IM8" s="104" t="str">
        <f t="shared" si="54"/>
        <v/>
      </c>
      <c r="IN8" s="102"/>
      <c r="IO8" s="104" t="str">
        <f t="shared" si="176"/>
        <v/>
      </c>
      <c r="IP8" s="102"/>
      <c r="IQ8" s="102"/>
      <c r="IR8" s="104" t="str">
        <f t="shared" si="55"/>
        <v/>
      </c>
      <c r="IS8" s="102"/>
      <c r="IT8" s="104" t="str">
        <f t="shared" si="177"/>
        <v/>
      </c>
      <c r="IU8" s="104">
        <f t="shared" si="178"/>
        <v>13.5</v>
      </c>
      <c r="IV8" s="104">
        <f t="shared" si="179"/>
        <v>12</v>
      </c>
      <c r="IW8" s="104">
        <f t="shared" si="180"/>
        <v>12.6</v>
      </c>
      <c r="IX8" s="104" t="str">
        <f t="shared" si="181"/>
        <v/>
      </c>
      <c r="IY8" s="104">
        <f t="shared" si="182"/>
        <v>12.6</v>
      </c>
      <c r="IZ8" s="105">
        <f t="shared" si="56"/>
        <v>2</v>
      </c>
      <c r="JA8" s="109">
        <f t="shared" si="57"/>
        <v>21</v>
      </c>
      <c r="JB8" s="102">
        <v>13</v>
      </c>
      <c r="JC8" s="102">
        <v>8</v>
      </c>
      <c r="JD8" s="104">
        <f t="shared" si="58"/>
        <v>10</v>
      </c>
      <c r="JE8" s="102"/>
      <c r="JF8" s="104">
        <f t="shared" si="183"/>
        <v>10</v>
      </c>
      <c r="JG8" s="102"/>
      <c r="JH8" s="102"/>
      <c r="JI8" s="104" t="str">
        <f t="shared" si="59"/>
        <v/>
      </c>
      <c r="JJ8" s="102"/>
      <c r="JK8" s="104" t="str">
        <f t="shared" si="184"/>
        <v/>
      </c>
      <c r="JL8" s="102"/>
      <c r="JM8" s="102"/>
      <c r="JN8" s="104" t="str">
        <f t="shared" si="60"/>
        <v/>
      </c>
      <c r="JO8" s="102"/>
      <c r="JP8" s="104" t="str">
        <f t="shared" si="185"/>
        <v/>
      </c>
      <c r="JQ8" s="102"/>
      <c r="JR8" s="102"/>
      <c r="JS8" s="104" t="str">
        <f t="shared" si="61"/>
        <v/>
      </c>
      <c r="JT8" s="102"/>
      <c r="JU8" s="104" t="str">
        <f t="shared" si="186"/>
        <v/>
      </c>
      <c r="JV8" s="102"/>
      <c r="JW8" s="102"/>
      <c r="JX8" s="104" t="str">
        <f t="shared" si="62"/>
        <v/>
      </c>
      <c r="JY8" s="102"/>
      <c r="JZ8" s="104" t="str">
        <f t="shared" si="187"/>
        <v/>
      </c>
      <c r="KA8" s="104">
        <f t="shared" si="188"/>
        <v>13</v>
      </c>
      <c r="KB8" s="104">
        <f t="shared" si="189"/>
        <v>8</v>
      </c>
      <c r="KC8" s="104">
        <f t="shared" si="190"/>
        <v>10</v>
      </c>
      <c r="KD8" s="104" t="str">
        <f t="shared" si="191"/>
        <v/>
      </c>
      <c r="KE8" s="104">
        <f t="shared" si="192"/>
        <v>10</v>
      </c>
      <c r="KF8" s="105">
        <f t="shared" si="63"/>
        <v>2</v>
      </c>
      <c r="KG8" s="109">
        <f t="shared" si="64"/>
        <v>14</v>
      </c>
      <c r="KH8" s="102"/>
      <c r="KI8" s="102"/>
      <c r="KJ8" s="104" t="str">
        <f t="shared" si="65"/>
        <v/>
      </c>
      <c r="KK8" s="102"/>
      <c r="KL8" s="104" t="str">
        <f t="shared" si="193"/>
        <v/>
      </c>
      <c r="KM8" s="102"/>
      <c r="KN8" s="102"/>
      <c r="KO8" s="104" t="str">
        <f t="shared" si="66"/>
        <v/>
      </c>
      <c r="KP8" s="102"/>
      <c r="KQ8" s="104" t="str">
        <f t="shared" si="194"/>
        <v/>
      </c>
      <c r="KR8" s="102"/>
      <c r="KS8" s="102"/>
      <c r="KT8" s="104" t="str">
        <f t="shared" si="67"/>
        <v/>
      </c>
      <c r="KU8" s="102"/>
      <c r="KV8" s="104" t="str">
        <f t="shared" si="195"/>
        <v/>
      </c>
      <c r="KW8" s="102"/>
      <c r="KX8" s="102"/>
      <c r="KY8" s="104" t="str">
        <f t="shared" si="68"/>
        <v/>
      </c>
      <c r="KZ8" s="102"/>
      <c r="LA8" s="104" t="str">
        <f t="shared" si="196"/>
        <v/>
      </c>
      <c r="LB8" s="102"/>
      <c r="LC8" s="102"/>
      <c r="LD8" s="104" t="str">
        <f t="shared" si="69"/>
        <v/>
      </c>
      <c r="LE8" s="102"/>
      <c r="LF8" s="104" t="str">
        <f t="shared" si="197"/>
        <v/>
      </c>
      <c r="LG8" s="104" t="str">
        <f t="shared" si="198"/>
        <v/>
      </c>
      <c r="LH8" s="104" t="str">
        <f t="shared" si="199"/>
        <v/>
      </c>
      <c r="LI8" s="104" t="str">
        <f t="shared" si="200"/>
        <v/>
      </c>
      <c r="LJ8" s="104" t="str">
        <f t="shared" si="201"/>
        <v/>
      </c>
      <c r="LK8" s="104" t="str">
        <f t="shared" si="202"/>
        <v/>
      </c>
      <c r="LL8" s="105" t="str">
        <f t="shared" si="70"/>
        <v/>
      </c>
      <c r="LM8" s="109" t="str">
        <f t="shared" si="71"/>
        <v/>
      </c>
      <c r="LN8" s="102"/>
      <c r="LO8" s="102"/>
      <c r="LP8" s="104" t="str">
        <f t="shared" si="72"/>
        <v/>
      </c>
      <c r="LQ8" s="102"/>
      <c r="LR8" s="104" t="str">
        <f t="shared" si="203"/>
        <v/>
      </c>
      <c r="LS8" s="102"/>
      <c r="LT8" s="102"/>
      <c r="LU8" s="104" t="str">
        <f t="shared" si="73"/>
        <v/>
      </c>
      <c r="LV8" s="102"/>
      <c r="LW8" s="104" t="str">
        <f t="shared" si="204"/>
        <v/>
      </c>
      <c r="LX8" s="102"/>
      <c r="LY8" s="102"/>
      <c r="LZ8" s="104" t="str">
        <f t="shared" si="74"/>
        <v/>
      </c>
      <c r="MA8" s="102"/>
      <c r="MB8" s="104" t="str">
        <f t="shared" si="205"/>
        <v/>
      </c>
      <c r="MC8" s="102"/>
      <c r="MD8" s="102"/>
      <c r="ME8" s="104" t="str">
        <f t="shared" si="75"/>
        <v/>
      </c>
      <c r="MF8" s="102"/>
      <c r="MG8" s="104" t="str">
        <f t="shared" si="206"/>
        <v/>
      </c>
      <c r="MH8" s="102"/>
      <c r="MI8" s="102"/>
      <c r="MJ8" s="104" t="str">
        <f t="shared" si="76"/>
        <v/>
      </c>
      <c r="MK8" s="102"/>
      <c r="ML8" s="104" t="str">
        <f t="shared" si="207"/>
        <v/>
      </c>
      <c r="MM8" s="104" t="str">
        <f t="shared" si="208"/>
        <v/>
      </c>
      <c r="MN8" s="104" t="str">
        <f t="shared" si="209"/>
        <v/>
      </c>
      <c r="MO8" s="104" t="str">
        <f t="shared" si="210"/>
        <v/>
      </c>
      <c r="MP8" s="104" t="str">
        <f t="shared" si="211"/>
        <v/>
      </c>
      <c r="MQ8" s="104" t="str">
        <f t="shared" si="212"/>
        <v/>
      </c>
      <c r="MR8" s="105" t="str">
        <f t="shared" si="77"/>
        <v/>
      </c>
      <c r="MS8" s="109" t="str">
        <f t="shared" si="78"/>
        <v/>
      </c>
      <c r="MT8" s="102"/>
      <c r="MU8" s="102"/>
      <c r="MV8" s="104" t="str">
        <f t="shared" si="79"/>
        <v/>
      </c>
      <c r="MW8" s="102"/>
      <c r="MX8" s="104" t="str">
        <f t="shared" si="213"/>
        <v/>
      </c>
      <c r="MY8" s="102"/>
      <c r="MZ8" s="102"/>
      <c r="NA8" s="104" t="str">
        <f t="shared" si="80"/>
        <v/>
      </c>
      <c r="NB8" s="102"/>
      <c r="NC8" s="104" t="str">
        <f t="shared" si="214"/>
        <v/>
      </c>
      <c r="ND8" s="102"/>
      <c r="NE8" s="102"/>
      <c r="NF8" s="104" t="str">
        <f t="shared" si="81"/>
        <v/>
      </c>
      <c r="NG8" s="102"/>
      <c r="NH8" s="104" t="str">
        <f t="shared" si="215"/>
        <v/>
      </c>
      <c r="NI8" s="102"/>
      <c r="NJ8" s="102"/>
      <c r="NK8" s="104" t="str">
        <f t="shared" si="82"/>
        <v/>
      </c>
      <c r="NL8" s="102"/>
      <c r="NM8" s="104" t="str">
        <f t="shared" si="216"/>
        <v/>
      </c>
      <c r="NN8" s="102"/>
      <c r="NO8" s="102"/>
      <c r="NP8" s="104" t="str">
        <f t="shared" si="83"/>
        <v/>
      </c>
      <c r="NQ8" s="102"/>
      <c r="NR8" s="104" t="str">
        <f t="shared" si="217"/>
        <v/>
      </c>
      <c r="NS8" s="104" t="str">
        <f t="shared" si="218"/>
        <v/>
      </c>
      <c r="NT8" s="104" t="str">
        <f t="shared" si="219"/>
        <v/>
      </c>
      <c r="NU8" s="104" t="str">
        <f t="shared" si="220"/>
        <v/>
      </c>
      <c r="NV8" s="104" t="str">
        <f t="shared" si="221"/>
        <v/>
      </c>
      <c r="NW8" s="104" t="str">
        <f t="shared" si="222"/>
        <v/>
      </c>
      <c r="NX8" s="105" t="str">
        <f t="shared" si="84"/>
        <v/>
      </c>
      <c r="NY8" s="109" t="str">
        <f t="shared" si="85"/>
        <v/>
      </c>
      <c r="OA8" s="198">
        <f t="shared" si="86"/>
        <v>12.707692307692307</v>
      </c>
      <c r="OB8" s="198">
        <f t="shared" si="87"/>
        <v>13.15</v>
      </c>
      <c r="OC8" s="198">
        <f t="shared" si="88"/>
        <v>12.076923076923077</v>
      </c>
      <c r="OD8" s="198">
        <f t="shared" si="89"/>
        <v>11.03846153846154</v>
      </c>
      <c r="OE8" s="198">
        <f t="shared" si="90"/>
        <v>4.6307692307692312</v>
      </c>
      <c r="OF8" s="198">
        <f t="shared" si="91"/>
        <v>10.107692307692307</v>
      </c>
      <c r="OG8" s="198" t="str">
        <f t="shared" si="92"/>
        <v/>
      </c>
      <c r="OH8" s="198">
        <f t="shared" si="93"/>
        <v>12.6</v>
      </c>
      <c r="OI8" s="198">
        <f t="shared" si="94"/>
        <v>10</v>
      </c>
      <c r="OJ8" s="198" t="str">
        <f t="shared" si="95"/>
        <v/>
      </c>
      <c r="OK8" s="198" t="str">
        <f t="shared" si="96"/>
        <v/>
      </c>
      <c r="OL8" s="198" t="str">
        <f t="shared" si="97"/>
        <v/>
      </c>
      <c r="OM8" s="200"/>
      <c r="ON8" s="198">
        <f t="shared" si="98"/>
        <v>9.9243589743589737</v>
      </c>
      <c r="OO8" s="198">
        <f t="shared" si="99"/>
        <v>8.4250000000000007</v>
      </c>
      <c r="OP8" s="198">
        <f t="shared" si="100"/>
        <v>11.142692307692307</v>
      </c>
      <c r="OQ8" s="198">
        <f t="shared" si="101"/>
        <v>11.142692307692307</v>
      </c>
      <c r="OR8" s="105">
        <f t="shared" si="102"/>
        <v>27</v>
      </c>
      <c r="OS8" s="105">
        <f t="shared" si="103"/>
        <v>30</v>
      </c>
      <c r="OT8" s="134"/>
      <c r="OU8" s="109">
        <f t="shared" si="104"/>
        <v>15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3"/>
        <v>4</v>
      </c>
      <c r="B9" s="195" t="s">
        <v>285</v>
      </c>
      <c r="C9" s="195" t="s">
        <v>285</v>
      </c>
      <c r="D9" s="195" t="s">
        <v>286</v>
      </c>
      <c r="E9" s="196" t="s">
        <v>287</v>
      </c>
      <c r="F9" s="102">
        <v>10.5</v>
      </c>
      <c r="G9" s="102">
        <v>9.5</v>
      </c>
      <c r="H9" s="104">
        <f t="shared" si="0"/>
        <v>9.9</v>
      </c>
      <c r="I9" s="102"/>
      <c r="J9" s="104">
        <f t="shared" si="1"/>
        <v>9.9</v>
      </c>
      <c r="K9" s="102">
        <v>9.5</v>
      </c>
      <c r="L9" s="102">
        <v>8.5</v>
      </c>
      <c r="M9" s="104">
        <f t="shared" si="2"/>
        <v>8.9</v>
      </c>
      <c r="N9" s="102"/>
      <c r="O9" s="104">
        <f t="shared" si="3"/>
        <v>8.9</v>
      </c>
      <c r="P9" s="102">
        <v>11.75</v>
      </c>
      <c r="Q9" s="102">
        <v>8</v>
      </c>
      <c r="R9" s="104">
        <f t="shared" si="4"/>
        <v>9.5</v>
      </c>
      <c r="S9" s="102"/>
      <c r="T9" s="104">
        <f t="shared" si="105"/>
        <v>9.5</v>
      </c>
      <c r="U9" s="102"/>
      <c r="V9" s="102"/>
      <c r="W9" s="104" t="str">
        <f t="shared" si="5"/>
        <v/>
      </c>
      <c r="X9" s="102"/>
      <c r="Y9" s="104" t="str">
        <f t="shared" si="106"/>
        <v/>
      </c>
      <c r="Z9" s="102"/>
      <c r="AA9" s="102"/>
      <c r="AB9" s="104" t="str">
        <f t="shared" si="6"/>
        <v/>
      </c>
      <c r="AC9" s="102"/>
      <c r="AD9" s="104" t="str">
        <f t="shared" si="107"/>
        <v/>
      </c>
      <c r="AE9" s="104">
        <f t="shared" si="108"/>
        <v>10.653846153846155</v>
      </c>
      <c r="AF9" s="104">
        <f t="shared" si="109"/>
        <v>8.8076923076923084</v>
      </c>
      <c r="AG9" s="104">
        <f t="shared" si="110"/>
        <v>9.5461538461538478</v>
      </c>
      <c r="AH9" s="104" t="str">
        <f t="shared" si="111"/>
        <v/>
      </c>
      <c r="AI9" s="104">
        <f t="shared" si="112"/>
        <v>9.5461538461538478</v>
      </c>
      <c r="AJ9" s="105">
        <f t="shared" si="7"/>
        <v>0</v>
      </c>
      <c r="AK9" s="109">
        <f t="shared" si="8"/>
        <v>21</v>
      </c>
      <c r="AL9" s="102">
        <v>12.5</v>
      </c>
      <c r="AM9" s="102">
        <v>11.75</v>
      </c>
      <c r="AN9" s="104">
        <f t="shared" si="9"/>
        <v>12.05</v>
      </c>
      <c r="AO9" s="102"/>
      <c r="AP9" s="104">
        <f t="shared" si="113"/>
        <v>12.05</v>
      </c>
      <c r="AQ9" s="102">
        <v>14</v>
      </c>
      <c r="AR9" s="102">
        <v>10.5</v>
      </c>
      <c r="AS9" s="104">
        <f t="shared" si="10"/>
        <v>11.9</v>
      </c>
      <c r="AT9" s="102"/>
      <c r="AU9" s="104">
        <f t="shared" si="114"/>
        <v>11.9</v>
      </c>
      <c r="AV9" s="102"/>
      <c r="AW9" s="102"/>
      <c r="AX9" s="104" t="str">
        <f t="shared" si="11"/>
        <v/>
      </c>
      <c r="AY9" s="102"/>
      <c r="AZ9" s="104" t="str">
        <f t="shared" si="115"/>
        <v/>
      </c>
      <c r="BA9" s="102"/>
      <c r="BB9" s="102"/>
      <c r="BC9" s="104" t="str">
        <f t="shared" si="12"/>
        <v/>
      </c>
      <c r="BD9" s="102"/>
      <c r="BE9" s="104" t="str">
        <f t="shared" si="116"/>
        <v/>
      </c>
      <c r="BF9" s="102"/>
      <c r="BG9" s="102"/>
      <c r="BH9" s="104" t="str">
        <f t="shared" si="13"/>
        <v/>
      </c>
      <c r="BI9" s="102"/>
      <c r="BJ9" s="104" t="str">
        <f t="shared" si="117"/>
        <v/>
      </c>
      <c r="BK9" s="104">
        <f t="shared" si="118"/>
        <v>13.192307692307693</v>
      </c>
      <c r="BL9" s="104">
        <f t="shared" si="119"/>
        <v>11.173076923076923</v>
      </c>
      <c r="BM9" s="104">
        <f t="shared" si="120"/>
        <v>11.98076923076923</v>
      </c>
      <c r="BN9" s="104" t="str">
        <f t="shared" si="121"/>
        <v/>
      </c>
      <c r="BO9" s="104">
        <f t="shared" si="122"/>
        <v>11.98076923076923</v>
      </c>
      <c r="BP9" s="105">
        <f t="shared" si="14"/>
        <v>5</v>
      </c>
      <c r="BQ9" s="109">
        <f t="shared" si="15"/>
        <v>18</v>
      </c>
      <c r="BR9" s="102">
        <v>11.5</v>
      </c>
      <c r="BS9" s="102">
        <v>9</v>
      </c>
      <c r="BT9" s="104">
        <f t="shared" si="16"/>
        <v>10</v>
      </c>
      <c r="BU9" s="102"/>
      <c r="BV9" s="104">
        <f t="shared" si="123"/>
        <v>10</v>
      </c>
      <c r="BW9" s="102">
        <v>12.5</v>
      </c>
      <c r="BX9" s="102">
        <v>7.5</v>
      </c>
      <c r="BY9" s="104">
        <f t="shared" si="17"/>
        <v>9.5</v>
      </c>
      <c r="BZ9" s="102"/>
      <c r="CA9" s="104">
        <f t="shared" si="124"/>
        <v>9.5</v>
      </c>
      <c r="CB9" s="102"/>
      <c r="CC9" s="102"/>
      <c r="CD9" s="104" t="str">
        <f t="shared" si="18"/>
        <v/>
      </c>
      <c r="CE9" s="102"/>
      <c r="CF9" s="104" t="str">
        <f t="shared" si="125"/>
        <v/>
      </c>
      <c r="CG9" s="102"/>
      <c r="CH9" s="102"/>
      <c r="CI9" s="104" t="str">
        <f t="shared" si="19"/>
        <v/>
      </c>
      <c r="CJ9" s="102"/>
      <c r="CK9" s="104" t="str">
        <f t="shared" si="126"/>
        <v/>
      </c>
      <c r="CL9" s="102"/>
      <c r="CM9" s="102"/>
      <c r="CN9" s="104" t="str">
        <f t="shared" si="20"/>
        <v/>
      </c>
      <c r="CO9" s="102"/>
      <c r="CP9" s="104" t="str">
        <f t="shared" si="127"/>
        <v/>
      </c>
      <c r="CQ9" s="104">
        <f t="shared" si="128"/>
        <v>11.96153846153846</v>
      </c>
      <c r="CR9" s="104">
        <f t="shared" si="129"/>
        <v>8.3076923076923066</v>
      </c>
      <c r="CS9" s="104">
        <f t="shared" si="130"/>
        <v>9.7692307692307701</v>
      </c>
      <c r="CT9" s="104" t="str">
        <f t="shared" si="131"/>
        <v/>
      </c>
      <c r="CU9" s="104">
        <f t="shared" si="132"/>
        <v>9.7692307692307701</v>
      </c>
      <c r="CV9" s="105">
        <f t="shared" si="21"/>
        <v>0</v>
      </c>
      <c r="CW9" s="109">
        <f t="shared" si="22"/>
        <v>22</v>
      </c>
      <c r="CX9" s="102">
        <v>12.5</v>
      </c>
      <c r="CY9" s="102">
        <v>10</v>
      </c>
      <c r="CZ9" s="104">
        <f t="shared" si="23"/>
        <v>11</v>
      </c>
      <c r="DA9" s="102"/>
      <c r="DB9" s="104">
        <f t="shared" si="133"/>
        <v>11</v>
      </c>
      <c r="DC9" s="102">
        <v>10.5</v>
      </c>
      <c r="DD9" s="102">
        <v>6.5</v>
      </c>
      <c r="DE9" s="104">
        <f t="shared" si="24"/>
        <v>8.1</v>
      </c>
      <c r="DF9" s="102"/>
      <c r="DG9" s="104">
        <f t="shared" si="134"/>
        <v>8.1</v>
      </c>
      <c r="DH9" s="102">
        <v>9</v>
      </c>
      <c r="DI9" s="102">
        <v>10</v>
      </c>
      <c r="DJ9" s="104">
        <f t="shared" si="25"/>
        <v>9.6</v>
      </c>
      <c r="DK9" s="102"/>
      <c r="DL9" s="104">
        <f t="shared" si="135"/>
        <v>9.6</v>
      </c>
      <c r="DM9" s="102"/>
      <c r="DN9" s="102"/>
      <c r="DO9" s="104" t="str">
        <f t="shared" si="26"/>
        <v/>
      </c>
      <c r="DP9" s="102"/>
      <c r="DQ9" s="104" t="str">
        <f t="shared" si="136"/>
        <v/>
      </c>
      <c r="DR9" s="102"/>
      <c r="DS9" s="102"/>
      <c r="DT9" s="104" t="str">
        <f t="shared" si="27"/>
        <v/>
      </c>
      <c r="DU9" s="102"/>
      <c r="DV9" s="104" t="str">
        <f t="shared" si="137"/>
        <v/>
      </c>
      <c r="DW9" s="104">
        <f t="shared" si="138"/>
        <v>10.653846153846153</v>
      </c>
      <c r="DX9" s="104">
        <f t="shared" si="139"/>
        <v>8.6538461538461533</v>
      </c>
      <c r="DY9" s="104">
        <f t="shared" si="140"/>
        <v>9.453846153846154</v>
      </c>
      <c r="DZ9" s="104" t="str">
        <f t="shared" si="141"/>
        <v/>
      </c>
      <c r="EA9" s="104">
        <f t="shared" si="142"/>
        <v>9.453846153846154</v>
      </c>
      <c r="EB9" s="105">
        <f t="shared" si="28"/>
        <v>0</v>
      </c>
      <c r="EC9" s="109">
        <f t="shared" si="29"/>
        <v>23</v>
      </c>
      <c r="ED9" s="102">
        <v>6.75</v>
      </c>
      <c r="EE9" s="102">
        <v>4.5</v>
      </c>
      <c r="EF9" s="104">
        <f t="shared" si="30"/>
        <v>5.4</v>
      </c>
      <c r="EG9" s="102"/>
      <c r="EH9" s="104">
        <f t="shared" si="143"/>
        <v>5.4</v>
      </c>
      <c r="EI9" s="102">
        <v>2</v>
      </c>
      <c r="EJ9" s="102">
        <v>1</v>
      </c>
      <c r="EK9" s="104">
        <f t="shared" si="31"/>
        <v>1.4</v>
      </c>
      <c r="EL9" s="102"/>
      <c r="EM9" s="104">
        <f t="shared" si="144"/>
        <v>1.4</v>
      </c>
      <c r="EN9" s="102">
        <v>10.75</v>
      </c>
      <c r="EO9" s="102">
        <v>4.5</v>
      </c>
      <c r="EP9" s="104">
        <f t="shared" si="32"/>
        <v>7</v>
      </c>
      <c r="EQ9" s="102"/>
      <c r="ER9" s="104">
        <f t="shared" si="145"/>
        <v>7</v>
      </c>
      <c r="ES9" s="102"/>
      <c r="ET9" s="102"/>
      <c r="EU9" s="104" t="str">
        <f t="shared" si="33"/>
        <v/>
      </c>
      <c r="EV9" s="102"/>
      <c r="EW9" s="104" t="str">
        <f t="shared" si="146"/>
        <v/>
      </c>
      <c r="EX9" s="102"/>
      <c r="EY9" s="102"/>
      <c r="EZ9" s="104" t="str">
        <f t="shared" si="34"/>
        <v/>
      </c>
      <c r="FA9" s="102"/>
      <c r="FB9" s="104" t="str">
        <f t="shared" si="147"/>
        <v/>
      </c>
      <c r="FC9" s="104">
        <f t="shared" si="148"/>
        <v>5.4807692307692308</v>
      </c>
      <c r="FD9" s="104">
        <f t="shared" si="149"/>
        <v>2.884615384615385</v>
      </c>
      <c r="FE9" s="104">
        <f t="shared" si="150"/>
        <v>3.9230769230769234</v>
      </c>
      <c r="FF9" s="104" t="str">
        <f t="shared" si="151"/>
        <v/>
      </c>
      <c r="FG9" s="104">
        <f t="shared" si="152"/>
        <v>3.9230769230769234</v>
      </c>
      <c r="FH9" s="105">
        <f t="shared" si="35"/>
        <v>0</v>
      </c>
      <c r="FI9" s="109">
        <f t="shared" si="36"/>
        <v>22</v>
      </c>
      <c r="FJ9" s="102">
        <v>6</v>
      </c>
      <c r="FK9" s="102">
        <v>12</v>
      </c>
      <c r="FL9" s="104">
        <f t="shared" si="37"/>
        <v>9.6</v>
      </c>
      <c r="FM9" s="102"/>
      <c r="FN9" s="104">
        <f t="shared" si="153"/>
        <v>9.6</v>
      </c>
      <c r="FO9" s="102">
        <v>12</v>
      </c>
      <c r="FP9" s="102">
        <v>18</v>
      </c>
      <c r="FQ9" s="104">
        <f t="shared" si="38"/>
        <v>15.6</v>
      </c>
      <c r="FR9" s="102"/>
      <c r="FS9" s="104">
        <f t="shared" si="154"/>
        <v>15.6</v>
      </c>
      <c r="FT9" s="102"/>
      <c r="FU9" s="102"/>
      <c r="FV9" s="104" t="str">
        <f t="shared" si="39"/>
        <v/>
      </c>
      <c r="FW9" s="102"/>
      <c r="FX9" s="104" t="str">
        <f t="shared" si="155"/>
        <v/>
      </c>
      <c r="FY9" s="102"/>
      <c r="FZ9" s="102"/>
      <c r="GA9" s="104" t="str">
        <f t="shared" si="40"/>
        <v/>
      </c>
      <c r="GB9" s="102"/>
      <c r="GC9" s="104" t="str">
        <f t="shared" si="156"/>
        <v/>
      </c>
      <c r="GD9" s="102"/>
      <c r="GE9" s="102"/>
      <c r="GF9" s="104" t="str">
        <f t="shared" si="41"/>
        <v/>
      </c>
      <c r="GG9" s="102"/>
      <c r="GH9" s="104" t="str">
        <f t="shared" si="157"/>
        <v/>
      </c>
      <c r="GI9" s="104">
        <f t="shared" si="158"/>
        <v>8.7692307692307701</v>
      </c>
      <c r="GJ9" s="104">
        <f t="shared" si="159"/>
        <v>14.76923076923077</v>
      </c>
      <c r="GK9" s="104">
        <f t="shared" si="160"/>
        <v>12.369230769230768</v>
      </c>
      <c r="GL9" s="104" t="str">
        <f t="shared" si="161"/>
        <v/>
      </c>
      <c r="GM9" s="104">
        <f t="shared" si="162"/>
        <v>12.369230769230768</v>
      </c>
      <c r="GN9" s="105">
        <f t="shared" si="42"/>
        <v>3</v>
      </c>
      <c r="GO9" s="109">
        <f t="shared" si="43"/>
        <v>8</v>
      </c>
      <c r="GP9" s="102"/>
      <c r="GQ9" s="102"/>
      <c r="GR9" s="104" t="str">
        <f t="shared" si="44"/>
        <v/>
      </c>
      <c r="GS9" s="102"/>
      <c r="GT9" s="104" t="str">
        <f t="shared" si="163"/>
        <v/>
      </c>
      <c r="GU9" s="102"/>
      <c r="GV9" s="102"/>
      <c r="GW9" s="104" t="str">
        <f t="shared" si="45"/>
        <v/>
      </c>
      <c r="GX9" s="102"/>
      <c r="GY9" s="104" t="str">
        <f t="shared" si="164"/>
        <v/>
      </c>
      <c r="GZ9" s="102"/>
      <c r="HA9" s="102"/>
      <c r="HB9" s="104" t="str">
        <f t="shared" si="46"/>
        <v/>
      </c>
      <c r="HC9" s="102"/>
      <c r="HD9" s="104" t="str">
        <f t="shared" si="165"/>
        <v/>
      </c>
      <c r="HE9" s="102"/>
      <c r="HF9" s="102"/>
      <c r="HG9" s="104" t="str">
        <f t="shared" si="47"/>
        <v/>
      </c>
      <c r="HH9" s="102"/>
      <c r="HI9" s="104" t="str">
        <f t="shared" si="166"/>
        <v/>
      </c>
      <c r="HJ9" s="102"/>
      <c r="HK9" s="102"/>
      <c r="HL9" s="104" t="str">
        <f t="shared" si="48"/>
        <v/>
      </c>
      <c r="HM9" s="102"/>
      <c r="HN9" s="104" t="str">
        <f t="shared" si="167"/>
        <v/>
      </c>
      <c r="HO9" s="104" t="str">
        <f t="shared" si="168"/>
        <v/>
      </c>
      <c r="HP9" s="104" t="str">
        <f t="shared" si="169"/>
        <v/>
      </c>
      <c r="HQ9" s="104" t="str">
        <f t="shared" si="170"/>
        <v/>
      </c>
      <c r="HR9" s="104" t="str">
        <f t="shared" si="171"/>
        <v/>
      </c>
      <c r="HS9" s="104" t="str">
        <f t="shared" si="172"/>
        <v/>
      </c>
      <c r="HT9" s="105" t="str">
        <f t="shared" si="49"/>
        <v/>
      </c>
      <c r="HU9" s="109" t="str">
        <f t="shared" si="50"/>
        <v/>
      </c>
      <c r="HV9" s="102">
        <v>16.5</v>
      </c>
      <c r="HW9" s="102">
        <v>15</v>
      </c>
      <c r="HX9" s="104">
        <f t="shared" si="51"/>
        <v>15.600000000000001</v>
      </c>
      <c r="HY9" s="102"/>
      <c r="HZ9" s="104">
        <f t="shared" si="173"/>
        <v>15.600000000000001</v>
      </c>
      <c r="IA9" s="102"/>
      <c r="IB9" s="102"/>
      <c r="IC9" s="104" t="str">
        <f t="shared" si="52"/>
        <v/>
      </c>
      <c r="ID9" s="102"/>
      <c r="IE9" s="104" t="str">
        <f t="shared" si="174"/>
        <v/>
      </c>
      <c r="IF9" s="102"/>
      <c r="IG9" s="102"/>
      <c r="IH9" s="104" t="str">
        <f t="shared" si="53"/>
        <v/>
      </c>
      <c r="II9" s="102"/>
      <c r="IJ9" s="104" t="str">
        <f t="shared" si="175"/>
        <v/>
      </c>
      <c r="IK9" s="102"/>
      <c r="IL9" s="102"/>
      <c r="IM9" s="104" t="str">
        <f t="shared" si="54"/>
        <v/>
      </c>
      <c r="IN9" s="102"/>
      <c r="IO9" s="104" t="str">
        <f t="shared" si="176"/>
        <v/>
      </c>
      <c r="IP9" s="102"/>
      <c r="IQ9" s="102"/>
      <c r="IR9" s="104" t="str">
        <f t="shared" si="55"/>
        <v/>
      </c>
      <c r="IS9" s="102"/>
      <c r="IT9" s="104" t="str">
        <f t="shared" si="177"/>
        <v/>
      </c>
      <c r="IU9" s="104">
        <f t="shared" si="178"/>
        <v>16.5</v>
      </c>
      <c r="IV9" s="104">
        <f t="shared" si="179"/>
        <v>15</v>
      </c>
      <c r="IW9" s="104">
        <f t="shared" si="180"/>
        <v>15.600000000000001</v>
      </c>
      <c r="IX9" s="104" t="str">
        <f t="shared" si="181"/>
        <v/>
      </c>
      <c r="IY9" s="104">
        <f t="shared" si="182"/>
        <v>15.600000000000001</v>
      </c>
      <c r="IZ9" s="105">
        <f t="shared" si="56"/>
        <v>2</v>
      </c>
      <c r="JA9" s="109">
        <f t="shared" si="57"/>
        <v>5</v>
      </c>
      <c r="JB9" s="102">
        <v>8.5</v>
      </c>
      <c r="JC9" s="102">
        <v>7.75</v>
      </c>
      <c r="JD9" s="104">
        <f t="shared" si="58"/>
        <v>8.0500000000000007</v>
      </c>
      <c r="JE9" s="102"/>
      <c r="JF9" s="104">
        <f t="shared" si="183"/>
        <v>8.0500000000000007</v>
      </c>
      <c r="JG9" s="102"/>
      <c r="JH9" s="102"/>
      <c r="JI9" s="104" t="str">
        <f t="shared" si="59"/>
        <v/>
      </c>
      <c r="JJ9" s="102"/>
      <c r="JK9" s="104" t="str">
        <f t="shared" si="184"/>
        <v/>
      </c>
      <c r="JL9" s="102"/>
      <c r="JM9" s="102"/>
      <c r="JN9" s="104" t="str">
        <f t="shared" si="60"/>
        <v/>
      </c>
      <c r="JO9" s="102"/>
      <c r="JP9" s="104" t="str">
        <f t="shared" si="185"/>
        <v/>
      </c>
      <c r="JQ9" s="102"/>
      <c r="JR9" s="102"/>
      <c r="JS9" s="104" t="str">
        <f t="shared" si="61"/>
        <v/>
      </c>
      <c r="JT9" s="102"/>
      <c r="JU9" s="104" t="str">
        <f t="shared" si="186"/>
        <v/>
      </c>
      <c r="JV9" s="102"/>
      <c r="JW9" s="102"/>
      <c r="JX9" s="104" t="str">
        <f t="shared" si="62"/>
        <v/>
      </c>
      <c r="JY9" s="102"/>
      <c r="JZ9" s="104" t="str">
        <f t="shared" si="187"/>
        <v/>
      </c>
      <c r="KA9" s="104">
        <f t="shared" si="188"/>
        <v>8.5</v>
      </c>
      <c r="KB9" s="104">
        <f t="shared" si="189"/>
        <v>7.75</v>
      </c>
      <c r="KC9" s="104">
        <f t="shared" si="190"/>
        <v>8.0500000000000007</v>
      </c>
      <c r="KD9" s="104" t="str">
        <f t="shared" si="191"/>
        <v/>
      </c>
      <c r="KE9" s="104">
        <f t="shared" si="192"/>
        <v>8.0500000000000007</v>
      </c>
      <c r="KF9" s="105">
        <f t="shared" si="63"/>
        <v>0</v>
      </c>
      <c r="KG9" s="109">
        <f t="shared" si="64"/>
        <v>20</v>
      </c>
      <c r="KH9" s="102"/>
      <c r="KI9" s="102"/>
      <c r="KJ9" s="104" t="str">
        <f t="shared" si="65"/>
        <v/>
      </c>
      <c r="KK9" s="102"/>
      <c r="KL9" s="104" t="str">
        <f t="shared" si="193"/>
        <v/>
      </c>
      <c r="KM9" s="102"/>
      <c r="KN9" s="102"/>
      <c r="KO9" s="104" t="str">
        <f t="shared" si="66"/>
        <v/>
      </c>
      <c r="KP9" s="102"/>
      <c r="KQ9" s="104" t="str">
        <f t="shared" si="194"/>
        <v/>
      </c>
      <c r="KR9" s="102"/>
      <c r="KS9" s="102"/>
      <c r="KT9" s="104" t="str">
        <f t="shared" si="67"/>
        <v/>
      </c>
      <c r="KU9" s="102"/>
      <c r="KV9" s="104" t="str">
        <f t="shared" si="195"/>
        <v/>
      </c>
      <c r="KW9" s="102"/>
      <c r="KX9" s="102"/>
      <c r="KY9" s="104" t="str">
        <f t="shared" si="68"/>
        <v/>
      </c>
      <c r="KZ9" s="102"/>
      <c r="LA9" s="104" t="str">
        <f t="shared" si="196"/>
        <v/>
      </c>
      <c r="LB9" s="102"/>
      <c r="LC9" s="102"/>
      <c r="LD9" s="104" t="str">
        <f t="shared" si="69"/>
        <v/>
      </c>
      <c r="LE9" s="102"/>
      <c r="LF9" s="104" t="str">
        <f t="shared" si="197"/>
        <v/>
      </c>
      <c r="LG9" s="104" t="str">
        <f t="shared" si="198"/>
        <v/>
      </c>
      <c r="LH9" s="104" t="str">
        <f t="shared" si="199"/>
        <v/>
      </c>
      <c r="LI9" s="104" t="str">
        <f t="shared" si="200"/>
        <v/>
      </c>
      <c r="LJ9" s="104" t="str">
        <f t="shared" si="201"/>
        <v/>
      </c>
      <c r="LK9" s="104" t="str">
        <f t="shared" si="202"/>
        <v/>
      </c>
      <c r="LL9" s="105" t="str">
        <f t="shared" si="70"/>
        <v/>
      </c>
      <c r="LM9" s="109" t="str">
        <f t="shared" si="71"/>
        <v/>
      </c>
      <c r="LN9" s="102"/>
      <c r="LO9" s="102"/>
      <c r="LP9" s="104" t="str">
        <f t="shared" si="72"/>
        <v/>
      </c>
      <c r="LQ9" s="102"/>
      <c r="LR9" s="104" t="str">
        <f t="shared" si="203"/>
        <v/>
      </c>
      <c r="LS9" s="102"/>
      <c r="LT9" s="102"/>
      <c r="LU9" s="104" t="str">
        <f t="shared" si="73"/>
        <v/>
      </c>
      <c r="LV9" s="102"/>
      <c r="LW9" s="104" t="str">
        <f t="shared" si="204"/>
        <v/>
      </c>
      <c r="LX9" s="102"/>
      <c r="LY9" s="102"/>
      <c r="LZ9" s="104" t="str">
        <f t="shared" si="74"/>
        <v/>
      </c>
      <c r="MA9" s="102"/>
      <c r="MB9" s="104" t="str">
        <f t="shared" si="205"/>
        <v/>
      </c>
      <c r="MC9" s="102"/>
      <c r="MD9" s="102"/>
      <c r="ME9" s="104" t="str">
        <f t="shared" si="75"/>
        <v/>
      </c>
      <c r="MF9" s="102"/>
      <c r="MG9" s="104" t="str">
        <f t="shared" si="206"/>
        <v/>
      </c>
      <c r="MH9" s="102"/>
      <c r="MI9" s="102"/>
      <c r="MJ9" s="104" t="str">
        <f t="shared" si="76"/>
        <v/>
      </c>
      <c r="MK9" s="102"/>
      <c r="ML9" s="104" t="str">
        <f t="shared" si="207"/>
        <v/>
      </c>
      <c r="MM9" s="104" t="str">
        <f t="shared" si="208"/>
        <v/>
      </c>
      <c r="MN9" s="104" t="str">
        <f t="shared" si="209"/>
        <v/>
      </c>
      <c r="MO9" s="104" t="str">
        <f t="shared" si="210"/>
        <v/>
      </c>
      <c r="MP9" s="104" t="str">
        <f t="shared" si="211"/>
        <v/>
      </c>
      <c r="MQ9" s="104" t="str">
        <f t="shared" si="212"/>
        <v/>
      </c>
      <c r="MR9" s="105" t="str">
        <f t="shared" si="77"/>
        <v/>
      </c>
      <c r="MS9" s="109" t="str">
        <f t="shared" si="78"/>
        <v/>
      </c>
      <c r="MT9" s="102"/>
      <c r="MU9" s="102"/>
      <c r="MV9" s="104" t="str">
        <f t="shared" si="79"/>
        <v/>
      </c>
      <c r="MW9" s="102"/>
      <c r="MX9" s="104" t="str">
        <f t="shared" si="213"/>
        <v/>
      </c>
      <c r="MY9" s="102"/>
      <c r="MZ9" s="102"/>
      <c r="NA9" s="104" t="str">
        <f t="shared" si="80"/>
        <v/>
      </c>
      <c r="NB9" s="102"/>
      <c r="NC9" s="104" t="str">
        <f t="shared" si="214"/>
        <v/>
      </c>
      <c r="ND9" s="102"/>
      <c r="NE9" s="102"/>
      <c r="NF9" s="104" t="str">
        <f t="shared" si="81"/>
        <v/>
      </c>
      <c r="NG9" s="102"/>
      <c r="NH9" s="104" t="str">
        <f t="shared" si="215"/>
        <v/>
      </c>
      <c r="NI9" s="102"/>
      <c r="NJ9" s="102"/>
      <c r="NK9" s="104" t="str">
        <f t="shared" si="82"/>
        <v/>
      </c>
      <c r="NL9" s="102"/>
      <c r="NM9" s="104" t="str">
        <f t="shared" si="216"/>
        <v/>
      </c>
      <c r="NN9" s="102"/>
      <c r="NO9" s="102"/>
      <c r="NP9" s="104" t="str">
        <f t="shared" si="83"/>
        <v/>
      </c>
      <c r="NQ9" s="102"/>
      <c r="NR9" s="104" t="str">
        <f t="shared" si="217"/>
        <v/>
      </c>
      <c r="NS9" s="104" t="str">
        <f t="shared" si="218"/>
        <v/>
      </c>
      <c r="NT9" s="104" t="str">
        <f t="shared" si="219"/>
        <v/>
      </c>
      <c r="NU9" s="104" t="str">
        <f t="shared" si="220"/>
        <v/>
      </c>
      <c r="NV9" s="104" t="str">
        <f t="shared" si="221"/>
        <v/>
      </c>
      <c r="NW9" s="104" t="str">
        <f t="shared" si="222"/>
        <v/>
      </c>
      <c r="NX9" s="105" t="str">
        <f t="shared" si="84"/>
        <v/>
      </c>
      <c r="NY9" s="109" t="str">
        <f t="shared" si="85"/>
        <v/>
      </c>
      <c r="OA9" s="198">
        <f t="shared" si="86"/>
        <v>9.5461538461538478</v>
      </c>
      <c r="OB9" s="198">
        <f t="shared" si="87"/>
        <v>11.98076923076923</v>
      </c>
      <c r="OC9" s="198">
        <f t="shared" si="88"/>
        <v>9.7692307692307701</v>
      </c>
      <c r="OD9" s="198">
        <f t="shared" si="89"/>
        <v>9.453846153846154</v>
      </c>
      <c r="OE9" s="198">
        <f t="shared" si="90"/>
        <v>3.9230769230769234</v>
      </c>
      <c r="OF9" s="198">
        <f t="shared" si="91"/>
        <v>12.369230769230768</v>
      </c>
      <c r="OG9" s="198" t="str">
        <f t="shared" si="92"/>
        <v/>
      </c>
      <c r="OH9" s="198">
        <f t="shared" si="93"/>
        <v>15.600000000000001</v>
      </c>
      <c r="OI9" s="198">
        <f t="shared" si="94"/>
        <v>8.0500000000000007</v>
      </c>
      <c r="OJ9" s="198" t="str">
        <f t="shared" si="95"/>
        <v/>
      </c>
      <c r="OK9" s="198" t="str">
        <f t="shared" si="96"/>
        <v/>
      </c>
      <c r="OL9" s="198" t="str">
        <f t="shared" si="97"/>
        <v/>
      </c>
      <c r="OM9" s="200"/>
      <c r="ON9" s="198">
        <f t="shared" si="98"/>
        <v>9.0596153846153857</v>
      </c>
      <c r="OO9" s="198">
        <f t="shared" si="99"/>
        <v>7.9711538461538449</v>
      </c>
      <c r="OP9" s="198">
        <f t="shared" si="100"/>
        <v>9.9975641025641035</v>
      </c>
      <c r="OQ9" s="198">
        <f t="shared" si="101"/>
        <v>9.9975641025641035</v>
      </c>
      <c r="OR9" s="105">
        <f t="shared" si="102"/>
        <v>10</v>
      </c>
      <c r="OS9" s="105">
        <f t="shared" si="103"/>
        <v>10</v>
      </c>
      <c r="OT9" s="134"/>
      <c r="OU9" s="109">
        <f t="shared" si="104"/>
        <v>22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3"/>
        <v>5</v>
      </c>
      <c r="B10" s="195" t="s">
        <v>288</v>
      </c>
      <c r="C10" s="195" t="s">
        <v>288</v>
      </c>
      <c r="D10" s="195" t="s">
        <v>289</v>
      </c>
      <c r="E10" s="196" t="s">
        <v>278</v>
      </c>
      <c r="F10" s="102">
        <v>13.75</v>
      </c>
      <c r="G10" s="102">
        <v>14.5</v>
      </c>
      <c r="H10" s="104">
        <f t="shared" si="0"/>
        <v>14.2</v>
      </c>
      <c r="I10" s="102"/>
      <c r="J10" s="104">
        <f t="shared" si="1"/>
        <v>14.2</v>
      </c>
      <c r="K10" s="102">
        <v>12.5</v>
      </c>
      <c r="L10" s="102">
        <v>10.5</v>
      </c>
      <c r="M10" s="104">
        <f t="shared" si="2"/>
        <v>11.3</v>
      </c>
      <c r="N10" s="102"/>
      <c r="O10" s="104">
        <f t="shared" si="3"/>
        <v>11.3</v>
      </c>
      <c r="P10" s="102">
        <v>12.5</v>
      </c>
      <c r="Q10" s="102">
        <v>14.75</v>
      </c>
      <c r="R10" s="104">
        <f t="shared" si="4"/>
        <v>13.85</v>
      </c>
      <c r="S10" s="102"/>
      <c r="T10" s="104">
        <f t="shared" si="105"/>
        <v>13.85</v>
      </c>
      <c r="U10" s="102"/>
      <c r="V10" s="102"/>
      <c r="W10" s="104" t="str">
        <f t="shared" si="5"/>
        <v/>
      </c>
      <c r="X10" s="102"/>
      <c r="Y10" s="104" t="str">
        <f t="shared" si="106"/>
        <v/>
      </c>
      <c r="Z10" s="102"/>
      <c r="AA10" s="102"/>
      <c r="AB10" s="104" t="str">
        <f t="shared" si="6"/>
        <v/>
      </c>
      <c r="AC10" s="102"/>
      <c r="AD10" s="104" t="str">
        <f t="shared" si="107"/>
        <v/>
      </c>
      <c r="AE10" s="104">
        <f t="shared" si="108"/>
        <v>13.076923076923078</v>
      </c>
      <c r="AF10" s="104">
        <f t="shared" si="109"/>
        <v>13.653846153846155</v>
      </c>
      <c r="AG10" s="104">
        <f t="shared" si="110"/>
        <v>13.423076923076923</v>
      </c>
      <c r="AH10" s="104" t="str">
        <f t="shared" si="111"/>
        <v/>
      </c>
      <c r="AI10" s="104">
        <f t="shared" si="112"/>
        <v>13.423076923076923</v>
      </c>
      <c r="AJ10" s="105">
        <f t="shared" si="7"/>
        <v>5</v>
      </c>
      <c r="AK10" s="109">
        <f t="shared" si="8"/>
        <v>4</v>
      </c>
      <c r="AL10" s="102">
        <v>14.5</v>
      </c>
      <c r="AM10" s="102">
        <v>15</v>
      </c>
      <c r="AN10" s="104">
        <f t="shared" si="9"/>
        <v>14.8</v>
      </c>
      <c r="AO10" s="102"/>
      <c r="AP10" s="104">
        <f t="shared" si="113"/>
        <v>14.8</v>
      </c>
      <c r="AQ10" s="102">
        <v>16</v>
      </c>
      <c r="AR10" s="102">
        <v>17.5</v>
      </c>
      <c r="AS10" s="104">
        <f t="shared" si="10"/>
        <v>16.899999999999999</v>
      </c>
      <c r="AT10" s="102"/>
      <c r="AU10" s="104">
        <f t="shared" si="114"/>
        <v>16.899999999999999</v>
      </c>
      <c r="AV10" s="102"/>
      <c r="AW10" s="102"/>
      <c r="AX10" s="104" t="str">
        <f t="shared" si="11"/>
        <v/>
      </c>
      <c r="AY10" s="102"/>
      <c r="AZ10" s="104" t="str">
        <f t="shared" si="115"/>
        <v/>
      </c>
      <c r="BA10" s="102"/>
      <c r="BB10" s="102"/>
      <c r="BC10" s="104" t="str">
        <f t="shared" si="12"/>
        <v/>
      </c>
      <c r="BD10" s="102"/>
      <c r="BE10" s="104" t="str">
        <f t="shared" si="116"/>
        <v/>
      </c>
      <c r="BF10" s="102"/>
      <c r="BG10" s="102"/>
      <c r="BH10" s="104" t="str">
        <f t="shared" si="13"/>
        <v/>
      </c>
      <c r="BI10" s="102"/>
      <c r="BJ10" s="104" t="str">
        <f t="shared" si="117"/>
        <v/>
      </c>
      <c r="BK10" s="104">
        <f t="shared" si="118"/>
        <v>15.192307692307693</v>
      </c>
      <c r="BL10" s="104">
        <f t="shared" si="119"/>
        <v>16.153846153846153</v>
      </c>
      <c r="BM10" s="104">
        <f t="shared" si="120"/>
        <v>15.76923076923077</v>
      </c>
      <c r="BN10" s="104" t="str">
        <f t="shared" si="121"/>
        <v/>
      </c>
      <c r="BO10" s="104">
        <f t="shared" si="122"/>
        <v>15.76923076923077</v>
      </c>
      <c r="BP10" s="105">
        <f t="shared" si="14"/>
        <v>5</v>
      </c>
      <c r="BQ10" s="109">
        <f t="shared" si="15"/>
        <v>5</v>
      </c>
      <c r="BR10" s="102">
        <v>15.5</v>
      </c>
      <c r="BS10" s="102">
        <v>7.5</v>
      </c>
      <c r="BT10" s="104">
        <f t="shared" si="16"/>
        <v>10.7</v>
      </c>
      <c r="BU10" s="102"/>
      <c r="BV10" s="104">
        <f t="shared" si="123"/>
        <v>10.7</v>
      </c>
      <c r="BW10" s="102">
        <v>13.5</v>
      </c>
      <c r="BX10" s="102">
        <v>13</v>
      </c>
      <c r="BY10" s="104">
        <f t="shared" si="17"/>
        <v>13.2</v>
      </c>
      <c r="BZ10" s="102"/>
      <c r="CA10" s="104">
        <f t="shared" si="124"/>
        <v>13.2</v>
      </c>
      <c r="CB10" s="102"/>
      <c r="CC10" s="102"/>
      <c r="CD10" s="104" t="str">
        <f t="shared" si="18"/>
        <v/>
      </c>
      <c r="CE10" s="102"/>
      <c r="CF10" s="104" t="str">
        <f t="shared" si="125"/>
        <v/>
      </c>
      <c r="CG10" s="102"/>
      <c r="CH10" s="102"/>
      <c r="CI10" s="104" t="str">
        <f t="shared" si="19"/>
        <v/>
      </c>
      <c r="CJ10" s="102"/>
      <c r="CK10" s="104" t="str">
        <f t="shared" si="126"/>
        <v/>
      </c>
      <c r="CL10" s="102"/>
      <c r="CM10" s="102"/>
      <c r="CN10" s="104" t="str">
        <f t="shared" si="20"/>
        <v/>
      </c>
      <c r="CO10" s="102"/>
      <c r="CP10" s="104" t="str">
        <f t="shared" si="127"/>
        <v/>
      </c>
      <c r="CQ10" s="104">
        <f t="shared" si="128"/>
        <v>14.576923076923077</v>
      </c>
      <c r="CR10" s="104">
        <f t="shared" si="129"/>
        <v>10.038461538461538</v>
      </c>
      <c r="CS10" s="104">
        <f t="shared" si="130"/>
        <v>11.853846153846153</v>
      </c>
      <c r="CT10" s="104" t="str">
        <f t="shared" si="131"/>
        <v/>
      </c>
      <c r="CU10" s="104">
        <f t="shared" si="132"/>
        <v>11.853846153846153</v>
      </c>
      <c r="CV10" s="105">
        <f t="shared" si="21"/>
        <v>5</v>
      </c>
      <c r="CW10" s="109">
        <f t="shared" si="22"/>
        <v>14</v>
      </c>
      <c r="CX10" s="102">
        <v>13.5</v>
      </c>
      <c r="CY10" s="102">
        <v>15</v>
      </c>
      <c r="CZ10" s="104">
        <f t="shared" si="23"/>
        <v>14.4</v>
      </c>
      <c r="DA10" s="102"/>
      <c r="DB10" s="104">
        <f t="shared" si="133"/>
        <v>14.4</v>
      </c>
      <c r="DC10" s="102">
        <v>12</v>
      </c>
      <c r="DD10" s="102">
        <v>11.5</v>
      </c>
      <c r="DE10" s="104">
        <f t="shared" si="24"/>
        <v>11.7</v>
      </c>
      <c r="DF10" s="102"/>
      <c r="DG10" s="104">
        <f t="shared" si="134"/>
        <v>11.7</v>
      </c>
      <c r="DH10" s="102">
        <v>12</v>
      </c>
      <c r="DI10" s="102">
        <v>17</v>
      </c>
      <c r="DJ10" s="104">
        <f t="shared" si="25"/>
        <v>15</v>
      </c>
      <c r="DK10" s="102"/>
      <c r="DL10" s="104">
        <f t="shared" si="135"/>
        <v>15</v>
      </c>
      <c r="DM10" s="102"/>
      <c r="DN10" s="102"/>
      <c r="DO10" s="104" t="str">
        <f t="shared" si="26"/>
        <v/>
      </c>
      <c r="DP10" s="102"/>
      <c r="DQ10" s="104" t="str">
        <f t="shared" si="136"/>
        <v/>
      </c>
      <c r="DR10" s="102"/>
      <c r="DS10" s="102"/>
      <c r="DT10" s="104" t="str">
        <f t="shared" si="27"/>
        <v/>
      </c>
      <c r="DU10" s="102"/>
      <c r="DV10" s="104" t="str">
        <f t="shared" si="137"/>
        <v/>
      </c>
      <c r="DW10" s="104">
        <f t="shared" si="138"/>
        <v>12.461538461538463</v>
      </c>
      <c r="DX10" s="104">
        <f t="shared" si="139"/>
        <v>14.26923076923077</v>
      </c>
      <c r="DY10" s="104">
        <f t="shared" si="140"/>
        <v>13.546153846153846</v>
      </c>
      <c r="DZ10" s="104" t="str">
        <f t="shared" si="141"/>
        <v/>
      </c>
      <c r="EA10" s="104">
        <f t="shared" si="142"/>
        <v>13.546153846153846</v>
      </c>
      <c r="EB10" s="105">
        <f t="shared" si="28"/>
        <v>5</v>
      </c>
      <c r="EC10" s="109">
        <f t="shared" si="29"/>
        <v>3</v>
      </c>
      <c r="ED10" s="102">
        <v>5.75</v>
      </c>
      <c r="EE10" s="102">
        <v>4</v>
      </c>
      <c r="EF10" s="104">
        <f t="shared" si="30"/>
        <v>4.7</v>
      </c>
      <c r="EG10" s="102"/>
      <c r="EH10" s="104">
        <f t="shared" si="143"/>
        <v>4.7</v>
      </c>
      <c r="EI10" s="102">
        <v>9</v>
      </c>
      <c r="EJ10" s="102">
        <v>2</v>
      </c>
      <c r="EK10" s="104">
        <f t="shared" si="31"/>
        <v>4.8</v>
      </c>
      <c r="EL10" s="102"/>
      <c r="EM10" s="104">
        <f t="shared" si="144"/>
        <v>4.8</v>
      </c>
      <c r="EN10" s="102">
        <v>6.5</v>
      </c>
      <c r="EO10" s="102">
        <v>10</v>
      </c>
      <c r="EP10" s="104">
        <f t="shared" si="32"/>
        <v>8.6</v>
      </c>
      <c r="EQ10" s="102"/>
      <c r="ER10" s="104">
        <f t="shared" si="145"/>
        <v>8.6</v>
      </c>
      <c r="ES10" s="102"/>
      <c r="ET10" s="102"/>
      <c r="EU10" s="104" t="str">
        <f t="shared" si="33"/>
        <v/>
      </c>
      <c r="EV10" s="102"/>
      <c r="EW10" s="104" t="str">
        <f t="shared" si="146"/>
        <v/>
      </c>
      <c r="EX10" s="102"/>
      <c r="EY10" s="102"/>
      <c r="EZ10" s="104" t="str">
        <f t="shared" si="34"/>
        <v/>
      </c>
      <c r="FA10" s="102"/>
      <c r="FB10" s="104" t="str">
        <f t="shared" si="147"/>
        <v/>
      </c>
      <c r="FC10" s="104">
        <f t="shared" si="148"/>
        <v>7.4230769230769234</v>
      </c>
      <c r="FD10" s="104">
        <f t="shared" si="149"/>
        <v>4.4615384615384617</v>
      </c>
      <c r="FE10" s="104">
        <f t="shared" si="150"/>
        <v>5.6461538461538465</v>
      </c>
      <c r="FF10" s="104" t="str">
        <f t="shared" si="151"/>
        <v/>
      </c>
      <c r="FG10" s="104">
        <f t="shared" si="152"/>
        <v>5.6461538461538465</v>
      </c>
      <c r="FH10" s="105">
        <f t="shared" si="35"/>
        <v>0</v>
      </c>
      <c r="FI10" s="109">
        <f t="shared" si="36"/>
        <v>16</v>
      </c>
      <c r="FJ10" s="102">
        <v>10</v>
      </c>
      <c r="FK10" s="102">
        <v>13.5</v>
      </c>
      <c r="FL10" s="104">
        <f t="shared" si="37"/>
        <v>12.1</v>
      </c>
      <c r="FM10" s="102"/>
      <c r="FN10" s="104">
        <f t="shared" si="153"/>
        <v>12.1</v>
      </c>
      <c r="FO10" s="102">
        <v>10</v>
      </c>
      <c r="FP10" s="102">
        <v>2.5</v>
      </c>
      <c r="FQ10" s="104">
        <f t="shared" si="38"/>
        <v>5.5</v>
      </c>
      <c r="FR10" s="102"/>
      <c r="FS10" s="104">
        <f t="shared" si="154"/>
        <v>5.5</v>
      </c>
      <c r="FT10" s="102"/>
      <c r="FU10" s="102"/>
      <c r="FV10" s="104" t="str">
        <f t="shared" si="39"/>
        <v/>
      </c>
      <c r="FW10" s="102"/>
      <c r="FX10" s="104" t="str">
        <f t="shared" si="155"/>
        <v/>
      </c>
      <c r="FY10" s="102"/>
      <c r="FZ10" s="102"/>
      <c r="GA10" s="104" t="str">
        <f t="shared" si="40"/>
        <v/>
      </c>
      <c r="GB10" s="102"/>
      <c r="GC10" s="104" t="str">
        <f t="shared" si="156"/>
        <v/>
      </c>
      <c r="GD10" s="102"/>
      <c r="GE10" s="102"/>
      <c r="GF10" s="104" t="str">
        <f t="shared" si="41"/>
        <v/>
      </c>
      <c r="GG10" s="102"/>
      <c r="GH10" s="104" t="str">
        <f t="shared" si="157"/>
        <v/>
      </c>
      <c r="GI10" s="104">
        <f t="shared" si="158"/>
        <v>10</v>
      </c>
      <c r="GJ10" s="104">
        <f t="shared" si="159"/>
        <v>8.4230769230769234</v>
      </c>
      <c r="GK10" s="104">
        <f t="shared" si="160"/>
        <v>9.0538461538461537</v>
      </c>
      <c r="GL10" s="104" t="str">
        <f t="shared" si="161"/>
        <v/>
      </c>
      <c r="GM10" s="104">
        <f t="shared" si="162"/>
        <v>9.0538461538461537</v>
      </c>
      <c r="GN10" s="105">
        <f t="shared" si="42"/>
        <v>0</v>
      </c>
      <c r="GO10" s="109">
        <f t="shared" si="43"/>
        <v>20</v>
      </c>
      <c r="GP10" s="102"/>
      <c r="GQ10" s="102"/>
      <c r="GR10" s="104" t="str">
        <f t="shared" si="44"/>
        <v/>
      </c>
      <c r="GS10" s="102"/>
      <c r="GT10" s="104" t="str">
        <f t="shared" si="163"/>
        <v/>
      </c>
      <c r="GU10" s="102"/>
      <c r="GV10" s="102"/>
      <c r="GW10" s="104" t="str">
        <f t="shared" si="45"/>
        <v/>
      </c>
      <c r="GX10" s="102"/>
      <c r="GY10" s="104" t="str">
        <f t="shared" si="164"/>
        <v/>
      </c>
      <c r="GZ10" s="102"/>
      <c r="HA10" s="102"/>
      <c r="HB10" s="104" t="str">
        <f t="shared" si="46"/>
        <v/>
      </c>
      <c r="HC10" s="102"/>
      <c r="HD10" s="104" t="str">
        <f t="shared" si="165"/>
        <v/>
      </c>
      <c r="HE10" s="102"/>
      <c r="HF10" s="102"/>
      <c r="HG10" s="104" t="str">
        <f t="shared" si="47"/>
        <v/>
      </c>
      <c r="HH10" s="102"/>
      <c r="HI10" s="104" t="str">
        <f t="shared" si="166"/>
        <v/>
      </c>
      <c r="HJ10" s="102"/>
      <c r="HK10" s="102"/>
      <c r="HL10" s="104" t="str">
        <f t="shared" si="48"/>
        <v/>
      </c>
      <c r="HM10" s="102"/>
      <c r="HN10" s="104" t="str">
        <f t="shared" si="167"/>
        <v/>
      </c>
      <c r="HO10" s="104" t="str">
        <f t="shared" si="168"/>
        <v/>
      </c>
      <c r="HP10" s="104" t="str">
        <f t="shared" si="169"/>
        <v/>
      </c>
      <c r="HQ10" s="104" t="str">
        <f t="shared" si="170"/>
        <v/>
      </c>
      <c r="HR10" s="104" t="str">
        <f t="shared" si="171"/>
        <v/>
      </c>
      <c r="HS10" s="104" t="str">
        <f t="shared" si="172"/>
        <v/>
      </c>
      <c r="HT10" s="105" t="str">
        <f t="shared" si="49"/>
        <v/>
      </c>
      <c r="HU10" s="109" t="str">
        <f t="shared" si="50"/>
        <v/>
      </c>
      <c r="HV10" s="102">
        <v>13.5</v>
      </c>
      <c r="HW10" s="102">
        <v>12</v>
      </c>
      <c r="HX10" s="104">
        <f t="shared" si="51"/>
        <v>12.6</v>
      </c>
      <c r="HY10" s="102"/>
      <c r="HZ10" s="104">
        <f t="shared" si="173"/>
        <v>12.6</v>
      </c>
      <c r="IA10" s="102"/>
      <c r="IB10" s="102"/>
      <c r="IC10" s="104" t="str">
        <f t="shared" si="52"/>
        <v/>
      </c>
      <c r="ID10" s="102"/>
      <c r="IE10" s="104" t="str">
        <f t="shared" si="174"/>
        <v/>
      </c>
      <c r="IF10" s="102"/>
      <c r="IG10" s="102"/>
      <c r="IH10" s="104" t="str">
        <f t="shared" si="53"/>
        <v/>
      </c>
      <c r="II10" s="102"/>
      <c r="IJ10" s="104" t="str">
        <f t="shared" si="175"/>
        <v/>
      </c>
      <c r="IK10" s="102"/>
      <c r="IL10" s="102"/>
      <c r="IM10" s="104" t="str">
        <f t="shared" si="54"/>
        <v/>
      </c>
      <c r="IN10" s="102"/>
      <c r="IO10" s="104" t="str">
        <f t="shared" si="176"/>
        <v/>
      </c>
      <c r="IP10" s="102"/>
      <c r="IQ10" s="102"/>
      <c r="IR10" s="104" t="str">
        <f t="shared" si="55"/>
        <v/>
      </c>
      <c r="IS10" s="102"/>
      <c r="IT10" s="104" t="str">
        <f t="shared" si="177"/>
        <v/>
      </c>
      <c r="IU10" s="104">
        <f t="shared" si="178"/>
        <v>13.5</v>
      </c>
      <c r="IV10" s="104">
        <f t="shared" si="179"/>
        <v>12</v>
      </c>
      <c r="IW10" s="104">
        <f t="shared" si="180"/>
        <v>12.6</v>
      </c>
      <c r="IX10" s="104" t="str">
        <f t="shared" si="181"/>
        <v/>
      </c>
      <c r="IY10" s="104">
        <f t="shared" si="182"/>
        <v>12.6</v>
      </c>
      <c r="IZ10" s="105">
        <f t="shared" si="56"/>
        <v>2</v>
      </c>
      <c r="JA10" s="109">
        <f t="shared" si="57"/>
        <v>21</v>
      </c>
      <c r="JB10" s="102">
        <v>12.5</v>
      </c>
      <c r="JC10" s="102">
        <v>13</v>
      </c>
      <c r="JD10" s="104">
        <f t="shared" si="58"/>
        <v>12.8</v>
      </c>
      <c r="JE10" s="102"/>
      <c r="JF10" s="104">
        <f t="shared" si="183"/>
        <v>12.8</v>
      </c>
      <c r="JG10" s="102"/>
      <c r="JH10" s="102"/>
      <c r="JI10" s="104" t="str">
        <f t="shared" si="59"/>
        <v/>
      </c>
      <c r="JJ10" s="102"/>
      <c r="JK10" s="104" t="str">
        <f t="shared" si="184"/>
        <v/>
      </c>
      <c r="JL10" s="102"/>
      <c r="JM10" s="102"/>
      <c r="JN10" s="104" t="str">
        <f t="shared" si="60"/>
        <v/>
      </c>
      <c r="JO10" s="102"/>
      <c r="JP10" s="104" t="str">
        <f t="shared" si="185"/>
        <v/>
      </c>
      <c r="JQ10" s="102"/>
      <c r="JR10" s="102"/>
      <c r="JS10" s="104" t="str">
        <f t="shared" si="61"/>
        <v/>
      </c>
      <c r="JT10" s="102"/>
      <c r="JU10" s="104" t="str">
        <f t="shared" si="186"/>
        <v/>
      </c>
      <c r="JV10" s="102"/>
      <c r="JW10" s="102"/>
      <c r="JX10" s="104" t="str">
        <f t="shared" si="62"/>
        <v/>
      </c>
      <c r="JY10" s="102"/>
      <c r="JZ10" s="104" t="str">
        <f t="shared" si="187"/>
        <v/>
      </c>
      <c r="KA10" s="104">
        <f t="shared" si="188"/>
        <v>12.5</v>
      </c>
      <c r="KB10" s="104">
        <f t="shared" si="189"/>
        <v>13</v>
      </c>
      <c r="KC10" s="104">
        <f t="shared" si="190"/>
        <v>12.8</v>
      </c>
      <c r="KD10" s="104" t="str">
        <f t="shared" si="191"/>
        <v/>
      </c>
      <c r="KE10" s="104">
        <f t="shared" si="192"/>
        <v>12.8</v>
      </c>
      <c r="KF10" s="105">
        <f t="shared" si="63"/>
        <v>2</v>
      </c>
      <c r="KG10" s="109">
        <f t="shared" si="64"/>
        <v>5</v>
      </c>
      <c r="KH10" s="102"/>
      <c r="KI10" s="102"/>
      <c r="KJ10" s="104" t="str">
        <f t="shared" si="65"/>
        <v/>
      </c>
      <c r="KK10" s="102"/>
      <c r="KL10" s="104" t="str">
        <f t="shared" si="193"/>
        <v/>
      </c>
      <c r="KM10" s="102"/>
      <c r="KN10" s="102"/>
      <c r="KO10" s="104" t="str">
        <f t="shared" si="66"/>
        <v/>
      </c>
      <c r="KP10" s="102"/>
      <c r="KQ10" s="104" t="str">
        <f t="shared" si="194"/>
        <v/>
      </c>
      <c r="KR10" s="102"/>
      <c r="KS10" s="102"/>
      <c r="KT10" s="104" t="str">
        <f t="shared" si="67"/>
        <v/>
      </c>
      <c r="KU10" s="102"/>
      <c r="KV10" s="104" t="str">
        <f t="shared" si="195"/>
        <v/>
      </c>
      <c r="KW10" s="102"/>
      <c r="KX10" s="102"/>
      <c r="KY10" s="104" t="str">
        <f t="shared" si="68"/>
        <v/>
      </c>
      <c r="KZ10" s="102"/>
      <c r="LA10" s="104" t="str">
        <f t="shared" si="196"/>
        <v/>
      </c>
      <c r="LB10" s="102"/>
      <c r="LC10" s="102"/>
      <c r="LD10" s="104" t="str">
        <f t="shared" si="69"/>
        <v/>
      </c>
      <c r="LE10" s="102"/>
      <c r="LF10" s="104" t="str">
        <f t="shared" si="197"/>
        <v/>
      </c>
      <c r="LG10" s="104" t="str">
        <f t="shared" si="198"/>
        <v/>
      </c>
      <c r="LH10" s="104" t="str">
        <f t="shared" si="199"/>
        <v/>
      </c>
      <c r="LI10" s="104" t="str">
        <f t="shared" si="200"/>
        <v/>
      </c>
      <c r="LJ10" s="104" t="str">
        <f t="shared" si="201"/>
        <v/>
      </c>
      <c r="LK10" s="104" t="str">
        <f t="shared" si="202"/>
        <v/>
      </c>
      <c r="LL10" s="105" t="str">
        <f t="shared" si="70"/>
        <v/>
      </c>
      <c r="LM10" s="109" t="str">
        <f t="shared" si="71"/>
        <v/>
      </c>
      <c r="LN10" s="102"/>
      <c r="LO10" s="102"/>
      <c r="LP10" s="104" t="str">
        <f t="shared" si="72"/>
        <v/>
      </c>
      <c r="LQ10" s="102"/>
      <c r="LR10" s="104" t="str">
        <f t="shared" si="203"/>
        <v/>
      </c>
      <c r="LS10" s="102"/>
      <c r="LT10" s="102"/>
      <c r="LU10" s="104" t="str">
        <f t="shared" si="73"/>
        <v/>
      </c>
      <c r="LV10" s="102"/>
      <c r="LW10" s="104" t="str">
        <f t="shared" si="204"/>
        <v/>
      </c>
      <c r="LX10" s="102"/>
      <c r="LY10" s="102"/>
      <c r="LZ10" s="104" t="str">
        <f t="shared" si="74"/>
        <v/>
      </c>
      <c r="MA10" s="102"/>
      <c r="MB10" s="104" t="str">
        <f t="shared" si="205"/>
        <v/>
      </c>
      <c r="MC10" s="102"/>
      <c r="MD10" s="102"/>
      <c r="ME10" s="104" t="str">
        <f t="shared" si="75"/>
        <v/>
      </c>
      <c r="MF10" s="102"/>
      <c r="MG10" s="104" t="str">
        <f t="shared" si="206"/>
        <v/>
      </c>
      <c r="MH10" s="102"/>
      <c r="MI10" s="102"/>
      <c r="MJ10" s="104" t="str">
        <f t="shared" si="76"/>
        <v/>
      </c>
      <c r="MK10" s="102"/>
      <c r="ML10" s="104" t="str">
        <f t="shared" si="207"/>
        <v/>
      </c>
      <c r="MM10" s="104" t="str">
        <f t="shared" si="208"/>
        <v/>
      </c>
      <c r="MN10" s="104" t="str">
        <f t="shared" si="209"/>
        <v/>
      </c>
      <c r="MO10" s="104" t="str">
        <f t="shared" si="210"/>
        <v/>
      </c>
      <c r="MP10" s="104" t="str">
        <f t="shared" si="211"/>
        <v/>
      </c>
      <c r="MQ10" s="104" t="str">
        <f t="shared" si="212"/>
        <v/>
      </c>
      <c r="MR10" s="105" t="str">
        <f t="shared" si="77"/>
        <v/>
      </c>
      <c r="MS10" s="109" t="str">
        <f t="shared" si="78"/>
        <v/>
      </c>
      <c r="MT10" s="102"/>
      <c r="MU10" s="102"/>
      <c r="MV10" s="104" t="str">
        <f t="shared" si="79"/>
        <v/>
      </c>
      <c r="MW10" s="102"/>
      <c r="MX10" s="104" t="str">
        <f t="shared" si="213"/>
        <v/>
      </c>
      <c r="MY10" s="102"/>
      <c r="MZ10" s="102"/>
      <c r="NA10" s="104" t="str">
        <f t="shared" si="80"/>
        <v/>
      </c>
      <c r="NB10" s="102"/>
      <c r="NC10" s="104" t="str">
        <f t="shared" si="214"/>
        <v/>
      </c>
      <c r="ND10" s="102"/>
      <c r="NE10" s="102"/>
      <c r="NF10" s="104" t="str">
        <f t="shared" si="81"/>
        <v/>
      </c>
      <c r="NG10" s="102"/>
      <c r="NH10" s="104" t="str">
        <f t="shared" si="215"/>
        <v/>
      </c>
      <c r="NI10" s="102"/>
      <c r="NJ10" s="102"/>
      <c r="NK10" s="104" t="str">
        <f t="shared" si="82"/>
        <v/>
      </c>
      <c r="NL10" s="102"/>
      <c r="NM10" s="104" t="str">
        <f t="shared" si="216"/>
        <v/>
      </c>
      <c r="NN10" s="102"/>
      <c r="NO10" s="102"/>
      <c r="NP10" s="104" t="str">
        <f t="shared" si="83"/>
        <v/>
      </c>
      <c r="NQ10" s="102"/>
      <c r="NR10" s="104" t="str">
        <f t="shared" si="217"/>
        <v/>
      </c>
      <c r="NS10" s="104" t="str">
        <f t="shared" si="218"/>
        <v/>
      </c>
      <c r="NT10" s="104" t="str">
        <f t="shared" si="219"/>
        <v/>
      </c>
      <c r="NU10" s="104" t="str">
        <f t="shared" si="220"/>
        <v/>
      </c>
      <c r="NV10" s="104" t="str">
        <f t="shared" si="221"/>
        <v/>
      </c>
      <c r="NW10" s="104" t="str">
        <f t="shared" si="222"/>
        <v/>
      </c>
      <c r="NX10" s="105" t="str">
        <f t="shared" si="84"/>
        <v/>
      </c>
      <c r="NY10" s="109" t="str">
        <f t="shared" si="85"/>
        <v/>
      </c>
      <c r="OA10" s="198">
        <f t="shared" si="86"/>
        <v>13.423076923076923</v>
      </c>
      <c r="OB10" s="198">
        <f t="shared" si="87"/>
        <v>15.76923076923077</v>
      </c>
      <c r="OC10" s="198">
        <f t="shared" si="88"/>
        <v>11.853846153846153</v>
      </c>
      <c r="OD10" s="198">
        <f t="shared" si="89"/>
        <v>13.546153846153846</v>
      </c>
      <c r="OE10" s="198">
        <f t="shared" si="90"/>
        <v>5.6461538461538465</v>
      </c>
      <c r="OF10" s="198">
        <f t="shared" si="91"/>
        <v>9.0538461538461537</v>
      </c>
      <c r="OG10" s="198" t="str">
        <f t="shared" si="92"/>
        <v/>
      </c>
      <c r="OH10" s="198">
        <f t="shared" si="93"/>
        <v>12.6</v>
      </c>
      <c r="OI10" s="198">
        <f t="shared" si="94"/>
        <v>12.8</v>
      </c>
      <c r="OJ10" s="198" t="str">
        <f t="shared" si="95"/>
        <v/>
      </c>
      <c r="OK10" s="198" t="str">
        <f t="shared" si="96"/>
        <v/>
      </c>
      <c r="OL10" s="198" t="str">
        <f t="shared" si="97"/>
        <v/>
      </c>
      <c r="OM10" s="200"/>
      <c r="ON10" s="198">
        <f t="shared" si="98"/>
        <v>10.514102564102565</v>
      </c>
      <c r="OO10" s="198">
        <f t="shared" si="99"/>
        <v>9.6987179487179489</v>
      </c>
      <c r="OP10" s="198">
        <f t="shared" si="100"/>
        <v>12.262051282051281</v>
      </c>
      <c r="OQ10" s="198">
        <f t="shared" si="101"/>
        <v>12.262051282051281</v>
      </c>
      <c r="OR10" s="105">
        <f t="shared" si="102"/>
        <v>24</v>
      </c>
      <c r="OS10" s="105">
        <f t="shared" si="103"/>
        <v>30</v>
      </c>
      <c r="OT10" s="134"/>
      <c r="OU10" s="109">
        <f t="shared" si="104"/>
        <v>11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3"/>
        <v>6</v>
      </c>
      <c r="B11" s="195" t="s">
        <v>290</v>
      </c>
      <c r="C11" s="195" t="s">
        <v>291</v>
      </c>
      <c r="D11" s="195" t="s">
        <v>292</v>
      </c>
      <c r="E11" s="196" t="s">
        <v>287</v>
      </c>
      <c r="F11" s="102">
        <v>11</v>
      </c>
      <c r="G11" s="102">
        <v>9.5</v>
      </c>
      <c r="H11" s="104">
        <f t="shared" si="0"/>
        <v>10.100000000000001</v>
      </c>
      <c r="I11" s="102"/>
      <c r="J11" s="104">
        <f t="shared" si="1"/>
        <v>10.100000000000001</v>
      </c>
      <c r="K11" s="102">
        <v>10</v>
      </c>
      <c r="L11" s="102">
        <v>10.5</v>
      </c>
      <c r="M11" s="104">
        <f t="shared" si="2"/>
        <v>10.3</v>
      </c>
      <c r="N11" s="102"/>
      <c r="O11" s="104">
        <f t="shared" si="3"/>
        <v>10.3</v>
      </c>
      <c r="P11" s="102">
        <v>10.75</v>
      </c>
      <c r="Q11" s="102">
        <v>12.75</v>
      </c>
      <c r="R11" s="104">
        <f t="shared" si="4"/>
        <v>11.95</v>
      </c>
      <c r="S11" s="102"/>
      <c r="T11" s="104">
        <f t="shared" si="105"/>
        <v>11.95</v>
      </c>
      <c r="U11" s="102"/>
      <c r="V11" s="102"/>
      <c r="W11" s="104" t="str">
        <f t="shared" si="5"/>
        <v/>
      </c>
      <c r="X11" s="102"/>
      <c r="Y11" s="104" t="str">
        <f t="shared" si="106"/>
        <v/>
      </c>
      <c r="Z11" s="102"/>
      <c r="AA11" s="102"/>
      <c r="AB11" s="104" t="str">
        <f t="shared" si="6"/>
        <v/>
      </c>
      <c r="AC11" s="102"/>
      <c r="AD11" s="104" t="str">
        <f t="shared" si="107"/>
        <v/>
      </c>
      <c r="AE11" s="104">
        <f t="shared" si="108"/>
        <v>10.692307692307693</v>
      </c>
      <c r="AF11" s="104">
        <f t="shared" si="109"/>
        <v>10.730769230769232</v>
      </c>
      <c r="AG11" s="104">
        <f t="shared" si="110"/>
        <v>10.715384615384616</v>
      </c>
      <c r="AH11" s="104" t="str">
        <f t="shared" si="111"/>
        <v/>
      </c>
      <c r="AI11" s="104">
        <f t="shared" si="112"/>
        <v>10.715384615384616</v>
      </c>
      <c r="AJ11" s="105">
        <f t="shared" si="7"/>
        <v>5</v>
      </c>
      <c r="AK11" s="109">
        <f t="shared" si="8"/>
        <v>18</v>
      </c>
      <c r="AL11" s="102">
        <v>16</v>
      </c>
      <c r="AM11" s="102">
        <v>13</v>
      </c>
      <c r="AN11" s="104">
        <f t="shared" si="9"/>
        <v>14.2</v>
      </c>
      <c r="AO11" s="102"/>
      <c r="AP11" s="104">
        <f t="shared" si="113"/>
        <v>14.2</v>
      </c>
      <c r="AQ11" s="102">
        <v>12</v>
      </c>
      <c r="AR11" s="102">
        <v>14.5</v>
      </c>
      <c r="AS11" s="104">
        <f t="shared" si="10"/>
        <v>13.5</v>
      </c>
      <c r="AT11" s="102"/>
      <c r="AU11" s="104">
        <f t="shared" si="114"/>
        <v>13.5</v>
      </c>
      <c r="AV11" s="102"/>
      <c r="AW11" s="102"/>
      <c r="AX11" s="104" t="str">
        <f t="shared" si="11"/>
        <v/>
      </c>
      <c r="AY11" s="102"/>
      <c r="AZ11" s="104" t="str">
        <f t="shared" si="115"/>
        <v/>
      </c>
      <c r="BA11" s="102"/>
      <c r="BB11" s="102"/>
      <c r="BC11" s="104" t="str">
        <f t="shared" si="12"/>
        <v/>
      </c>
      <c r="BD11" s="102"/>
      <c r="BE11" s="104" t="str">
        <f t="shared" si="116"/>
        <v/>
      </c>
      <c r="BF11" s="102"/>
      <c r="BG11" s="102"/>
      <c r="BH11" s="104" t="str">
        <f t="shared" si="13"/>
        <v/>
      </c>
      <c r="BI11" s="102"/>
      <c r="BJ11" s="104" t="str">
        <f t="shared" si="117"/>
        <v/>
      </c>
      <c r="BK11" s="104">
        <f t="shared" si="118"/>
        <v>14.153846153846153</v>
      </c>
      <c r="BL11" s="104">
        <f t="shared" si="119"/>
        <v>13.692307692307693</v>
      </c>
      <c r="BM11" s="104">
        <f t="shared" si="120"/>
        <v>13.876923076923077</v>
      </c>
      <c r="BN11" s="104" t="str">
        <f t="shared" si="121"/>
        <v/>
      </c>
      <c r="BO11" s="104">
        <f t="shared" si="122"/>
        <v>13.876923076923077</v>
      </c>
      <c r="BP11" s="105">
        <f t="shared" si="14"/>
        <v>5</v>
      </c>
      <c r="BQ11" s="109">
        <f t="shared" si="15"/>
        <v>14</v>
      </c>
      <c r="BR11" s="102">
        <v>8.5</v>
      </c>
      <c r="BS11" s="102">
        <v>7.5</v>
      </c>
      <c r="BT11" s="104">
        <f t="shared" si="16"/>
        <v>7.9</v>
      </c>
      <c r="BU11" s="102"/>
      <c r="BV11" s="104">
        <f t="shared" si="123"/>
        <v>7.9</v>
      </c>
      <c r="BW11" s="102">
        <v>10.5</v>
      </c>
      <c r="BX11" s="102">
        <v>15</v>
      </c>
      <c r="BY11" s="104">
        <f t="shared" si="17"/>
        <v>13.2</v>
      </c>
      <c r="BZ11" s="102"/>
      <c r="CA11" s="104">
        <f t="shared" si="124"/>
        <v>13.2</v>
      </c>
      <c r="CB11" s="102"/>
      <c r="CC11" s="102"/>
      <c r="CD11" s="104" t="str">
        <f t="shared" si="18"/>
        <v/>
      </c>
      <c r="CE11" s="102"/>
      <c r="CF11" s="104" t="str">
        <f t="shared" si="125"/>
        <v/>
      </c>
      <c r="CG11" s="102"/>
      <c r="CH11" s="102"/>
      <c r="CI11" s="104" t="str">
        <f t="shared" si="19"/>
        <v/>
      </c>
      <c r="CJ11" s="102"/>
      <c r="CK11" s="104" t="str">
        <f t="shared" si="126"/>
        <v/>
      </c>
      <c r="CL11" s="102"/>
      <c r="CM11" s="102"/>
      <c r="CN11" s="104" t="str">
        <f t="shared" si="20"/>
        <v/>
      </c>
      <c r="CO11" s="102"/>
      <c r="CP11" s="104" t="str">
        <f t="shared" si="127"/>
        <v/>
      </c>
      <c r="CQ11" s="104">
        <f t="shared" si="128"/>
        <v>9.4230769230769234</v>
      </c>
      <c r="CR11" s="104">
        <f t="shared" si="129"/>
        <v>10.961538461538462</v>
      </c>
      <c r="CS11" s="104">
        <f t="shared" si="130"/>
        <v>10.346153846153847</v>
      </c>
      <c r="CT11" s="104" t="str">
        <f t="shared" si="131"/>
        <v/>
      </c>
      <c r="CU11" s="104">
        <f t="shared" si="132"/>
        <v>10.346153846153847</v>
      </c>
      <c r="CV11" s="105">
        <f t="shared" si="21"/>
        <v>5</v>
      </c>
      <c r="CW11" s="109">
        <f t="shared" si="22"/>
        <v>21</v>
      </c>
      <c r="CX11" s="102">
        <v>13.5</v>
      </c>
      <c r="CY11" s="102">
        <v>11.5</v>
      </c>
      <c r="CZ11" s="104">
        <f t="shared" si="23"/>
        <v>12.3</v>
      </c>
      <c r="DA11" s="102"/>
      <c r="DB11" s="104">
        <f t="shared" si="133"/>
        <v>12.3</v>
      </c>
      <c r="DC11" s="102">
        <v>9.5</v>
      </c>
      <c r="DD11" s="102">
        <v>9</v>
      </c>
      <c r="DE11" s="104">
        <f t="shared" si="24"/>
        <v>9.1999999999999993</v>
      </c>
      <c r="DF11" s="102"/>
      <c r="DG11" s="104">
        <f t="shared" si="134"/>
        <v>9.1999999999999993</v>
      </c>
      <c r="DH11" s="102">
        <v>13</v>
      </c>
      <c r="DI11" s="102">
        <v>13</v>
      </c>
      <c r="DJ11" s="104">
        <f t="shared" si="25"/>
        <v>13</v>
      </c>
      <c r="DK11" s="102"/>
      <c r="DL11" s="104">
        <f t="shared" si="135"/>
        <v>13</v>
      </c>
      <c r="DM11" s="102"/>
      <c r="DN11" s="102"/>
      <c r="DO11" s="104" t="str">
        <f t="shared" si="26"/>
        <v/>
      </c>
      <c r="DP11" s="102"/>
      <c r="DQ11" s="104" t="str">
        <f t="shared" si="136"/>
        <v/>
      </c>
      <c r="DR11" s="102"/>
      <c r="DS11" s="102"/>
      <c r="DT11" s="104" t="str">
        <f t="shared" si="27"/>
        <v/>
      </c>
      <c r="DU11" s="102"/>
      <c r="DV11" s="104" t="str">
        <f t="shared" si="137"/>
        <v/>
      </c>
      <c r="DW11" s="104">
        <f t="shared" si="138"/>
        <v>11.807692307692308</v>
      </c>
      <c r="DX11" s="104">
        <f t="shared" si="139"/>
        <v>11</v>
      </c>
      <c r="DY11" s="104">
        <f t="shared" si="140"/>
        <v>11.323076923076924</v>
      </c>
      <c r="DZ11" s="104" t="str">
        <f t="shared" si="141"/>
        <v/>
      </c>
      <c r="EA11" s="104">
        <f t="shared" si="142"/>
        <v>11.323076923076924</v>
      </c>
      <c r="EB11" s="105">
        <f t="shared" si="28"/>
        <v>5</v>
      </c>
      <c r="EC11" s="109">
        <f t="shared" si="29"/>
        <v>13</v>
      </c>
      <c r="ED11" s="102">
        <v>5.5</v>
      </c>
      <c r="EE11" s="102">
        <v>4</v>
      </c>
      <c r="EF11" s="104">
        <f t="shared" si="30"/>
        <v>4.5999999999999996</v>
      </c>
      <c r="EG11" s="102"/>
      <c r="EH11" s="104">
        <f t="shared" si="143"/>
        <v>4.5999999999999996</v>
      </c>
      <c r="EI11" s="102">
        <v>10</v>
      </c>
      <c r="EJ11" s="102">
        <v>2.5</v>
      </c>
      <c r="EK11" s="104">
        <f t="shared" si="31"/>
        <v>5.5</v>
      </c>
      <c r="EL11" s="102"/>
      <c r="EM11" s="104">
        <f t="shared" si="144"/>
        <v>5.5</v>
      </c>
      <c r="EN11" s="102">
        <v>7</v>
      </c>
      <c r="EO11" s="102">
        <v>3.5</v>
      </c>
      <c r="EP11" s="104">
        <f t="shared" si="32"/>
        <v>4.9000000000000004</v>
      </c>
      <c r="EQ11" s="102"/>
      <c r="ER11" s="104">
        <f t="shared" si="145"/>
        <v>4.9000000000000004</v>
      </c>
      <c r="ES11" s="102"/>
      <c r="ET11" s="102"/>
      <c r="EU11" s="104" t="str">
        <f t="shared" si="33"/>
        <v/>
      </c>
      <c r="EV11" s="102"/>
      <c r="EW11" s="104" t="str">
        <f t="shared" si="146"/>
        <v/>
      </c>
      <c r="EX11" s="102"/>
      <c r="EY11" s="102"/>
      <c r="EZ11" s="104" t="str">
        <f t="shared" si="34"/>
        <v/>
      </c>
      <c r="FA11" s="102"/>
      <c r="FB11" s="104" t="str">
        <f t="shared" si="147"/>
        <v/>
      </c>
      <c r="FC11" s="104">
        <f t="shared" si="148"/>
        <v>7.9230769230769234</v>
      </c>
      <c r="FD11" s="104">
        <f t="shared" si="149"/>
        <v>3.1923076923076925</v>
      </c>
      <c r="FE11" s="104">
        <f t="shared" si="150"/>
        <v>5.0846153846153852</v>
      </c>
      <c r="FF11" s="104" t="str">
        <f t="shared" si="151"/>
        <v/>
      </c>
      <c r="FG11" s="104">
        <f t="shared" si="152"/>
        <v>5.0846153846153852</v>
      </c>
      <c r="FH11" s="105">
        <f t="shared" si="35"/>
        <v>0</v>
      </c>
      <c r="FI11" s="109">
        <f t="shared" si="36"/>
        <v>17</v>
      </c>
      <c r="FJ11" s="102">
        <v>8</v>
      </c>
      <c r="FK11" s="102">
        <v>12</v>
      </c>
      <c r="FL11" s="104">
        <f t="shared" si="37"/>
        <v>10.399999999999999</v>
      </c>
      <c r="FM11" s="102"/>
      <c r="FN11" s="104">
        <f t="shared" si="153"/>
        <v>10.399999999999999</v>
      </c>
      <c r="FO11" s="102">
        <v>12</v>
      </c>
      <c r="FP11" s="102">
        <v>8</v>
      </c>
      <c r="FQ11" s="104">
        <f t="shared" si="38"/>
        <v>9.6000000000000014</v>
      </c>
      <c r="FR11" s="102"/>
      <c r="FS11" s="104">
        <f t="shared" si="154"/>
        <v>9.6000000000000014</v>
      </c>
      <c r="FT11" s="102"/>
      <c r="FU11" s="102"/>
      <c r="FV11" s="104" t="str">
        <f t="shared" si="39"/>
        <v/>
      </c>
      <c r="FW11" s="102"/>
      <c r="FX11" s="104" t="str">
        <f t="shared" si="155"/>
        <v/>
      </c>
      <c r="FY11" s="102"/>
      <c r="FZ11" s="102"/>
      <c r="GA11" s="104" t="str">
        <f t="shared" si="40"/>
        <v/>
      </c>
      <c r="GB11" s="102"/>
      <c r="GC11" s="104" t="str">
        <f t="shared" si="156"/>
        <v/>
      </c>
      <c r="GD11" s="102"/>
      <c r="GE11" s="102"/>
      <c r="GF11" s="104" t="str">
        <f t="shared" si="41"/>
        <v/>
      </c>
      <c r="GG11" s="102"/>
      <c r="GH11" s="104" t="str">
        <f t="shared" si="157"/>
        <v/>
      </c>
      <c r="GI11" s="104">
        <f t="shared" si="158"/>
        <v>9.8461538461538467</v>
      </c>
      <c r="GJ11" s="104">
        <f t="shared" si="159"/>
        <v>10.153846153846153</v>
      </c>
      <c r="GK11" s="104">
        <f t="shared" si="160"/>
        <v>10.030769230769231</v>
      </c>
      <c r="GL11" s="104" t="str">
        <f t="shared" si="161"/>
        <v/>
      </c>
      <c r="GM11" s="104">
        <f t="shared" si="162"/>
        <v>10.030769230769231</v>
      </c>
      <c r="GN11" s="105">
        <f t="shared" si="42"/>
        <v>3</v>
      </c>
      <c r="GO11" s="109">
        <f t="shared" si="43"/>
        <v>16</v>
      </c>
      <c r="GP11" s="102"/>
      <c r="GQ11" s="102"/>
      <c r="GR11" s="104" t="str">
        <f t="shared" si="44"/>
        <v/>
      </c>
      <c r="GS11" s="102"/>
      <c r="GT11" s="104" t="str">
        <f t="shared" si="163"/>
        <v/>
      </c>
      <c r="GU11" s="102"/>
      <c r="GV11" s="102"/>
      <c r="GW11" s="104" t="str">
        <f t="shared" si="45"/>
        <v/>
      </c>
      <c r="GX11" s="102"/>
      <c r="GY11" s="104" t="str">
        <f t="shared" si="164"/>
        <v/>
      </c>
      <c r="GZ11" s="102"/>
      <c r="HA11" s="102"/>
      <c r="HB11" s="104" t="str">
        <f t="shared" si="46"/>
        <v/>
      </c>
      <c r="HC11" s="102"/>
      <c r="HD11" s="104" t="str">
        <f t="shared" si="165"/>
        <v/>
      </c>
      <c r="HE11" s="102"/>
      <c r="HF11" s="102"/>
      <c r="HG11" s="104" t="str">
        <f t="shared" si="47"/>
        <v/>
      </c>
      <c r="HH11" s="102"/>
      <c r="HI11" s="104" t="str">
        <f t="shared" si="166"/>
        <v/>
      </c>
      <c r="HJ11" s="102"/>
      <c r="HK11" s="102"/>
      <c r="HL11" s="104" t="str">
        <f t="shared" si="48"/>
        <v/>
      </c>
      <c r="HM11" s="102"/>
      <c r="HN11" s="104" t="str">
        <f t="shared" si="167"/>
        <v/>
      </c>
      <c r="HO11" s="104" t="str">
        <f t="shared" si="168"/>
        <v/>
      </c>
      <c r="HP11" s="104" t="str">
        <f t="shared" si="169"/>
        <v/>
      </c>
      <c r="HQ11" s="104" t="str">
        <f t="shared" si="170"/>
        <v/>
      </c>
      <c r="HR11" s="104" t="str">
        <f t="shared" si="171"/>
        <v/>
      </c>
      <c r="HS11" s="104" t="str">
        <f t="shared" si="172"/>
        <v/>
      </c>
      <c r="HT11" s="105" t="str">
        <f t="shared" si="49"/>
        <v/>
      </c>
      <c r="HU11" s="109" t="str">
        <f t="shared" si="50"/>
        <v/>
      </c>
      <c r="HV11" s="102">
        <v>13</v>
      </c>
      <c r="HW11" s="102">
        <v>12.5</v>
      </c>
      <c r="HX11" s="104">
        <f t="shared" si="51"/>
        <v>12.7</v>
      </c>
      <c r="HY11" s="102"/>
      <c r="HZ11" s="104">
        <f t="shared" si="173"/>
        <v>12.7</v>
      </c>
      <c r="IA11" s="102"/>
      <c r="IB11" s="102"/>
      <c r="IC11" s="104" t="str">
        <f t="shared" si="52"/>
        <v/>
      </c>
      <c r="ID11" s="102"/>
      <c r="IE11" s="104" t="str">
        <f t="shared" si="174"/>
        <v/>
      </c>
      <c r="IF11" s="102"/>
      <c r="IG11" s="102"/>
      <c r="IH11" s="104" t="str">
        <f t="shared" si="53"/>
        <v/>
      </c>
      <c r="II11" s="102"/>
      <c r="IJ11" s="104" t="str">
        <f t="shared" si="175"/>
        <v/>
      </c>
      <c r="IK11" s="102"/>
      <c r="IL11" s="102"/>
      <c r="IM11" s="104" t="str">
        <f t="shared" si="54"/>
        <v/>
      </c>
      <c r="IN11" s="102"/>
      <c r="IO11" s="104" t="str">
        <f t="shared" si="176"/>
        <v/>
      </c>
      <c r="IP11" s="102"/>
      <c r="IQ11" s="102"/>
      <c r="IR11" s="104" t="str">
        <f t="shared" si="55"/>
        <v/>
      </c>
      <c r="IS11" s="102"/>
      <c r="IT11" s="104" t="str">
        <f t="shared" si="177"/>
        <v/>
      </c>
      <c r="IU11" s="104">
        <f t="shared" si="178"/>
        <v>13</v>
      </c>
      <c r="IV11" s="104">
        <f t="shared" si="179"/>
        <v>12.5</v>
      </c>
      <c r="IW11" s="104">
        <f t="shared" si="180"/>
        <v>12.7</v>
      </c>
      <c r="IX11" s="104" t="str">
        <f t="shared" si="181"/>
        <v/>
      </c>
      <c r="IY11" s="104">
        <f t="shared" si="182"/>
        <v>12.7</v>
      </c>
      <c r="IZ11" s="105">
        <f t="shared" si="56"/>
        <v>2</v>
      </c>
      <c r="JA11" s="109">
        <f t="shared" si="57"/>
        <v>19</v>
      </c>
      <c r="JB11" s="102">
        <v>10</v>
      </c>
      <c r="JC11" s="102">
        <v>5.5</v>
      </c>
      <c r="JD11" s="104">
        <f t="shared" si="58"/>
        <v>7.3</v>
      </c>
      <c r="JE11" s="102"/>
      <c r="JF11" s="104">
        <f t="shared" si="183"/>
        <v>7.3</v>
      </c>
      <c r="JG11" s="102"/>
      <c r="JH11" s="102"/>
      <c r="JI11" s="104" t="str">
        <f t="shared" si="59"/>
        <v/>
      </c>
      <c r="JJ11" s="102"/>
      <c r="JK11" s="104" t="str">
        <f t="shared" si="184"/>
        <v/>
      </c>
      <c r="JL11" s="102"/>
      <c r="JM11" s="102"/>
      <c r="JN11" s="104" t="str">
        <f t="shared" si="60"/>
        <v/>
      </c>
      <c r="JO11" s="102"/>
      <c r="JP11" s="104" t="str">
        <f t="shared" si="185"/>
        <v/>
      </c>
      <c r="JQ11" s="102"/>
      <c r="JR11" s="102"/>
      <c r="JS11" s="104" t="str">
        <f t="shared" si="61"/>
        <v/>
      </c>
      <c r="JT11" s="102"/>
      <c r="JU11" s="104" t="str">
        <f t="shared" si="186"/>
        <v/>
      </c>
      <c r="JV11" s="102"/>
      <c r="JW11" s="102"/>
      <c r="JX11" s="104" t="str">
        <f t="shared" si="62"/>
        <v/>
      </c>
      <c r="JY11" s="102"/>
      <c r="JZ11" s="104" t="str">
        <f t="shared" si="187"/>
        <v/>
      </c>
      <c r="KA11" s="104">
        <f t="shared" si="188"/>
        <v>10</v>
      </c>
      <c r="KB11" s="104">
        <f t="shared" si="189"/>
        <v>5.5</v>
      </c>
      <c r="KC11" s="104">
        <f t="shared" si="190"/>
        <v>7.3</v>
      </c>
      <c r="KD11" s="104" t="str">
        <f t="shared" si="191"/>
        <v/>
      </c>
      <c r="KE11" s="104">
        <f t="shared" si="192"/>
        <v>7.3</v>
      </c>
      <c r="KF11" s="105">
        <f t="shared" si="63"/>
        <v>0</v>
      </c>
      <c r="KG11" s="109">
        <f t="shared" si="64"/>
        <v>23</v>
      </c>
      <c r="KH11" s="102"/>
      <c r="KI11" s="102"/>
      <c r="KJ11" s="104" t="str">
        <f t="shared" si="65"/>
        <v/>
      </c>
      <c r="KK11" s="102"/>
      <c r="KL11" s="104" t="str">
        <f t="shared" si="193"/>
        <v/>
      </c>
      <c r="KM11" s="102"/>
      <c r="KN11" s="102"/>
      <c r="KO11" s="104" t="str">
        <f t="shared" si="66"/>
        <v/>
      </c>
      <c r="KP11" s="102"/>
      <c r="KQ11" s="104" t="str">
        <f t="shared" si="194"/>
        <v/>
      </c>
      <c r="KR11" s="102"/>
      <c r="KS11" s="102"/>
      <c r="KT11" s="104" t="str">
        <f t="shared" si="67"/>
        <v/>
      </c>
      <c r="KU11" s="102"/>
      <c r="KV11" s="104" t="str">
        <f t="shared" si="195"/>
        <v/>
      </c>
      <c r="KW11" s="102"/>
      <c r="KX11" s="102"/>
      <c r="KY11" s="104" t="str">
        <f t="shared" si="68"/>
        <v/>
      </c>
      <c r="KZ11" s="102"/>
      <c r="LA11" s="104" t="str">
        <f t="shared" si="196"/>
        <v/>
      </c>
      <c r="LB11" s="102"/>
      <c r="LC11" s="102"/>
      <c r="LD11" s="104" t="str">
        <f t="shared" si="69"/>
        <v/>
      </c>
      <c r="LE11" s="102"/>
      <c r="LF11" s="104" t="str">
        <f t="shared" si="197"/>
        <v/>
      </c>
      <c r="LG11" s="104" t="str">
        <f t="shared" si="198"/>
        <v/>
      </c>
      <c r="LH11" s="104" t="str">
        <f t="shared" si="199"/>
        <v/>
      </c>
      <c r="LI11" s="104" t="str">
        <f t="shared" si="200"/>
        <v/>
      </c>
      <c r="LJ11" s="104" t="str">
        <f t="shared" si="201"/>
        <v/>
      </c>
      <c r="LK11" s="104" t="str">
        <f t="shared" si="202"/>
        <v/>
      </c>
      <c r="LL11" s="105" t="str">
        <f t="shared" si="70"/>
        <v/>
      </c>
      <c r="LM11" s="109" t="str">
        <f t="shared" si="71"/>
        <v/>
      </c>
      <c r="LN11" s="102"/>
      <c r="LO11" s="102"/>
      <c r="LP11" s="104" t="str">
        <f t="shared" si="72"/>
        <v/>
      </c>
      <c r="LQ11" s="102"/>
      <c r="LR11" s="104" t="str">
        <f t="shared" si="203"/>
        <v/>
      </c>
      <c r="LS11" s="102"/>
      <c r="LT11" s="102"/>
      <c r="LU11" s="104" t="str">
        <f t="shared" si="73"/>
        <v/>
      </c>
      <c r="LV11" s="102"/>
      <c r="LW11" s="104" t="str">
        <f t="shared" si="204"/>
        <v/>
      </c>
      <c r="LX11" s="102"/>
      <c r="LY11" s="102"/>
      <c r="LZ11" s="104" t="str">
        <f t="shared" si="74"/>
        <v/>
      </c>
      <c r="MA11" s="102"/>
      <c r="MB11" s="104" t="str">
        <f t="shared" si="205"/>
        <v/>
      </c>
      <c r="MC11" s="102"/>
      <c r="MD11" s="102"/>
      <c r="ME11" s="104" t="str">
        <f t="shared" si="75"/>
        <v/>
      </c>
      <c r="MF11" s="102"/>
      <c r="MG11" s="104" t="str">
        <f t="shared" si="206"/>
        <v/>
      </c>
      <c r="MH11" s="102"/>
      <c r="MI11" s="102"/>
      <c r="MJ11" s="104" t="str">
        <f t="shared" si="76"/>
        <v/>
      </c>
      <c r="MK11" s="102"/>
      <c r="ML11" s="104" t="str">
        <f t="shared" si="207"/>
        <v/>
      </c>
      <c r="MM11" s="104" t="str">
        <f t="shared" si="208"/>
        <v/>
      </c>
      <c r="MN11" s="104" t="str">
        <f t="shared" si="209"/>
        <v/>
      </c>
      <c r="MO11" s="104" t="str">
        <f t="shared" si="210"/>
        <v/>
      </c>
      <c r="MP11" s="104" t="str">
        <f t="shared" si="211"/>
        <v/>
      </c>
      <c r="MQ11" s="104" t="str">
        <f t="shared" si="212"/>
        <v/>
      </c>
      <c r="MR11" s="105" t="str">
        <f t="shared" si="77"/>
        <v/>
      </c>
      <c r="MS11" s="109" t="str">
        <f t="shared" si="78"/>
        <v/>
      </c>
      <c r="MT11" s="102"/>
      <c r="MU11" s="102"/>
      <c r="MV11" s="104" t="str">
        <f t="shared" si="79"/>
        <v/>
      </c>
      <c r="MW11" s="102"/>
      <c r="MX11" s="104" t="str">
        <f t="shared" si="213"/>
        <v/>
      </c>
      <c r="MY11" s="102"/>
      <c r="MZ11" s="102"/>
      <c r="NA11" s="104" t="str">
        <f t="shared" si="80"/>
        <v/>
      </c>
      <c r="NB11" s="102"/>
      <c r="NC11" s="104" t="str">
        <f t="shared" si="214"/>
        <v/>
      </c>
      <c r="ND11" s="102"/>
      <c r="NE11" s="102"/>
      <c r="NF11" s="104" t="str">
        <f t="shared" si="81"/>
        <v/>
      </c>
      <c r="NG11" s="102"/>
      <c r="NH11" s="104" t="str">
        <f t="shared" si="215"/>
        <v/>
      </c>
      <c r="NI11" s="102"/>
      <c r="NJ11" s="102"/>
      <c r="NK11" s="104" t="str">
        <f t="shared" si="82"/>
        <v/>
      </c>
      <c r="NL11" s="102"/>
      <c r="NM11" s="104" t="str">
        <f t="shared" si="216"/>
        <v/>
      </c>
      <c r="NN11" s="102"/>
      <c r="NO11" s="102"/>
      <c r="NP11" s="104" t="str">
        <f t="shared" si="83"/>
        <v/>
      </c>
      <c r="NQ11" s="102"/>
      <c r="NR11" s="104" t="str">
        <f t="shared" si="217"/>
        <v/>
      </c>
      <c r="NS11" s="104" t="str">
        <f t="shared" si="218"/>
        <v/>
      </c>
      <c r="NT11" s="104" t="str">
        <f t="shared" si="219"/>
        <v/>
      </c>
      <c r="NU11" s="104" t="str">
        <f t="shared" si="220"/>
        <v/>
      </c>
      <c r="NV11" s="104" t="str">
        <f t="shared" si="221"/>
        <v/>
      </c>
      <c r="NW11" s="104" t="str">
        <f t="shared" si="222"/>
        <v/>
      </c>
      <c r="NX11" s="105" t="str">
        <f t="shared" si="84"/>
        <v/>
      </c>
      <c r="NY11" s="109" t="str">
        <f t="shared" si="85"/>
        <v/>
      </c>
      <c r="OA11" s="198">
        <f t="shared" si="86"/>
        <v>10.715384615384616</v>
      </c>
      <c r="OB11" s="198">
        <f t="shared" si="87"/>
        <v>13.876923076923077</v>
      </c>
      <c r="OC11" s="198">
        <f t="shared" si="88"/>
        <v>10.346153846153847</v>
      </c>
      <c r="OD11" s="198">
        <f t="shared" si="89"/>
        <v>11.323076923076924</v>
      </c>
      <c r="OE11" s="198">
        <f t="shared" si="90"/>
        <v>5.0846153846153852</v>
      </c>
      <c r="OF11" s="198">
        <f t="shared" si="91"/>
        <v>10.030769230769231</v>
      </c>
      <c r="OG11" s="198" t="str">
        <f t="shared" si="92"/>
        <v/>
      </c>
      <c r="OH11" s="198">
        <f t="shared" si="93"/>
        <v>12.7</v>
      </c>
      <c r="OI11" s="198">
        <f t="shared" si="94"/>
        <v>7.3</v>
      </c>
      <c r="OJ11" s="198" t="str">
        <f t="shared" si="95"/>
        <v/>
      </c>
      <c r="OK11" s="198" t="str">
        <f t="shared" si="96"/>
        <v/>
      </c>
      <c r="OL11" s="198" t="str">
        <f t="shared" si="97"/>
        <v/>
      </c>
      <c r="OM11" s="200"/>
      <c r="ON11" s="198">
        <f t="shared" si="98"/>
        <v>9.2076923076923087</v>
      </c>
      <c r="OO11" s="198">
        <f t="shared" si="99"/>
        <v>8.476923076923077</v>
      </c>
      <c r="OP11" s="198">
        <f t="shared" si="100"/>
        <v>10.555128205128206</v>
      </c>
      <c r="OQ11" s="198">
        <f t="shared" si="101"/>
        <v>10.555128205128206</v>
      </c>
      <c r="OR11" s="105">
        <f t="shared" si="102"/>
        <v>25</v>
      </c>
      <c r="OS11" s="105">
        <f t="shared" si="103"/>
        <v>30</v>
      </c>
      <c r="OT11" s="134"/>
      <c r="OU11" s="109">
        <f t="shared" si="104"/>
        <v>18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3"/>
        <v>7</v>
      </c>
      <c r="B12" s="195" t="s">
        <v>293</v>
      </c>
      <c r="C12" s="195" t="s">
        <v>294</v>
      </c>
      <c r="D12" s="195" t="s">
        <v>295</v>
      </c>
      <c r="E12" s="196" t="s">
        <v>278</v>
      </c>
      <c r="F12" s="102">
        <v>14.75</v>
      </c>
      <c r="G12" s="102">
        <v>15.25</v>
      </c>
      <c r="H12" s="104">
        <f t="shared" si="0"/>
        <v>15.05</v>
      </c>
      <c r="I12" s="102"/>
      <c r="J12" s="104">
        <f t="shared" si="1"/>
        <v>15.05</v>
      </c>
      <c r="K12" s="102">
        <v>13.75</v>
      </c>
      <c r="L12" s="102">
        <v>14</v>
      </c>
      <c r="M12" s="104">
        <f t="shared" si="2"/>
        <v>13.9</v>
      </c>
      <c r="N12" s="102"/>
      <c r="O12" s="104">
        <f t="shared" si="3"/>
        <v>13.9</v>
      </c>
      <c r="P12" s="102">
        <v>13.75</v>
      </c>
      <c r="Q12" s="102">
        <v>15.75</v>
      </c>
      <c r="R12" s="104">
        <f t="shared" si="4"/>
        <v>14.95</v>
      </c>
      <c r="S12" s="102"/>
      <c r="T12" s="104">
        <f t="shared" si="105"/>
        <v>14.95</v>
      </c>
      <c r="U12" s="102"/>
      <c r="V12" s="102"/>
      <c r="W12" s="104" t="str">
        <f t="shared" si="5"/>
        <v/>
      </c>
      <c r="X12" s="102"/>
      <c r="Y12" s="104" t="str">
        <f t="shared" si="106"/>
        <v/>
      </c>
      <c r="Z12" s="102"/>
      <c r="AA12" s="102"/>
      <c r="AB12" s="104" t="str">
        <f t="shared" si="6"/>
        <v/>
      </c>
      <c r="AC12" s="102"/>
      <c r="AD12" s="104" t="str">
        <f t="shared" si="107"/>
        <v/>
      </c>
      <c r="AE12" s="104">
        <f t="shared" si="108"/>
        <v>14.211538461538463</v>
      </c>
      <c r="AF12" s="104">
        <f t="shared" si="109"/>
        <v>15.115384615384617</v>
      </c>
      <c r="AG12" s="104">
        <f t="shared" si="110"/>
        <v>14.753846153846155</v>
      </c>
      <c r="AH12" s="104" t="str">
        <f t="shared" si="111"/>
        <v/>
      </c>
      <c r="AI12" s="104">
        <f t="shared" si="112"/>
        <v>14.753846153846155</v>
      </c>
      <c r="AJ12" s="105">
        <f t="shared" si="7"/>
        <v>5</v>
      </c>
      <c r="AK12" s="109">
        <f t="shared" si="8"/>
        <v>1</v>
      </c>
      <c r="AL12" s="102">
        <v>14.5</v>
      </c>
      <c r="AM12" s="102">
        <v>13</v>
      </c>
      <c r="AN12" s="104">
        <f t="shared" si="9"/>
        <v>13.600000000000001</v>
      </c>
      <c r="AO12" s="102"/>
      <c r="AP12" s="104">
        <f t="shared" si="113"/>
        <v>13.600000000000001</v>
      </c>
      <c r="AQ12" s="102">
        <v>14</v>
      </c>
      <c r="AR12" s="102">
        <v>11.75</v>
      </c>
      <c r="AS12" s="104">
        <f t="shared" si="10"/>
        <v>12.65</v>
      </c>
      <c r="AT12" s="102"/>
      <c r="AU12" s="104">
        <f t="shared" si="114"/>
        <v>12.65</v>
      </c>
      <c r="AV12" s="102"/>
      <c r="AW12" s="102"/>
      <c r="AX12" s="104" t="str">
        <f t="shared" si="11"/>
        <v/>
      </c>
      <c r="AY12" s="102"/>
      <c r="AZ12" s="104" t="str">
        <f t="shared" si="115"/>
        <v/>
      </c>
      <c r="BA12" s="102"/>
      <c r="BB12" s="102"/>
      <c r="BC12" s="104" t="str">
        <f t="shared" si="12"/>
        <v/>
      </c>
      <c r="BD12" s="102"/>
      <c r="BE12" s="104" t="str">
        <f t="shared" si="116"/>
        <v/>
      </c>
      <c r="BF12" s="102"/>
      <c r="BG12" s="102"/>
      <c r="BH12" s="104" t="str">
        <f t="shared" si="13"/>
        <v/>
      </c>
      <c r="BI12" s="102"/>
      <c r="BJ12" s="104" t="str">
        <f t="shared" si="117"/>
        <v/>
      </c>
      <c r="BK12" s="104">
        <f t="shared" si="118"/>
        <v>14.26923076923077</v>
      </c>
      <c r="BL12" s="104">
        <f t="shared" si="119"/>
        <v>12.423076923076923</v>
      </c>
      <c r="BM12" s="104">
        <f t="shared" si="120"/>
        <v>13.161538461538463</v>
      </c>
      <c r="BN12" s="104" t="str">
        <f t="shared" si="121"/>
        <v/>
      </c>
      <c r="BO12" s="104">
        <f t="shared" si="122"/>
        <v>13.161538461538463</v>
      </c>
      <c r="BP12" s="105">
        <f t="shared" si="14"/>
        <v>5</v>
      </c>
      <c r="BQ12" s="109">
        <f t="shared" si="15"/>
        <v>16</v>
      </c>
      <c r="BR12" s="102">
        <v>12.5</v>
      </c>
      <c r="BS12" s="102">
        <v>14.5</v>
      </c>
      <c r="BT12" s="104">
        <f t="shared" si="16"/>
        <v>13.7</v>
      </c>
      <c r="BU12" s="102"/>
      <c r="BV12" s="104">
        <f t="shared" si="123"/>
        <v>13.7</v>
      </c>
      <c r="BW12" s="102">
        <v>14.5</v>
      </c>
      <c r="BX12" s="102">
        <v>13</v>
      </c>
      <c r="BY12" s="104">
        <f t="shared" si="17"/>
        <v>13.600000000000001</v>
      </c>
      <c r="BZ12" s="102"/>
      <c r="CA12" s="104">
        <f t="shared" si="124"/>
        <v>13.600000000000001</v>
      </c>
      <c r="CB12" s="102"/>
      <c r="CC12" s="102"/>
      <c r="CD12" s="104" t="str">
        <f t="shared" si="18"/>
        <v/>
      </c>
      <c r="CE12" s="102"/>
      <c r="CF12" s="104" t="str">
        <f t="shared" si="125"/>
        <v/>
      </c>
      <c r="CG12" s="102"/>
      <c r="CH12" s="102"/>
      <c r="CI12" s="104" t="str">
        <f t="shared" si="19"/>
        <v/>
      </c>
      <c r="CJ12" s="102"/>
      <c r="CK12" s="104" t="str">
        <f t="shared" si="126"/>
        <v/>
      </c>
      <c r="CL12" s="102"/>
      <c r="CM12" s="102"/>
      <c r="CN12" s="104" t="str">
        <f t="shared" si="20"/>
        <v/>
      </c>
      <c r="CO12" s="102"/>
      <c r="CP12" s="104" t="str">
        <f t="shared" si="127"/>
        <v/>
      </c>
      <c r="CQ12" s="104">
        <f t="shared" si="128"/>
        <v>13.423076923076923</v>
      </c>
      <c r="CR12" s="104">
        <f t="shared" si="129"/>
        <v>13.807692307692307</v>
      </c>
      <c r="CS12" s="104">
        <f t="shared" si="130"/>
        <v>13.653846153846153</v>
      </c>
      <c r="CT12" s="104" t="str">
        <f t="shared" si="131"/>
        <v/>
      </c>
      <c r="CU12" s="104">
        <f t="shared" si="132"/>
        <v>13.653846153846153</v>
      </c>
      <c r="CV12" s="105">
        <f t="shared" si="21"/>
        <v>5</v>
      </c>
      <c r="CW12" s="109">
        <f t="shared" si="22"/>
        <v>6</v>
      </c>
      <c r="CX12" s="102">
        <v>12</v>
      </c>
      <c r="CY12" s="102">
        <v>12</v>
      </c>
      <c r="CZ12" s="104">
        <f t="shared" si="23"/>
        <v>12</v>
      </c>
      <c r="DA12" s="102"/>
      <c r="DB12" s="104">
        <f t="shared" si="133"/>
        <v>12</v>
      </c>
      <c r="DC12" s="102">
        <v>13</v>
      </c>
      <c r="DD12" s="102">
        <v>10.5</v>
      </c>
      <c r="DE12" s="104">
        <f t="shared" si="24"/>
        <v>11.5</v>
      </c>
      <c r="DF12" s="102"/>
      <c r="DG12" s="104">
        <f t="shared" si="134"/>
        <v>11.5</v>
      </c>
      <c r="DH12" s="102">
        <v>11.5</v>
      </c>
      <c r="DI12" s="102">
        <v>12</v>
      </c>
      <c r="DJ12" s="104">
        <f t="shared" si="25"/>
        <v>11.8</v>
      </c>
      <c r="DK12" s="102"/>
      <c r="DL12" s="104">
        <f t="shared" si="135"/>
        <v>11.8</v>
      </c>
      <c r="DM12" s="102"/>
      <c r="DN12" s="102"/>
      <c r="DO12" s="104" t="str">
        <f t="shared" si="26"/>
        <v/>
      </c>
      <c r="DP12" s="102"/>
      <c r="DQ12" s="104" t="str">
        <f t="shared" si="136"/>
        <v/>
      </c>
      <c r="DR12" s="102"/>
      <c r="DS12" s="102"/>
      <c r="DT12" s="104" t="str">
        <f t="shared" si="27"/>
        <v/>
      </c>
      <c r="DU12" s="102"/>
      <c r="DV12" s="104" t="str">
        <f t="shared" si="137"/>
        <v/>
      </c>
      <c r="DW12" s="104">
        <f t="shared" si="138"/>
        <v>12.230769230769232</v>
      </c>
      <c r="DX12" s="104">
        <f t="shared" si="139"/>
        <v>11.423076923076923</v>
      </c>
      <c r="DY12" s="104">
        <f t="shared" si="140"/>
        <v>11.746153846153849</v>
      </c>
      <c r="DZ12" s="104" t="str">
        <f t="shared" si="141"/>
        <v/>
      </c>
      <c r="EA12" s="104">
        <f t="shared" si="142"/>
        <v>11.746153846153849</v>
      </c>
      <c r="EB12" s="105">
        <f t="shared" si="28"/>
        <v>5</v>
      </c>
      <c r="EC12" s="109">
        <f t="shared" si="29"/>
        <v>9</v>
      </c>
      <c r="ED12" s="102">
        <v>11.25</v>
      </c>
      <c r="EE12" s="102">
        <v>13.5</v>
      </c>
      <c r="EF12" s="104">
        <f t="shared" si="30"/>
        <v>12.6</v>
      </c>
      <c r="EG12" s="102"/>
      <c r="EH12" s="104">
        <f t="shared" si="143"/>
        <v>12.6</v>
      </c>
      <c r="EI12" s="102">
        <v>12.5</v>
      </c>
      <c r="EJ12" s="102">
        <v>5</v>
      </c>
      <c r="EK12" s="104">
        <f t="shared" si="31"/>
        <v>8</v>
      </c>
      <c r="EL12" s="102"/>
      <c r="EM12" s="104">
        <f t="shared" si="144"/>
        <v>8</v>
      </c>
      <c r="EN12" s="102">
        <v>12.5</v>
      </c>
      <c r="EO12" s="102">
        <v>9.5</v>
      </c>
      <c r="EP12" s="104">
        <f t="shared" si="32"/>
        <v>10.7</v>
      </c>
      <c r="EQ12" s="102"/>
      <c r="ER12" s="104">
        <f t="shared" si="145"/>
        <v>10.7</v>
      </c>
      <c r="ES12" s="102"/>
      <c r="ET12" s="102"/>
      <c r="EU12" s="104" t="str">
        <f t="shared" si="33"/>
        <v/>
      </c>
      <c r="EV12" s="102"/>
      <c r="EW12" s="104" t="str">
        <f t="shared" si="146"/>
        <v/>
      </c>
      <c r="EX12" s="102"/>
      <c r="EY12" s="102"/>
      <c r="EZ12" s="104" t="str">
        <f t="shared" si="34"/>
        <v/>
      </c>
      <c r="FA12" s="102"/>
      <c r="FB12" s="104" t="str">
        <f t="shared" si="147"/>
        <v/>
      </c>
      <c r="FC12" s="104">
        <f t="shared" si="148"/>
        <v>12.115384615384615</v>
      </c>
      <c r="FD12" s="104">
        <f t="shared" si="149"/>
        <v>8.6538461538461533</v>
      </c>
      <c r="FE12" s="104">
        <f t="shared" si="150"/>
        <v>10.038461538461538</v>
      </c>
      <c r="FF12" s="104" t="str">
        <f t="shared" si="151"/>
        <v/>
      </c>
      <c r="FG12" s="104">
        <f t="shared" si="152"/>
        <v>10.038461538461538</v>
      </c>
      <c r="FH12" s="105">
        <f t="shared" si="35"/>
        <v>3</v>
      </c>
      <c r="FI12" s="109">
        <f t="shared" si="36"/>
        <v>5</v>
      </c>
      <c r="FJ12" s="102">
        <v>8</v>
      </c>
      <c r="FK12" s="102">
        <v>16.5</v>
      </c>
      <c r="FL12" s="104">
        <f t="shared" si="37"/>
        <v>13.100000000000001</v>
      </c>
      <c r="FM12" s="102"/>
      <c r="FN12" s="104">
        <f t="shared" si="153"/>
        <v>13.100000000000001</v>
      </c>
      <c r="FO12" s="102">
        <v>7</v>
      </c>
      <c r="FP12" s="102">
        <v>1.5</v>
      </c>
      <c r="FQ12" s="104">
        <f t="shared" si="38"/>
        <v>3.7</v>
      </c>
      <c r="FR12" s="102"/>
      <c r="FS12" s="104">
        <f t="shared" si="154"/>
        <v>3.7</v>
      </c>
      <c r="FT12" s="102"/>
      <c r="FU12" s="102"/>
      <c r="FV12" s="104" t="str">
        <f t="shared" si="39"/>
        <v/>
      </c>
      <c r="FW12" s="102"/>
      <c r="FX12" s="104" t="str">
        <f t="shared" si="155"/>
        <v/>
      </c>
      <c r="FY12" s="102"/>
      <c r="FZ12" s="102"/>
      <c r="GA12" s="104" t="str">
        <f t="shared" si="40"/>
        <v/>
      </c>
      <c r="GB12" s="102"/>
      <c r="GC12" s="104" t="str">
        <f t="shared" si="156"/>
        <v/>
      </c>
      <c r="GD12" s="102"/>
      <c r="GE12" s="102"/>
      <c r="GF12" s="104" t="str">
        <f t="shared" si="41"/>
        <v/>
      </c>
      <c r="GG12" s="102"/>
      <c r="GH12" s="104" t="str">
        <f t="shared" si="157"/>
        <v/>
      </c>
      <c r="GI12" s="104">
        <f t="shared" si="158"/>
        <v>7.5384615384615383</v>
      </c>
      <c r="GJ12" s="104">
        <f t="shared" si="159"/>
        <v>9.5769230769230766</v>
      </c>
      <c r="GK12" s="104">
        <f t="shared" si="160"/>
        <v>8.7615384615384624</v>
      </c>
      <c r="GL12" s="104" t="str">
        <f t="shared" si="161"/>
        <v/>
      </c>
      <c r="GM12" s="104">
        <f t="shared" si="162"/>
        <v>8.7615384615384624</v>
      </c>
      <c r="GN12" s="105">
        <f t="shared" si="42"/>
        <v>0</v>
      </c>
      <c r="GO12" s="109">
        <f t="shared" si="43"/>
        <v>22</v>
      </c>
      <c r="GP12" s="102"/>
      <c r="GQ12" s="102"/>
      <c r="GR12" s="104" t="str">
        <f t="shared" si="44"/>
        <v/>
      </c>
      <c r="GS12" s="102"/>
      <c r="GT12" s="104" t="str">
        <f t="shared" si="163"/>
        <v/>
      </c>
      <c r="GU12" s="102"/>
      <c r="GV12" s="102"/>
      <c r="GW12" s="104" t="str">
        <f t="shared" si="45"/>
        <v/>
      </c>
      <c r="GX12" s="102"/>
      <c r="GY12" s="104" t="str">
        <f t="shared" si="164"/>
        <v/>
      </c>
      <c r="GZ12" s="102"/>
      <c r="HA12" s="102"/>
      <c r="HB12" s="104" t="str">
        <f t="shared" si="46"/>
        <v/>
      </c>
      <c r="HC12" s="102"/>
      <c r="HD12" s="104" t="str">
        <f t="shared" si="165"/>
        <v/>
      </c>
      <c r="HE12" s="102"/>
      <c r="HF12" s="102"/>
      <c r="HG12" s="104" t="str">
        <f t="shared" si="47"/>
        <v/>
      </c>
      <c r="HH12" s="102"/>
      <c r="HI12" s="104" t="str">
        <f t="shared" si="166"/>
        <v/>
      </c>
      <c r="HJ12" s="102"/>
      <c r="HK12" s="102"/>
      <c r="HL12" s="104" t="str">
        <f t="shared" si="48"/>
        <v/>
      </c>
      <c r="HM12" s="102"/>
      <c r="HN12" s="104" t="str">
        <f t="shared" si="167"/>
        <v/>
      </c>
      <c r="HO12" s="104" t="str">
        <f t="shared" si="168"/>
        <v/>
      </c>
      <c r="HP12" s="104" t="str">
        <f t="shared" si="169"/>
        <v/>
      </c>
      <c r="HQ12" s="104" t="str">
        <f t="shared" si="170"/>
        <v/>
      </c>
      <c r="HR12" s="104" t="str">
        <f t="shared" si="171"/>
        <v/>
      </c>
      <c r="HS12" s="104" t="str">
        <f t="shared" si="172"/>
        <v/>
      </c>
      <c r="HT12" s="105" t="str">
        <f t="shared" si="49"/>
        <v/>
      </c>
      <c r="HU12" s="109" t="str">
        <f t="shared" si="50"/>
        <v/>
      </c>
      <c r="HV12" s="102">
        <v>14</v>
      </c>
      <c r="HW12" s="102">
        <v>12.5</v>
      </c>
      <c r="HX12" s="104">
        <f t="shared" si="51"/>
        <v>13.100000000000001</v>
      </c>
      <c r="HY12" s="102"/>
      <c r="HZ12" s="104">
        <f t="shared" si="173"/>
        <v>13.100000000000001</v>
      </c>
      <c r="IA12" s="102"/>
      <c r="IB12" s="102"/>
      <c r="IC12" s="104" t="str">
        <f t="shared" si="52"/>
        <v/>
      </c>
      <c r="ID12" s="102"/>
      <c r="IE12" s="104" t="str">
        <f t="shared" si="174"/>
        <v/>
      </c>
      <c r="IF12" s="102"/>
      <c r="IG12" s="102"/>
      <c r="IH12" s="104" t="str">
        <f t="shared" si="53"/>
        <v/>
      </c>
      <c r="II12" s="102"/>
      <c r="IJ12" s="104" t="str">
        <f t="shared" si="175"/>
        <v/>
      </c>
      <c r="IK12" s="102"/>
      <c r="IL12" s="102"/>
      <c r="IM12" s="104" t="str">
        <f t="shared" si="54"/>
        <v/>
      </c>
      <c r="IN12" s="102"/>
      <c r="IO12" s="104" t="str">
        <f t="shared" si="176"/>
        <v/>
      </c>
      <c r="IP12" s="102"/>
      <c r="IQ12" s="102"/>
      <c r="IR12" s="104" t="str">
        <f t="shared" si="55"/>
        <v/>
      </c>
      <c r="IS12" s="102"/>
      <c r="IT12" s="104" t="str">
        <f t="shared" si="177"/>
        <v/>
      </c>
      <c r="IU12" s="104">
        <f t="shared" si="178"/>
        <v>14</v>
      </c>
      <c r="IV12" s="104">
        <f t="shared" si="179"/>
        <v>12.5</v>
      </c>
      <c r="IW12" s="104">
        <f t="shared" si="180"/>
        <v>13.100000000000001</v>
      </c>
      <c r="IX12" s="104" t="str">
        <f t="shared" si="181"/>
        <v/>
      </c>
      <c r="IY12" s="104">
        <f t="shared" si="182"/>
        <v>13.100000000000001</v>
      </c>
      <c r="IZ12" s="105">
        <f t="shared" si="56"/>
        <v>2</v>
      </c>
      <c r="JA12" s="109">
        <f t="shared" si="57"/>
        <v>17</v>
      </c>
      <c r="JB12" s="102">
        <v>13</v>
      </c>
      <c r="JC12" s="102">
        <v>12.5</v>
      </c>
      <c r="JD12" s="104">
        <f t="shared" si="58"/>
        <v>12.7</v>
      </c>
      <c r="JE12" s="102"/>
      <c r="JF12" s="104">
        <f t="shared" si="183"/>
        <v>12.7</v>
      </c>
      <c r="JG12" s="102"/>
      <c r="JH12" s="102"/>
      <c r="JI12" s="104" t="str">
        <f t="shared" si="59"/>
        <v/>
      </c>
      <c r="JJ12" s="102"/>
      <c r="JK12" s="104" t="str">
        <f t="shared" si="184"/>
        <v/>
      </c>
      <c r="JL12" s="102"/>
      <c r="JM12" s="102"/>
      <c r="JN12" s="104" t="str">
        <f t="shared" si="60"/>
        <v/>
      </c>
      <c r="JO12" s="102"/>
      <c r="JP12" s="104" t="str">
        <f t="shared" si="185"/>
        <v/>
      </c>
      <c r="JQ12" s="102"/>
      <c r="JR12" s="102"/>
      <c r="JS12" s="104" t="str">
        <f t="shared" si="61"/>
        <v/>
      </c>
      <c r="JT12" s="102"/>
      <c r="JU12" s="104" t="str">
        <f t="shared" si="186"/>
        <v/>
      </c>
      <c r="JV12" s="102"/>
      <c r="JW12" s="102"/>
      <c r="JX12" s="104" t="str">
        <f t="shared" si="62"/>
        <v/>
      </c>
      <c r="JY12" s="102"/>
      <c r="JZ12" s="104" t="str">
        <f t="shared" si="187"/>
        <v/>
      </c>
      <c r="KA12" s="104">
        <f t="shared" si="188"/>
        <v>13</v>
      </c>
      <c r="KB12" s="104">
        <f t="shared" si="189"/>
        <v>12.5</v>
      </c>
      <c r="KC12" s="104">
        <f t="shared" si="190"/>
        <v>12.7</v>
      </c>
      <c r="KD12" s="104" t="str">
        <f t="shared" si="191"/>
        <v/>
      </c>
      <c r="KE12" s="104">
        <f t="shared" si="192"/>
        <v>12.7</v>
      </c>
      <c r="KF12" s="105">
        <f t="shared" si="63"/>
        <v>2</v>
      </c>
      <c r="KG12" s="109">
        <f t="shared" si="64"/>
        <v>6</v>
      </c>
      <c r="KH12" s="102"/>
      <c r="KI12" s="102"/>
      <c r="KJ12" s="104" t="str">
        <f t="shared" si="65"/>
        <v/>
      </c>
      <c r="KK12" s="102"/>
      <c r="KL12" s="104" t="str">
        <f t="shared" si="193"/>
        <v/>
      </c>
      <c r="KM12" s="102"/>
      <c r="KN12" s="102"/>
      <c r="KO12" s="104" t="str">
        <f t="shared" si="66"/>
        <v/>
      </c>
      <c r="KP12" s="102"/>
      <c r="KQ12" s="104" t="str">
        <f t="shared" si="194"/>
        <v/>
      </c>
      <c r="KR12" s="102"/>
      <c r="KS12" s="102"/>
      <c r="KT12" s="104" t="str">
        <f t="shared" si="67"/>
        <v/>
      </c>
      <c r="KU12" s="102"/>
      <c r="KV12" s="104" t="str">
        <f t="shared" si="195"/>
        <v/>
      </c>
      <c r="KW12" s="102"/>
      <c r="KX12" s="102"/>
      <c r="KY12" s="104" t="str">
        <f t="shared" si="68"/>
        <v/>
      </c>
      <c r="KZ12" s="102"/>
      <c r="LA12" s="104" t="str">
        <f t="shared" si="196"/>
        <v/>
      </c>
      <c r="LB12" s="102"/>
      <c r="LC12" s="102"/>
      <c r="LD12" s="104" t="str">
        <f t="shared" si="69"/>
        <v/>
      </c>
      <c r="LE12" s="102"/>
      <c r="LF12" s="104" t="str">
        <f t="shared" si="197"/>
        <v/>
      </c>
      <c r="LG12" s="104" t="str">
        <f t="shared" si="198"/>
        <v/>
      </c>
      <c r="LH12" s="104" t="str">
        <f t="shared" si="199"/>
        <v/>
      </c>
      <c r="LI12" s="104" t="str">
        <f t="shared" si="200"/>
        <v/>
      </c>
      <c r="LJ12" s="104" t="str">
        <f t="shared" si="201"/>
        <v/>
      </c>
      <c r="LK12" s="104" t="str">
        <f t="shared" si="202"/>
        <v/>
      </c>
      <c r="LL12" s="105" t="str">
        <f t="shared" si="70"/>
        <v/>
      </c>
      <c r="LM12" s="109" t="str">
        <f t="shared" si="71"/>
        <v/>
      </c>
      <c r="LN12" s="102"/>
      <c r="LO12" s="102"/>
      <c r="LP12" s="104" t="str">
        <f t="shared" si="72"/>
        <v/>
      </c>
      <c r="LQ12" s="102"/>
      <c r="LR12" s="104" t="str">
        <f t="shared" si="203"/>
        <v/>
      </c>
      <c r="LS12" s="102"/>
      <c r="LT12" s="102"/>
      <c r="LU12" s="104" t="str">
        <f t="shared" si="73"/>
        <v/>
      </c>
      <c r="LV12" s="102"/>
      <c r="LW12" s="104" t="str">
        <f t="shared" si="204"/>
        <v/>
      </c>
      <c r="LX12" s="102"/>
      <c r="LY12" s="102"/>
      <c r="LZ12" s="104" t="str">
        <f t="shared" si="74"/>
        <v/>
      </c>
      <c r="MA12" s="102"/>
      <c r="MB12" s="104" t="str">
        <f t="shared" si="205"/>
        <v/>
      </c>
      <c r="MC12" s="102"/>
      <c r="MD12" s="102"/>
      <c r="ME12" s="104" t="str">
        <f t="shared" si="75"/>
        <v/>
      </c>
      <c r="MF12" s="102"/>
      <c r="MG12" s="104" t="str">
        <f t="shared" si="206"/>
        <v/>
      </c>
      <c r="MH12" s="102"/>
      <c r="MI12" s="102"/>
      <c r="MJ12" s="104" t="str">
        <f t="shared" si="76"/>
        <v/>
      </c>
      <c r="MK12" s="102"/>
      <c r="ML12" s="104" t="str">
        <f t="shared" si="207"/>
        <v/>
      </c>
      <c r="MM12" s="104" t="str">
        <f t="shared" si="208"/>
        <v/>
      </c>
      <c r="MN12" s="104" t="str">
        <f t="shared" si="209"/>
        <v/>
      </c>
      <c r="MO12" s="104" t="str">
        <f t="shared" si="210"/>
        <v/>
      </c>
      <c r="MP12" s="104" t="str">
        <f t="shared" si="211"/>
        <v/>
      </c>
      <c r="MQ12" s="104" t="str">
        <f t="shared" si="212"/>
        <v/>
      </c>
      <c r="MR12" s="105" t="str">
        <f t="shared" si="77"/>
        <v/>
      </c>
      <c r="MS12" s="109" t="str">
        <f t="shared" si="78"/>
        <v/>
      </c>
      <c r="MT12" s="102"/>
      <c r="MU12" s="102"/>
      <c r="MV12" s="104" t="str">
        <f t="shared" si="79"/>
        <v/>
      </c>
      <c r="MW12" s="102"/>
      <c r="MX12" s="104" t="str">
        <f t="shared" si="213"/>
        <v/>
      </c>
      <c r="MY12" s="102"/>
      <c r="MZ12" s="102"/>
      <c r="NA12" s="104" t="str">
        <f t="shared" si="80"/>
        <v/>
      </c>
      <c r="NB12" s="102"/>
      <c r="NC12" s="104" t="str">
        <f t="shared" si="214"/>
        <v/>
      </c>
      <c r="ND12" s="102"/>
      <c r="NE12" s="102"/>
      <c r="NF12" s="104" t="str">
        <f t="shared" si="81"/>
        <v/>
      </c>
      <c r="NG12" s="102"/>
      <c r="NH12" s="104" t="str">
        <f t="shared" si="215"/>
        <v/>
      </c>
      <c r="NI12" s="102"/>
      <c r="NJ12" s="102"/>
      <c r="NK12" s="104" t="str">
        <f t="shared" si="82"/>
        <v/>
      </c>
      <c r="NL12" s="102"/>
      <c r="NM12" s="104" t="str">
        <f t="shared" si="216"/>
        <v/>
      </c>
      <c r="NN12" s="102"/>
      <c r="NO12" s="102"/>
      <c r="NP12" s="104" t="str">
        <f t="shared" si="83"/>
        <v/>
      </c>
      <c r="NQ12" s="102"/>
      <c r="NR12" s="104" t="str">
        <f t="shared" si="217"/>
        <v/>
      </c>
      <c r="NS12" s="104" t="str">
        <f t="shared" si="218"/>
        <v/>
      </c>
      <c r="NT12" s="104" t="str">
        <f t="shared" si="219"/>
        <v/>
      </c>
      <c r="NU12" s="104" t="str">
        <f t="shared" si="220"/>
        <v/>
      </c>
      <c r="NV12" s="104" t="str">
        <f t="shared" si="221"/>
        <v/>
      </c>
      <c r="NW12" s="104" t="str">
        <f t="shared" si="222"/>
        <v/>
      </c>
      <c r="NX12" s="105" t="str">
        <f t="shared" si="84"/>
        <v/>
      </c>
      <c r="NY12" s="109" t="str">
        <f t="shared" si="85"/>
        <v/>
      </c>
      <c r="OA12" s="198">
        <f t="shared" si="86"/>
        <v>14.753846153846155</v>
      </c>
      <c r="OB12" s="198">
        <f t="shared" si="87"/>
        <v>13.161538461538463</v>
      </c>
      <c r="OC12" s="198">
        <f t="shared" si="88"/>
        <v>13.653846153846153</v>
      </c>
      <c r="OD12" s="198">
        <f t="shared" si="89"/>
        <v>11.746153846153849</v>
      </c>
      <c r="OE12" s="198">
        <f t="shared" si="90"/>
        <v>10.038461538461538</v>
      </c>
      <c r="OF12" s="198">
        <f t="shared" si="91"/>
        <v>8.7615384615384624</v>
      </c>
      <c r="OG12" s="198" t="str">
        <f t="shared" si="92"/>
        <v/>
      </c>
      <c r="OH12" s="198">
        <f t="shared" si="93"/>
        <v>13.100000000000001</v>
      </c>
      <c r="OI12" s="198">
        <f t="shared" si="94"/>
        <v>12.7</v>
      </c>
      <c r="OJ12" s="198" t="str">
        <f t="shared" si="95"/>
        <v/>
      </c>
      <c r="OK12" s="198" t="str">
        <f t="shared" si="96"/>
        <v/>
      </c>
      <c r="OL12" s="198" t="str">
        <f t="shared" si="97"/>
        <v/>
      </c>
      <c r="OM12" s="199"/>
      <c r="ON12" s="198">
        <f t="shared" si="98"/>
        <v>10.41923076923077</v>
      </c>
      <c r="OO12" s="198">
        <f t="shared" si="99"/>
        <v>9.7653846153846153</v>
      </c>
      <c r="OP12" s="198">
        <f t="shared" si="100"/>
        <v>12.485897435897437</v>
      </c>
      <c r="OQ12" s="198">
        <f t="shared" si="101"/>
        <v>12.485897435897437</v>
      </c>
      <c r="OR12" s="105">
        <f t="shared" si="102"/>
        <v>27</v>
      </c>
      <c r="OS12" s="105">
        <f t="shared" si="103"/>
        <v>30</v>
      </c>
      <c r="OT12" s="133"/>
      <c r="OU12" s="109">
        <f t="shared" si="104"/>
        <v>9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3"/>
        <v>8</v>
      </c>
      <c r="B13" s="195" t="s">
        <v>296</v>
      </c>
      <c r="C13" s="195" t="s">
        <v>297</v>
      </c>
      <c r="D13" s="195" t="s">
        <v>298</v>
      </c>
      <c r="E13" s="196" t="s">
        <v>287</v>
      </c>
      <c r="F13" s="102">
        <v>13</v>
      </c>
      <c r="G13" s="102">
        <v>14.25</v>
      </c>
      <c r="H13" s="104">
        <f t="shared" si="0"/>
        <v>13.75</v>
      </c>
      <c r="I13" s="102"/>
      <c r="J13" s="104">
        <f t="shared" si="1"/>
        <v>13.75</v>
      </c>
      <c r="K13" s="102">
        <v>14.75</v>
      </c>
      <c r="L13" s="102">
        <v>16</v>
      </c>
      <c r="M13" s="104">
        <f t="shared" si="2"/>
        <v>15.5</v>
      </c>
      <c r="N13" s="102"/>
      <c r="O13" s="104">
        <f t="shared" si="3"/>
        <v>15.5</v>
      </c>
      <c r="P13" s="102">
        <v>13.5</v>
      </c>
      <c r="Q13" s="102">
        <v>12.5</v>
      </c>
      <c r="R13" s="104">
        <f t="shared" si="4"/>
        <v>12.9</v>
      </c>
      <c r="S13" s="102"/>
      <c r="T13" s="104">
        <f t="shared" si="105"/>
        <v>12.9</v>
      </c>
      <c r="U13" s="102"/>
      <c r="V13" s="102"/>
      <c r="W13" s="104" t="str">
        <f t="shared" si="5"/>
        <v/>
      </c>
      <c r="X13" s="102"/>
      <c r="Y13" s="104" t="str">
        <f t="shared" si="106"/>
        <v/>
      </c>
      <c r="Z13" s="102"/>
      <c r="AA13" s="102"/>
      <c r="AB13" s="104" t="str">
        <f t="shared" si="6"/>
        <v/>
      </c>
      <c r="AC13" s="102"/>
      <c r="AD13" s="104" t="str">
        <f t="shared" si="107"/>
        <v/>
      </c>
      <c r="AE13" s="104">
        <f t="shared" si="108"/>
        <v>13.557692307692307</v>
      </c>
      <c r="AF13" s="104">
        <f t="shared" si="109"/>
        <v>14.115384615384617</v>
      </c>
      <c r="AG13" s="104">
        <f t="shared" si="110"/>
        <v>13.892307692307693</v>
      </c>
      <c r="AH13" s="104" t="str">
        <f t="shared" si="111"/>
        <v/>
      </c>
      <c r="AI13" s="104">
        <f t="shared" si="112"/>
        <v>13.892307692307693</v>
      </c>
      <c r="AJ13" s="105">
        <f t="shared" si="7"/>
        <v>5</v>
      </c>
      <c r="AK13" s="109">
        <f t="shared" si="8"/>
        <v>3</v>
      </c>
      <c r="AL13" s="102">
        <v>16.5</v>
      </c>
      <c r="AM13" s="102">
        <v>15</v>
      </c>
      <c r="AN13" s="104">
        <f t="shared" si="9"/>
        <v>15.600000000000001</v>
      </c>
      <c r="AO13" s="102"/>
      <c r="AP13" s="104">
        <f t="shared" si="113"/>
        <v>15.600000000000001</v>
      </c>
      <c r="AQ13" s="102">
        <v>16</v>
      </c>
      <c r="AR13" s="102">
        <v>18</v>
      </c>
      <c r="AS13" s="104">
        <f t="shared" si="10"/>
        <v>17.2</v>
      </c>
      <c r="AT13" s="102"/>
      <c r="AU13" s="104">
        <f t="shared" si="114"/>
        <v>17.2</v>
      </c>
      <c r="AV13" s="102"/>
      <c r="AW13" s="102"/>
      <c r="AX13" s="104" t="str">
        <f t="shared" si="11"/>
        <v/>
      </c>
      <c r="AY13" s="102"/>
      <c r="AZ13" s="104" t="str">
        <f t="shared" si="115"/>
        <v/>
      </c>
      <c r="BA13" s="102"/>
      <c r="BB13" s="102"/>
      <c r="BC13" s="104" t="str">
        <f t="shared" si="12"/>
        <v/>
      </c>
      <c r="BD13" s="102"/>
      <c r="BE13" s="104" t="str">
        <f t="shared" si="116"/>
        <v/>
      </c>
      <c r="BF13" s="102"/>
      <c r="BG13" s="102"/>
      <c r="BH13" s="104" t="str">
        <f t="shared" si="13"/>
        <v/>
      </c>
      <c r="BI13" s="102"/>
      <c r="BJ13" s="104" t="str">
        <f t="shared" si="117"/>
        <v/>
      </c>
      <c r="BK13" s="104">
        <f t="shared" si="118"/>
        <v>16.26923076923077</v>
      </c>
      <c r="BL13" s="104">
        <f t="shared" si="119"/>
        <v>16.384615384615387</v>
      </c>
      <c r="BM13" s="104">
        <f t="shared" si="120"/>
        <v>16.338461538461537</v>
      </c>
      <c r="BN13" s="104" t="str">
        <f t="shared" si="121"/>
        <v/>
      </c>
      <c r="BO13" s="104">
        <f t="shared" si="122"/>
        <v>16.338461538461537</v>
      </c>
      <c r="BP13" s="105">
        <f t="shared" si="14"/>
        <v>5</v>
      </c>
      <c r="BQ13" s="109">
        <f t="shared" si="15"/>
        <v>3</v>
      </c>
      <c r="BR13" s="102">
        <v>12</v>
      </c>
      <c r="BS13" s="102">
        <v>11</v>
      </c>
      <c r="BT13" s="104">
        <f t="shared" si="16"/>
        <v>11.4</v>
      </c>
      <c r="BU13" s="102"/>
      <c r="BV13" s="104">
        <f t="shared" si="123"/>
        <v>11.4</v>
      </c>
      <c r="BW13" s="102">
        <v>12.5</v>
      </c>
      <c r="BX13" s="102">
        <v>15</v>
      </c>
      <c r="BY13" s="104">
        <f t="shared" si="17"/>
        <v>14</v>
      </c>
      <c r="BZ13" s="102"/>
      <c r="CA13" s="104">
        <f t="shared" si="124"/>
        <v>14</v>
      </c>
      <c r="CB13" s="102"/>
      <c r="CC13" s="102"/>
      <c r="CD13" s="104" t="str">
        <f t="shared" si="18"/>
        <v/>
      </c>
      <c r="CE13" s="102"/>
      <c r="CF13" s="104" t="str">
        <f t="shared" si="125"/>
        <v/>
      </c>
      <c r="CG13" s="102"/>
      <c r="CH13" s="102"/>
      <c r="CI13" s="104" t="str">
        <f t="shared" si="19"/>
        <v/>
      </c>
      <c r="CJ13" s="102"/>
      <c r="CK13" s="104" t="str">
        <f t="shared" si="126"/>
        <v/>
      </c>
      <c r="CL13" s="102"/>
      <c r="CM13" s="102"/>
      <c r="CN13" s="104" t="str">
        <f t="shared" si="20"/>
        <v/>
      </c>
      <c r="CO13" s="102"/>
      <c r="CP13" s="104" t="str">
        <f t="shared" si="127"/>
        <v/>
      </c>
      <c r="CQ13" s="104">
        <f t="shared" si="128"/>
        <v>12.23076923076923</v>
      </c>
      <c r="CR13" s="104">
        <f t="shared" si="129"/>
        <v>12.846153846153847</v>
      </c>
      <c r="CS13" s="104">
        <f t="shared" si="130"/>
        <v>12.6</v>
      </c>
      <c r="CT13" s="104" t="str">
        <f t="shared" si="131"/>
        <v/>
      </c>
      <c r="CU13" s="104">
        <f t="shared" si="132"/>
        <v>12.6</v>
      </c>
      <c r="CV13" s="105">
        <f t="shared" si="21"/>
        <v>5</v>
      </c>
      <c r="CW13" s="109">
        <f t="shared" si="22"/>
        <v>11</v>
      </c>
      <c r="CX13" s="102">
        <v>13</v>
      </c>
      <c r="CY13" s="102">
        <v>10</v>
      </c>
      <c r="CZ13" s="104">
        <f t="shared" si="23"/>
        <v>11.2</v>
      </c>
      <c r="DA13" s="102"/>
      <c r="DB13" s="104">
        <f t="shared" si="133"/>
        <v>11.2</v>
      </c>
      <c r="DC13" s="102">
        <v>10.5</v>
      </c>
      <c r="DD13" s="102">
        <v>14.5</v>
      </c>
      <c r="DE13" s="104">
        <f t="shared" si="24"/>
        <v>12.899999999999999</v>
      </c>
      <c r="DF13" s="102"/>
      <c r="DG13" s="104">
        <f t="shared" si="134"/>
        <v>12.899999999999999</v>
      </c>
      <c r="DH13" s="102">
        <v>15</v>
      </c>
      <c r="DI13" s="102">
        <v>13</v>
      </c>
      <c r="DJ13" s="104">
        <f t="shared" si="25"/>
        <v>13.8</v>
      </c>
      <c r="DK13" s="102"/>
      <c r="DL13" s="104">
        <f t="shared" si="135"/>
        <v>13.8</v>
      </c>
      <c r="DM13" s="102"/>
      <c r="DN13" s="102"/>
      <c r="DO13" s="104" t="str">
        <f t="shared" si="26"/>
        <v/>
      </c>
      <c r="DP13" s="102"/>
      <c r="DQ13" s="104" t="str">
        <f t="shared" si="136"/>
        <v/>
      </c>
      <c r="DR13" s="102"/>
      <c r="DS13" s="102"/>
      <c r="DT13" s="104" t="str">
        <f t="shared" si="27"/>
        <v/>
      </c>
      <c r="DU13" s="102"/>
      <c r="DV13" s="104" t="str">
        <f t="shared" si="137"/>
        <v/>
      </c>
      <c r="DW13" s="104">
        <f t="shared" si="138"/>
        <v>12.653846153846153</v>
      </c>
      <c r="DX13" s="104">
        <f t="shared" si="139"/>
        <v>12.653846153846155</v>
      </c>
      <c r="DY13" s="104">
        <f t="shared" si="140"/>
        <v>12.653846153846153</v>
      </c>
      <c r="DZ13" s="104" t="str">
        <f t="shared" si="141"/>
        <v/>
      </c>
      <c r="EA13" s="104">
        <f t="shared" si="142"/>
        <v>12.653846153846153</v>
      </c>
      <c r="EB13" s="105">
        <f t="shared" si="28"/>
        <v>5</v>
      </c>
      <c r="EC13" s="109">
        <f t="shared" si="29"/>
        <v>6</v>
      </c>
      <c r="ED13" s="102">
        <v>10</v>
      </c>
      <c r="EE13" s="102">
        <v>6</v>
      </c>
      <c r="EF13" s="104">
        <f t="shared" si="30"/>
        <v>7.6</v>
      </c>
      <c r="EG13" s="102"/>
      <c r="EH13" s="104">
        <f t="shared" si="143"/>
        <v>7.6</v>
      </c>
      <c r="EI13" s="102">
        <v>13.5</v>
      </c>
      <c r="EJ13" s="102">
        <v>6</v>
      </c>
      <c r="EK13" s="104">
        <f t="shared" si="31"/>
        <v>9</v>
      </c>
      <c r="EL13" s="102"/>
      <c r="EM13" s="104">
        <f t="shared" si="144"/>
        <v>9</v>
      </c>
      <c r="EN13" s="102">
        <v>10.5</v>
      </c>
      <c r="EO13" s="102">
        <v>10</v>
      </c>
      <c r="EP13" s="104">
        <f t="shared" si="32"/>
        <v>10.199999999999999</v>
      </c>
      <c r="EQ13" s="102"/>
      <c r="ER13" s="104">
        <f t="shared" si="145"/>
        <v>10.199999999999999</v>
      </c>
      <c r="ES13" s="102"/>
      <c r="ET13" s="102"/>
      <c r="EU13" s="104" t="str">
        <f t="shared" si="33"/>
        <v/>
      </c>
      <c r="EV13" s="102"/>
      <c r="EW13" s="104" t="str">
        <f t="shared" si="146"/>
        <v/>
      </c>
      <c r="EX13" s="102"/>
      <c r="EY13" s="102"/>
      <c r="EZ13" s="104" t="str">
        <f t="shared" si="34"/>
        <v/>
      </c>
      <c r="FA13" s="102"/>
      <c r="FB13" s="104" t="str">
        <f t="shared" si="147"/>
        <v/>
      </c>
      <c r="FC13" s="104">
        <f t="shared" si="148"/>
        <v>11.730769230769232</v>
      </c>
      <c r="FD13" s="104">
        <f t="shared" si="149"/>
        <v>6.9230769230769234</v>
      </c>
      <c r="FE13" s="104">
        <f t="shared" si="150"/>
        <v>8.8461538461538467</v>
      </c>
      <c r="FF13" s="104" t="str">
        <f t="shared" si="151"/>
        <v/>
      </c>
      <c r="FG13" s="104">
        <f t="shared" si="152"/>
        <v>8.8461538461538467</v>
      </c>
      <c r="FH13" s="105">
        <f t="shared" si="35"/>
        <v>0</v>
      </c>
      <c r="FI13" s="109">
        <f t="shared" si="36"/>
        <v>10</v>
      </c>
      <c r="FJ13" s="102">
        <v>8</v>
      </c>
      <c r="FK13" s="102">
        <v>15.5</v>
      </c>
      <c r="FL13" s="104">
        <f t="shared" si="37"/>
        <v>12.5</v>
      </c>
      <c r="FM13" s="102"/>
      <c r="FN13" s="104">
        <f t="shared" si="153"/>
        <v>12.5</v>
      </c>
      <c r="FO13" s="102">
        <v>12</v>
      </c>
      <c r="FP13" s="102">
        <v>12</v>
      </c>
      <c r="FQ13" s="104">
        <f t="shared" si="38"/>
        <v>12</v>
      </c>
      <c r="FR13" s="102"/>
      <c r="FS13" s="104">
        <f t="shared" si="154"/>
        <v>12</v>
      </c>
      <c r="FT13" s="102"/>
      <c r="FU13" s="102"/>
      <c r="FV13" s="104" t="str">
        <f t="shared" si="39"/>
        <v/>
      </c>
      <c r="FW13" s="102"/>
      <c r="FX13" s="104" t="str">
        <f t="shared" si="155"/>
        <v/>
      </c>
      <c r="FY13" s="102"/>
      <c r="FZ13" s="102"/>
      <c r="GA13" s="104" t="str">
        <f t="shared" si="40"/>
        <v/>
      </c>
      <c r="GB13" s="102"/>
      <c r="GC13" s="104" t="str">
        <f t="shared" si="156"/>
        <v/>
      </c>
      <c r="GD13" s="102"/>
      <c r="GE13" s="102"/>
      <c r="GF13" s="104" t="str">
        <f t="shared" si="41"/>
        <v/>
      </c>
      <c r="GG13" s="102"/>
      <c r="GH13" s="104" t="str">
        <f t="shared" si="157"/>
        <v/>
      </c>
      <c r="GI13" s="104">
        <f t="shared" si="158"/>
        <v>9.8461538461538467</v>
      </c>
      <c r="GJ13" s="104">
        <f t="shared" si="159"/>
        <v>13.884615384615383</v>
      </c>
      <c r="GK13" s="104">
        <f t="shared" si="160"/>
        <v>12.26923076923077</v>
      </c>
      <c r="GL13" s="104" t="str">
        <f t="shared" si="161"/>
        <v/>
      </c>
      <c r="GM13" s="104">
        <f t="shared" si="162"/>
        <v>12.26923076923077</v>
      </c>
      <c r="GN13" s="105">
        <f t="shared" si="42"/>
        <v>3</v>
      </c>
      <c r="GO13" s="109">
        <f t="shared" si="43"/>
        <v>9</v>
      </c>
      <c r="GP13" s="102"/>
      <c r="GQ13" s="102"/>
      <c r="GR13" s="104" t="str">
        <f t="shared" si="44"/>
        <v/>
      </c>
      <c r="GS13" s="102"/>
      <c r="GT13" s="104" t="str">
        <f t="shared" si="163"/>
        <v/>
      </c>
      <c r="GU13" s="102"/>
      <c r="GV13" s="102"/>
      <c r="GW13" s="104" t="str">
        <f t="shared" si="45"/>
        <v/>
      </c>
      <c r="GX13" s="102"/>
      <c r="GY13" s="104" t="str">
        <f t="shared" si="164"/>
        <v/>
      </c>
      <c r="GZ13" s="102"/>
      <c r="HA13" s="102"/>
      <c r="HB13" s="104" t="str">
        <f t="shared" si="46"/>
        <v/>
      </c>
      <c r="HC13" s="102"/>
      <c r="HD13" s="104" t="str">
        <f t="shared" si="165"/>
        <v/>
      </c>
      <c r="HE13" s="102"/>
      <c r="HF13" s="102"/>
      <c r="HG13" s="104" t="str">
        <f t="shared" si="47"/>
        <v/>
      </c>
      <c r="HH13" s="102"/>
      <c r="HI13" s="104" t="str">
        <f t="shared" si="166"/>
        <v/>
      </c>
      <c r="HJ13" s="102"/>
      <c r="HK13" s="102"/>
      <c r="HL13" s="104" t="str">
        <f t="shared" si="48"/>
        <v/>
      </c>
      <c r="HM13" s="102"/>
      <c r="HN13" s="104" t="str">
        <f t="shared" si="167"/>
        <v/>
      </c>
      <c r="HO13" s="104" t="str">
        <f t="shared" si="168"/>
        <v/>
      </c>
      <c r="HP13" s="104" t="str">
        <f t="shared" si="169"/>
        <v/>
      </c>
      <c r="HQ13" s="104" t="str">
        <f t="shared" si="170"/>
        <v/>
      </c>
      <c r="HR13" s="104" t="str">
        <f t="shared" si="171"/>
        <v/>
      </c>
      <c r="HS13" s="104" t="str">
        <f t="shared" si="172"/>
        <v/>
      </c>
      <c r="HT13" s="105" t="str">
        <f t="shared" si="49"/>
        <v/>
      </c>
      <c r="HU13" s="109" t="str">
        <f t="shared" si="50"/>
        <v/>
      </c>
      <c r="HV13" s="102">
        <v>16.5</v>
      </c>
      <c r="HW13" s="102">
        <v>15</v>
      </c>
      <c r="HX13" s="104">
        <f t="shared" si="51"/>
        <v>15.600000000000001</v>
      </c>
      <c r="HY13" s="102"/>
      <c r="HZ13" s="104">
        <f t="shared" si="173"/>
        <v>15.600000000000001</v>
      </c>
      <c r="IA13" s="102"/>
      <c r="IB13" s="102"/>
      <c r="IC13" s="104" t="str">
        <f t="shared" si="52"/>
        <v/>
      </c>
      <c r="ID13" s="102"/>
      <c r="IE13" s="104" t="str">
        <f t="shared" si="174"/>
        <v/>
      </c>
      <c r="IF13" s="102"/>
      <c r="IG13" s="102"/>
      <c r="IH13" s="104" t="str">
        <f t="shared" si="53"/>
        <v/>
      </c>
      <c r="II13" s="102"/>
      <c r="IJ13" s="104" t="str">
        <f t="shared" si="175"/>
        <v/>
      </c>
      <c r="IK13" s="102"/>
      <c r="IL13" s="102"/>
      <c r="IM13" s="104" t="str">
        <f t="shared" si="54"/>
        <v/>
      </c>
      <c r="IN13" s="102"/>
      <c r="IO13" s="104" t="str">
        <f t="shared" si="176"/>
        <v/>
      </c>
      <c r="IP13" s="102"/>
      <c r="IQ13" s="102"/>
      <c r="IR13" s="104" t="str">
        <f t="shared" si="55"/>
        <v/>
      </c>
      <c r="IS13" s="102"/>
      <c r="IT13" s="104" t="str">
        <f t="shared" si="177"/>
        <v/>
      </c>
      <c r="IU13" s="104">
        <f t="shared" si="178"/>
        <v>16.5</v>
      </c>
      <c r="IV13" s="104">
        <f t="shared" si="179"/>
        <v>15</v>
      </c>
      <c r="IW13" s="104">
        <f t="shared" si="180"/>
        <v>15.600000000000001</v>
      </c>
      <c r="IX13" s="104" t="str">
        <f t="shared" si="181"/>
        <v/>
      </c>
      <c r="IY13" s="104">
        <f t="shared" si="182"/>
        <v>15.600000000000001</v>
      </c>
      <c r="IZ13" s="105">
        <f t="shared" si="56"/>
        <v>2</v>
      </c>
      <c r="JA13" s="109">
        <f t="shared" si="57"/>
        <v>5</v>
      </c>
      <c r="JB13" s="102">
        <v>12.75</v>
      </c>
      <c r="JC13" s="102">
        <v>13</v>
      </c>
      <c r="JD13" s="104">
        <f t="shared" si="58"/>
        <v>12.9</v>
      </c>
      <c r="JE13" s="102"/>
      <c r="JF13" s="104">
        <f t="shared" si="183"/>
        <v>12.9</v>
      </c>
      <c r="JG13" s="102"/>
      <c r="JH13" s="102"/>
      <c r="JI13" s="104" t="str">
        <f t="shared" si="59"/>
        <v/>
      </c>
      <c r="JJ13" s="102"/>
      <c r="JK13" s="104" t="str">
        <f t="shared" si="184"/>
        <v/>
      </c>
      <c r="JL13" s="102"/>
      <c r="JM13" s="102"/>
      <c r="JN13" s="104" t="str">
        <f t="shared" si="60"/>
        <v/>
      </c>
      <c r="JO13" s="102"/>
      <c r="JP13" s="104" t="str">
        <f t="shared" si="185"/>
        <v/>
      </c>
      <c r="JQ13" s="102"/>
      <c r="JR13" s="102"/>
      <c r="JS13" s="104" t="str">
        <f t="shared" si="61"/>
        <v/>
      </c>
      <c r="JT13" s="102"/>
      <c r="JU13" s="104" t="str">
        <f t="shared" si="186"/>
        <v/>
      </c>
      <c r="JV13" s="102"/>
      <c r="JW13" s="102"/>
      <c r="JX13" s="104" t="str">
        <f t="shared" si="62"/>
        <v/>
      </c>
      <c r="JY13" s="102"/>
      <c r="JZ13" s="104" t="str">
        <f t="shared" si="187"/>
        <v/>
      </c>
      <c r="KA13" s="104">
        <f t="shared" si="188"/>
        <v>12.75</v>
      </c>
      <c r="KB13" s="104">
        <f t="shared" si="189"/>
        <v>13</v>
      </c>
      <c r="KC13" s="104">
        <f t="shared" si="190"/>
        <v>12.9</v>
      </c>
      <c r="KD13" s="104" t="str">
        <f t="shared" si="191"/>
        <v/>
      </c>
      <c r="KE13" s="104">
        <f t="shared" si="192"/>
        <v>12.9</v>
      </c>
      <c r="KF13" s="105">
        <f t="shared" si="63"/>
        <v>2</v>
      </c>
      <c r="KG13" s="109">
        <f t="shared" si="64"/>
        <v>3</v>
      </c>
      <c r="KH13" s="102"/>
      <c r="KI13" s="102"/>
      <c r="KJ13" s="104" t="str">
        <f t="shared" si="65"/>
        <v/>
      </c>
      <c r="KK13" s="102"/>
      <c r="KL13" s="104" t="str">
        <f t="shared" si="193"/>
        <v/>
      </c>
      <c r="KM13" s="102"/>
      <c r="KN13" s="102"/>
      <c r="KO13" s="104" t="str">
        <f t="shared" si="66"/>
        <v/>
      </c>
      <c r="KP13" s="102"/>
      <c r="KQ13" s="104" t="str">
        <f t="shared" si="194"/>
        <v/>
      </c>
      <c r="KR13" s="102"/>
      <c r="KS13" s="102"/>
      <c r="KT13" s="104" t="str">
        <f t="shared" si="67"/>
        <v/>
      </c>
      <c r="KU13" s="102"/>
      <c r="KV13" s="104" t="str">
        <f t="shared" si="195"/>
        <v/>
      </c>
      <c r="KW13" s="102"/>
      <c r="KX13" s="102"/>
      <c r="KY13" s="104" t="str">
        <f t="shared" si="68"/>
        <v/>
      </c>
      <c r="KZ13" s="102"/>
      <c r="LA13" s="104" t="str">
        <f t="shared" si="196"/>
        <v/>
      </c>
      <c r="LB13" s="102"/>
      <c r="LC13" s="102"/>
      <c r="LD13" s="104" t="str">
        <f t="shared" si="69"/>
        <v/>
      </c>
      <c r="LE13" s="102"/>
      <c r="LF13" s="104" t="str">
        <f t="shared" si="197"/>
        <v/>
      </c>
      <c r="LG13" s="104" t="str">
        <f t="shared" si="198"/>
        <v/>
      </c>
      <c r="LH13" s="104" t="str">
        <f t="shared" si="199"/>
        <v/>
      </c>
      <c r="LI13" s="104" t="str">
        <f t="shared" si="200"/>
        <v/>
      </c>
      <c r="LJ13" s="104" t="str">
        <f t="shared" si="201"/>
        <v/>
      </c>
      <c r="LK13" s="104" t="str">
        <f t="shared" si="202"/>
        <v/>
      </c>
      <c r="LL13" s="105" t="str">
        <f t="shared" si="70"/>
        <v/>
      </c>
      <c r="LM13" s="109" t="str">
        <f t="shared" si="71"/>
        <v/>
      </c>
      <c r="LN13" s="102"/>
      <c r="LO13" s="102"/>
      <c r="LP13" s="104" t="str">
        <f t="shared" si="72"/>
        <v/>
      </c>
      <c r="LQ13" s="102"/>
      <c r="LR13" s="104" t="str">
        <f t="shared" si="203"/>
        <v/>
      </c>
      <c r="LS13" s="102"/>
      <c r="LT13" s="102"/>
      <c r="LU13" s="104" t="str">
        <f t="shared" si="73"/>
        <v/>
      </c>
      <c r="LV13" s="102"/>
      <c r="LW13" s="104" t="str">
        <f t="shared" si="204"/>
        <v/>
      </c>
      <c r="LX13" s="102"/>
      <c r="LY13" s="102"/>
      <c r="LZ13" s="104" t="str">
        <f t="shared" si="74"/>
        <v/>
      </c>
      <c r="MA13" s="102"/>
      <c r="MB13" s="104" t="str">
        <f t="shared" si="205"/>
        <v/>
      </c>
      <c r="MC13" s="102"/>
      <c r="MD13" s="102"/>
      <c r="ME13" s="104" t="str">
        <f t="shared" si="75"/>
        <v/>
      </c>
      <c r="MF13" s="102"/>
      <c r="MG13" s="104" t="str">
        <f t="shared" si="206"/>
        <v/>
      </c>
      <c r="MH13" s="102"/>
      <c r="MI13" s="102"/>
      <c r="MJ13" s="104" t="str">
        <f t="shared" si="76"/>
        <v/>
      </c>
      <c r="MK13" s="102"/>
      <c r="ML13" s="104" t="str">
        <f t="shared" si="207"/>
        <v/>
      </c>
      <c r="MM13" s="104" t="str">
        <f t="shared" si="208"/>
        <v/>
      </c>
      <c r="MN13" s="104" t="str">
        <f t="shared" si="209"/>
        <v/>
      </c>
      <c r="MO13" s="104" t="str">
        <f t="shared" si="210"/>
        <v/>
      </c>
      <c r="MP13" s="104" t="str">
        <f t="shared" si="211"/>
        <v/>
      </c>
      <c r="MQ13" s="104" t="str">
        <f t="shared" si="212"/>
        <v/>
      </c>
      <c r="MR13" s="105" t="str">
        <f t="shared" si="77"/>
        <v/>
      </c>
      <c r="MS13" s="109" t="str">
        <f t="shared" si="78"/>
        <v/>
      </c>
      <c r="MT13" s="102"/>
      <c r="MU13" s="102"/>
      <c r="MV13" s="104" t="str">
        <f t="shared" si="79"/>
        <v/>
      </c>
      <c r="MW13" s="102"/>
      <c r="MX13" s="104" t="str">
        <f t="shared" si="213"/>
        <v/>
      </c>
      <c r="MY13" s="102"/>
      <c r="MZ13" s="102"/>
      <c r="NA13" s="104" t="str">
        <f t="shared" si="80"/>
        <v/>
      </c>
      <c r="NB13" s="102"/>
      <c r="NC13" s="104" t="str">
        <f t="shared" si="214"/>
        <v/>
      </c>
      <c r="ND13" s="102"/>
      <c r="NE13" s="102"/>
      <c r="NF13" s="104" t="str">
        <f t="shared" si="81"/>
        <v/>
      </c>
      <c r="NG13" s="102"/>
      <c r="NH13" s="104" t="str">
        <f t="shared" si="215"/>
        <v/>
      </c>
      <c r="NI13" s="102"/>
      <c r="NJ13" s="102"/>
      <c r="NK13" s="104" t="str">
        <f t="shared" si="82"/>
        <v/>
      </c>
      <c r="NL13" s="102"/>
      <c r="NM13" s="104" t="str">
        <f t="shared" si="216"/>
        <v/>
      </c>
      <c r="NN13" s="102"/>
      <c r="NO13" s="102"/>
      <c r="NP13" s="104" t="str">
        <f t="shared" si="83"/>
        <v/>
      </c>
      <c r="NQ13" s="102"/>
      <c r="NR13" s="104" t="str">
        <f t="shared" si="217"/>
        <v/>
      </c>
      <c r="NS13" s="104" t="str">
        <f t="shared" si="218"/>
        <v/>
      </c>
      <c r="NT13" s="104" t="str">
        <f t="shared" si="219"/>
        <v/>
      </c>
      <c r="NU13" s="104" t="str">
        <f t="shared" si="220"/>
        <v/>
      </c>
      <c r="NV13" s="104" t="str">
        <f t="shared" si="221"/>
        <v/>
      </c>
      <c r="NW13" s="104" t="str">
        <f t="shared" si="222"/>
        <v/>
      </c>
      <c r="NX13" s="105" t="str">
        <f t="shared" si="84"/>
        <v/>
      </c>
      <c r="NY13" s="109" t="str">
        <f t="shared" si="85"/>
        <v/>
      </c>
      <c r="OA13" s="198">
        <f t="shared" si="86"/>
        <v>13.892307692307693</v>
      </c>
      <c r="OB13" s="198">
        <f t="shared" si="87"/>
        <v>16.338461538461537</v>
      </c>
      <c r="OC13" s="198">
        <f t="shared" si="88"/>
        <v>12.6</v>
      </c>
      <c r="OD13" s="198">
        <f t="shared" si="89"/>
        <v>12.653846153846153</v>
      </c>
      <c r="OE13" s="198">
        <f t="shared" si="90"/>
        <v>8.8461538461538467</v>
      </c>
      <c r="OF13" s="198">
        <f t="shared" si="91"/>
        <v>12.26923076923077</v>
      </c>
      <c r="OG13" s="198" t="str">
        <f t="shared" si="92"/>
        <v/>
      </c>
      <c r="OH13" s="198">
        <f t="shared" si="93"/>
        <v>15.600000000000001</v>
      </c>
      <c r="OI13" s="198">
        <f t="shared" si="94"/>
        <v>12.9</v>
      </c>
      <c r="OJ13" s="198" t="str">
        <f t="shared" si="95"/>
        <v/>
      </c>
      <c r="OK13" s="198" t="str">
        <f t="shared" si="96"/>
        <v/>
      </c>
      <c r="OL13" s="198" t="str">
        <f t="shared" si="97"/>
        <v/>
      </c>
      <c r="OM13" s="200"/>
      <c r="ON13" s="198">
        <f t="shared" ref="ON13:ON55" si="224">IF(AE13="","",(SUM(AE71)*SUM($AJ$4)+SUM(BK13)*SUM($BP$4)+SUM(CQ13)*SUM($CV$4)+SUM(DW13)*SUM($EB$4)+SUM(FC13)*SUM($FH$4)+SUM(GI13)*SUM($GN$4)+SUM(HO13)*SUM($HT$4)+SUM(IU13)*SUM($IZ$4)+SUM(KA13)*SUM($KF$4)+SUM(LG13)*SUM($LL$4)+SUM(MM13)*SUM($MR$4)+SUM(NS13)*SUM($NX$4))/30)</f>
        <v>10.966666666666667</v>
      </c>
      <c r="OO13" s="198">
        <f t="shared" ref="OO13:OO55" si="225">IF(AF13="","",(SUM(AF71)*SUM($AJ$4)+SUM(BL13)*SUM($BP$4)+SUM(CR13)*SUM($CV$4)+SUM(DX13)*SUM($EB$4)+SUM(FD13)*SUM($FH$4)+SUM(GJ13)*SUM($GN$4)+SUM(HP13)*SUM($HT$4)+SUM(IV13)*SUM($IZ$4)+SUM(KB13)*SUM($KF$4)+SUM(LH13)*SUM($LL$4)+SUM(MN13)*SUM($MR$4)+SUM(NT13)*SUM($NX$4))/30)</f>
        <v>10.928205128205128</v>
      </c>
      <c r="OP13" s="198">
        <f t="shared" si="100"/>
        <v>13.25897435897436</v>
      </c>
      <c r="OQ13" s="198">
        <f t="shared" si="101"/>
        <v>13.25897435897436</v>
      </c>
      <c r="OR13" s="105">
        <f t="shared" si="102"/>
        <v>27</v>
      </c>
      <c r="OS13" s="105">
        <f t="shared" si="103"/>
        <v>30</v>
      </c>
      <c r="OT13" s="134"/>
      <c r="OU13" s="109">
        <f t="shared" si="104"/>
        <v>5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3"/>
        <v>9</v>
      </c>
      <c r="B14" s="195" t="s">
        <v>299</v>
      </c>
      <c r="C14" s="195" t="s">
        <v>300</v>
      </c>
      <c r="D14" s="195" t="s">
        <v>301</v>
      </c>
      <c r="E14" s="196" t="s">
        <v>278</v>
      </c>
      <c r="F14" s="102">
        <v>13.5</v>
      </c>
      <c r="G14" s="102">
        <v>14.5</v>
      </c>
      <c r="H14" s="104">
        <f t="shared" si="0"/>
        <v>14.1</v>
      </c>
      <c r="I14" s="102"/>
      <c r="J14" s="104">
        <f t="shared" si="1"/>
        <v>14.1</v>
      </c>
      <c r="K14" s="102">
        <v>13</v>
      </c>
      <c r="L14" s="102">
        <v>14</v>
      </c>
      <c r="M14" s="104">
        <f t="shared" si="2"/>
        <v>13.600000000000001</v>
      </c>
      <c r="N14" s="102"/>
      <c r="O14" s="104">
        <f t="shared" si="3"/>
        <v>13.600000000000001</v>
      </c>
      <c r="P14" s="102">
        <v>10.5</v>
      </c>
      <c r="Q14" s="102">
        <v>9.5</v>
      </c>
      <c r="R14" s="104">
        <f t="shared" si="4"/>
        <v>9.9</v>
      </c>
      <c r="S14" s="102"/>
      <c r="T14" s="104">
        <f t="shared" si="105"/>
        <v>9.9</v>
      </c>
      <c r="U14" s="102"/>
      <c r="V14" s="102"/>
      <c r="W14" s="104" t="str">
        <f t="shared" si="5"/>
        <v/>
      </c>
      <c r="X14" s="102"/>
      <c r="Y14" s="104" t="str">
        <f t="shared" si="106"/>
        <v/>
      </c>
      <c r="Z14" s="102"/>
      <c r="AA14" s="102"/>
      <c r="AB14" s="104" t="str">
        <f t="shared" si="6"/>
        <v/>
      </c>
      <c r="AC14" s="102"/>
      <c r="AD14" s="104" t="str">
        <f t="shared" si="107"/>
        <v/>
      </c>
      <c r="AE14" s="104">
        <f t="shared" si="108"/>
        <v>12.46153846153846</v>
      </c>
      <c r="AF14" s="104">
        <f t="shared" si="109"/>
        <v>12.846153846153847</v>
      </c>
      <c r="AG14" s="104">
        <f t="shared" si="110"/>
        <v>12.692307692307693</v>
      </c>
      <c r="AH14" s="104" t="str">
        <f t="shared" si="111"/>
        <v/>
      </c>
      <c r="AI14" s="104">
        <f t="shared" si="112"/>
        <v>12.692307692307693</v>
      </c>
      <c r="AJ14" s="105">
        <f t="shared" si="7"/>
        <v>5</v>
      </c>
      <c r="AK14" s="109">
        <f t="shared" si="8"/>
        <v>10</v>
      </c>
      <c r="AL14" s="102">
        <v>15.5</v>
      </c>
      <c r="AM14" s="102">
        <v>13.75</v>
      </c>
      <c r="AN14" s="104">
        <f t="shared" si="9"/>
        <v>14.45</v>
      </c>
      <c r="AO14" s="102"/>
      <c r="AP14" s="104">
        <f t="shared" si="113"/>
        <v>14.45</v>
      </c>
      <c r="AQ14" s="102">
        <v>12</v>
      </c>
      <c r="AR14" s="102">
        <v>14</v>
      </c>
      <c r="AS14" s="104">
        <f t="shared" si="10"/>
        <v>13.200000000000001</v>
      </c>
      <c r="AT14" s="102"/>
      <c r="AU14" s="104">
        <f t="shared" si="114"/>
        <v>13.200000000000001</v>
      </c>
      <c r="AV14" s="102"/>
      <c r="AW14" s="102"/>
      <c r="AX14" s="104" t="str">
        <f t="shared" si="11"/>
        <v/>
      </c>
      <c r="AY14" s="102"/>
      <c r="AZ14" s="104" t="str">
        <f t="shared" si="115"/>
        <v/>
      </c>
      <c r="BA14" s="102"/>
      <c r="BB14" s="102"/>
      <c r="BC14" s="104" t="str">
        <f t="shared" si="12"/>
        <v/>
      </c>
      <c r="BD14" s="102"/>
      <c r="BE14" s="104" t="str">
        <f t="shared" si="116"/>
        <v/>
      </c>
      <c r="BF14" s="102"/>
      <c r="BG14" s="102"/>
      <c r="BH14" s="104" t="str">
        <f t="shared" si="13"/>
        <v/>
      </c>
      <c r="BI14" s="102"/>
      <c r="BJ14" s="104" t="str">
        <f t="shared" si="117"/>
        <v/>
      </c>
      <c r="BK14" s="104">
        <f t="shared" si="118"/>
        <v>13.884615384615383</v>
      </c>
      <c r="BL14" s="104">
        <f t="shared" si="119"/>
        <v>13.865384615384615</v>
      </c>
      <c r="BM14" s="104">
        <f t="shared" si="120"/>
        <v>13.873076923076923</v>
      </c>
      <c r="BN14" s="104" t="str">
        <f t="shared" si="121"/>
        <v/>
      </c>
      <c r="BO14" s="104">
        <f t="shared" si="122"/>
        <v>13.873076923076923</v>
      </c>
      <c r="BP14" s="105">
        <f t="shared" si="14"/>
        <v>5</v>
      </c>
      <c r="BQ14" s="109">
        <f t="shared" si="15"/>
        <v>15</v>
      </c>
      <c r="BR14" s="102">
        <v>13.5</v>
      </c>
      <c r="BS14" s="102">
        <v>10</v>
      </c>
      <c r="BT14" s="104">
        <f t="shared" si="16"/>
        <v>11.4</v>
      </c>
      <c r="BU14" s="102"/>
      <c r="BV14" s="104">
        <f t="shared" si="123"/>
        <v>11.4</v>
      </c>
      <c r="BW14" s="102">
        <v>11.5</v>
      </c>
      <c r="BX14" s="102">
        <v>12.5</v>
      </c>
      <c r="BY14" s="104">
        <f t="shared" si="17"/>
        <v>12.100000000000001</v>
      </c>
      <c r="BZ14" s="102"/>
      <c r="CA14" s="104">
        <f t="shared" si="124"/>
        <v>12.100000000000001</v>
      </c>
      <c r="CB14" s="102"/>
      <c r="CC14" s="102"/>
      <c r="CD14" s="104" t="str">
        <f t="shared" si="18"/>
        <v/>
      </c>
      <c r="CE14" s="102"/>
      <c r="CF14" s="104" t="str">
        <f t="shared" si="125"/>
        <v/>
      </c>
      <c r="CG14" s="102"/>
      <c r="CH14" s="102"/>
      <c r="CI14" s="104" t="str">
        <f t="shared" si="19"/>
        <v/>
      </c>
      <c r="CJ14" s="102"/>
      <c r="CK14" s="104" t="str">
        <f t="shared" si="126"/>
        <v/>
      </c>
      <c r="CL14" s="102"/>
      <c r="CM14" s="102"/>
      <c r="CN14" s="104" t="str">
        <f t="shared" si="20"/>
        <v/>
      </c>
      <c r="CO14" s="102"/>
      <c r="CP14" s="104" t="str">
        <f t="shared" si="127"/>
        <v/>
      </c>
      <c r="CQ14" s="104">
        <f t="shared" si="128"/>
        <v>12.576923076923077</v>
      </c>
      <c r="CR14" s="104">
        <f t="shared" si="129"/>
        <v>11.153846153846153</v>
      </c>
      <c r="CS14" s="104">
        <f t="shared" si="130"/>
        <v>11.723076923076924</v>
      </c>
      <c r="CT14" s="104" t="str">
        <f t="shared" si="131"/>
        <v/>
      </c>
      <c r="CU14" s="104">
        <f t="shared" si="132"/>
        <v>11.723076923076924</v>
      </c>
      <c r="CV14" s="105">
        <f t="shared" si="21"/>
        <v>5</v>
      </c>
      <c r="CW14" s="109">
        <f t="shared" si="22"/>
        <v>15</v>
      </c>
      <c r="CX14" s="102">
        <v>12</v>
      </c>
      <c r="CY14" s="102">
        <v>12</v>
      </c>
      <c r="CZ14" s="104">
        <f t="shared" si="23"/>
        <v>12</v>
      </c>
      <c r="DA14" s="102"/>
      <c r="DB14" s="104">
        <f t="shared" si="133"/>
        <v>12</v>
      </c>
      <c r="DC14" s="102">
        <v>11</v>
      </c>
      <c r="DD14" s="102">
        <v>9</v>
      </c>
      <c r="DE14" s="104">
        <f t="shared" si="24"/>
        <v>9.8000000000000007</v>
      </c>
      <c r="DF14" s="102"/>
      <c r="DG14" s="104">
        <f t="shared" si="134"/>
        <v>9.8000000000000007</v>
      </c>
      <c r="DH14" s="102">
        <v>11.5</v>
      </c>
      <c r="DI14" s="102">
        <v>15</v>
      </c>
      <c r="DJ14" s="104">
        <f t="shared" si="25"/>
        <v>13.600000000000001</v>
      </c>
      <c r="DK14" s="102"/>
      <c r="DL14" s="104">
        <f t="shared" si="135"/>
        <v>13.600000000000001</v>
      </c>
      <c r="DM14" s="102"/>
      <c r="DN14" s="102"/>
      <c r="DO14" s="104" t="str">
        <f t="shared" si="26"/>
        <v/>
      </c>
      <c r="DP14" s="102"/>
      <c r="DQ14" s="104" t="str">
        <f t="shared" si="136"/>
        <v/>
      </c>
      <c r="DR14" s="102"/>
      <c r="DS14" s="102"/>
      <c r="DT14" s="104" t="str">
        <f t="shared" si="27"/>
        <v/>
      </c>
      <c r="DU14" s="102"/>
      <c r="DV14" s="104" t="str">
        <f t="shared" si="137"/>
        <v/>
      </c>
      <c r="DW14" s="104">
        <f t="shared" si="138"/>
        <v>11.461538461538462</v>
      </c>
      <c r="DX14" s="104">
        <f t="shared" si="139"/>
        <v>11.76923076923077</v>
      </c>
      <c r="DY14" s="104">
        <f t="shared" si="140"/>
        <v>11.646153846153847</v>
      </c>
      <c r="DZ14" s="104" t="str">
        <f t="shared" si="141"/>
        <v/>
      </c>
      <c r="EA14" s="104">
        <f t="shared" si="142"/>
        <v>11.646153846153847</v>
      </c>
      <c r="EB14" s="105">
        <f t="shared" si="28"/>
        <v>5</v>
      </c>
      <c r="EC14" s="109">
        <f t="shared" si="29"/>
        <v>10</v>
      </c>
      <c r="ED14" s="102">
        <v>12.25</v>
      </c>
      <c r="EE14" s="102">
        <v>9</v>
      </c>
      <c r="EF14" s="104">
        <f t="shared" si="30"/>
        <v>10.3</v>
      </c>
      <c r="EG14" s="102"/>
      <c r="EH14" s="104">
        <f t="shared" si="143"/>
        <v>10.3</v>
      </c>
      <c r="EI14" s="102">
        <v>13</v>
      </c>
      <c r="EJ14" s="102">
        <v>13.5</v>
      </c>
      <c r="EK14" s="104">
        <f t="shared" si="31"/>
        <v>13.3</v>
      </c>
      <c r="EL14" s="102"/>
      <c r="EM14" s="104">
        <f t="shared" si="144"/>
        <v>13.3</v>
      </c>
      <c r="EN14" s="102">
        <v>16.5</v>
      </c>
      <c r="EO14" s="102">
        <v>12</v>
      </c>
      <c r="EP14" s="104">
        <f t="shared" si="32"/>
        <v>13.8</v>
      </c>
      <c r="EQ14" s="102"/>
      <c r="ER14" s="104">
        <f t="shared" si="145"/>
        <v>13.8</v>
      </c>
      <c r="ES14" s="102"/>
      <c r="ET14" s="102"/>
      <c r="EU14" s="104" t="str">
        <f t="shared" si="33"/>
        <v/>
      </c>
      <c r="EV14" s="102"/>
      <c r="EW14" s="104" t="str">
        <f t="shared" si="146"/>
        <v/>
      </c>
      <c r="EX14" s="102"/>
      <c r="EY14" s="102"/>
      <c r="EZ14" s="104" t="str">
        <f t="shared" si="34"/>
        <v/>
      </c>
      <c r="FA14" s="102"/>
      <c r="FB14" s="104" t="str">
        <f t="shared" si="147"/>
        <v/>
      </c>
      <c r="FC14" s="104">
        <f t="shared" si="148"/>
        <v>13.576923076923078</v>
      </c>
      <c r="FD14" s="104">
        <f t="shared" si="149"/>
        <v>11.76923076923077</v>
      </c>
      <c r="FE14" s="104">
        <f t="shared" si="150"/>
        <v>12.492307692307694</v>
      </c>
      <c r="FF14" s="104" t="str">
        <f t="shared" si="151"/>
        <v/>
      </c>
      <c r="FG14" s="104">
        <f t="shared" si="152"/>
        <v>12.492307692307694</v>
      </c>
      <c r="FH14" s="105">
        <f t="shared" si="35"/>
        <v>3</v>
      </c>
      <c r="FI14" s="109">
        <f t="shared" si="36"/>
        <v>3</v>
      </c>
      <c r="FJ14" s="102">
        <v>6</v>
      </c>
      <c r="FK14" s="102">
        <v>17.5</v>
      </c>
      <c r="FL14" s="104">
        <f t="shared" si="37"/>
        <v>12.9</v>
      </c>
      <c r="FM14" s="102"/>
      <c r="FN14" s="104">
        <f t="shared" si="153"/>
        <v>12.9</v>
      </c>
      <c r="FO14" s="102">
        <v>7</v>
      </c>
      <c r="FP14" s="102">
        <v>9</v>
      </c>
      <c r="FQ14" s="104">
        <f t="shared" si="38"/>
        <v>8.1999999999999993</v>
      </c>
      <c r="FR14" s="102"/>
      <c r="FS14" s="104">
        <f t="shared" si="154"/>
        <v>8.1999999999999993</v>
      </c>
      <c r="FT14" s="102"/>
      <c r="FU14" s="102"/>
      <c r="FV14" s="104" t="str">
        <f t="shared" si="39"/>
        <v/>
      </c>
      <c r="FW14" s="102"/>
      <c r="FX14" s="104" t="str">
        <f t="shared" si="155"/>
        <v/>
      </c>
      <c r="FY14" s="102"/>
      <c r="FZ14" s="102"/>
      <c r="GA14" s="104" t="str">
        <f t="shared" si="40"/>
        <v/>
      </c>
      <c r="GB14" s="102"/>
      <c r="GC14" s="104" t="str">
        <f t="shared" si="156"/>
        <v/>
      </c>
      <c r="GD14" s="102"/>
      <c r="GE14" s="102"/>
      <c r="GF14" s="104" t="str">
        <f t="shared" si="41"/>
        <v/>
      </c>
      <c r="GG14" s="102"/>
      <c r="GH14" s="104" t="str">
        <f t="shared" si="157"/>
        <v/>
      </c>
      <c r="GI14" s="104">
        <f t="shared" si="158"/>
        <v>6.4615384615384617</v>
      </c>
      <c r="GJ14" s="104">
        <f t="shared" si="159"/>
        <v>13.576923076923077</v>
      </c>
      <c r="GK14" s="104">
        <f t="shared" si="160"/>
        <v>10.73076923076923</v>
      </c>
      <c r="GL14" s="104" t="str">
        <f t="shared" si="161"/>
        <v/>
      </c>
      <c r="GM14" s="104">
        <f t="shared" si="162"/>
        <v>10.73076923076923</v>
      </c>
      <c r="GN14" s="105">
        <f t="shared" si="42"/>
        <v>3</v>
      </c>
      <c r="GO14" s="109">
        <f t="shared" si="43"/>
        <v>13</v>
      </c>
      <c r="GP14" s="102"/>
      <c r="GQ14" s="102"/>
      <c r="GR14" s="104" t="str">
        <f t="shared" si="44"/>
        <v/>
      </c>
      <c r="GS14" s="102"/>
      <c r="GT14" s="104" t="str">
        <f t="shared" si="163"/>
        <v/>
      </c>
      <c r="GU14" s="102"/>
      <c r="GV14" s="102"/>
      <c r="GW14" s="104" t="str">
        <f t="shared" si="45"/>
        <v/>
      </c>
      <c r="GX14" s="102"/>
      <c r="GY14" s="104" t="str">
        <f t="shared" si="164"/>
        <v/>
      </c>
      <c r="GZ14" s="102"/>
      <c r="HA14" s="102"/>
      <c r="HB14" s="104" t="str">
        <f t="shared" si="46"/>
        <v/>
      </c>
      <c r="HC14" s="102"/>
      <c r="HD14" s="104" t="str">
        <f t="shared" si="165"/>
        <v/>
      </c>
      <c r="HE14" s="102"/>
      <c r="HF14" s="102"/>
      <c r="HG14" s="104" t="str">
        <f t="shared" si="47"/>
        <v/>
      </c>
      <c r="HH14" s="102"/>
      <c r="HI14" s="104" t="str">
        <f t="shared" si="166"/>
        <v/>
      </c>
      <c r="HJ14" s="102"/>
      <c r="HK14" s="102"/>
      <c r="HL14" s="104" t="str">
        <f t="shared" si="48"/>
        <v/>
      </c>
      <c r="HM14" s="102"/>
      <c r="HN14" s="104" t="str">
        <f t="shared" si="167"/>
        <v/>
      </c>
      <c r="HO14" s="104" t="str">
        <f t="shared" si="168"/>
        <v/>
      </c>
      <c r="HP14" s="104" t="str">
        <f t="shared" si="169"/>
        <v/>
      </c>
      <c r="HQ14" s="104" t="str">
        <f t="shared" si="170"/>
        <v/>
      </c>
      <c r="HR14" s="104" t="str">
        <f t="shared" si="171"/>
        <v/>
      </c>
      <c r="HS14" s="104" t="str">
        <f t="shared" si="172"/>
        <v/>
      </c>
      <c r="HT14" s="105" t="str">
        <f t="shared" si="49"/>
        <v/>
      </c>
      <c r="HU14" s="109" t="str">
        <f t="shared" si="50"/>
        <v/>
      </c>
      <c r="HV14" s="102">
        <v>16.5</v>
      </c>
      <c r="HW14" s="102">
        <v>18</v>
      </c>
      <c r="HX14" s="104">
        <f t="shared" si="51"/>
        <v>17.399999999999999</v>
      </c>
      <c r="HY14" s="102"/>
      <c r="HZ14" s="104">
        <f t="shared" si="173"/>
        <v>17.399999999999999</v>
      </c>
      <c r="IA14" s="102"/>
      <c r="IB14" s="102"/>
      <c r="IC14" s="104" t="str">
        <f t="shared" si="52"/>
        <v/>
      </c>
      <c r="ID14" s="102"/>
      <c r="IE14" s="104" t="str">
        <f t="shared" si="174"/>
        <v/>
      </c>
      <c r="IF14" s="102"/>
      <c r="IG14" s="102"/>
      <c r="IH14" s="104" t="str">
        <f t="shared" si="53"/>
        <v/>
      </c>
      <c r="II14" s="102"/>
      <c r="IJ14" s="104" t="str">
        <f t="shared" si="175"/>
        <v/>
      </c>
      <c r="IK14" s="102"/>
      <c r="IL14" s="102"/>
      <c r="IM14" s="104" t="str">
        <f t="shared" si="54"/>
        <v/>
      </c>
      <c r="IN14" s="102"/>
      <c r="IO14" s="104" t="str">
        <f t="shared" si="176"/>
        <v/>
      </c>
      <c r="IP14" s="102"/>
      <c r="IQ14" s="102"/>
      <c r="IR14" s="104" t="str">
        <f t="shared" si="55"/>
        <v/>
      </c>
      <c r="IS14" s="102"/>
      <c r="IT14" s="104" t="str">
        <f t="shared" si="177"/>
        <v/>
      </c>
      <c r="IU14" s="104">
        <f t="shared" si="178"/>
        <v>16.5</v>
      </c>
      <c r="IV14" s="104">
        <f t="shared" si="179"/>
        <v>18</v>
      </c>
      <c r="IW14" s="104">
        <f t="shared" si="180"/>
        <v>17.399999999999999</v>
      </c>
      <c r="IX14" s="104" t="str">
        <f t="shared" si="181"/>
        <v/>
      </c>
      <c r="IY14" s="104">
        <f t="shared" si="182"/>
        <v>17.399999999999999</v>
      </c>
      <c r="IZ14" s="105">
        <f t="shared" si="56"/>
        <v>2</v>
      </c>
      <c r="JA14" s="109">
        <f t="shared" si="57"/>
        <v>1</v>
      </c>
      <c r="JB14" s="102">
        <v>12</v>
      </c>
      <c r="JC14" s="102">
        <v>13.5</v>
      </c>
      <c r="JD14" s="104">
        <f t="shared" si="58"/>
        <v>12.9</v>
      </c>
      <c r="JE14" s="102"/>
      <c r="JF14" s="104">
        <f t="shared" si="183"/>
        <v>12.9</v>
      </c>
      <c r="JG14" s="102"/>
      <c r="JH14" s="102"/>
      <c r="JI14" s="104" t="str">
        <f t="shared" si="59"/>
        <v/>
      </c>
      <c r="JJ14" s="102"/>
      <c r="JK14" s="104" t="str">
        <f t="shared" si="184"/>
        <v/>
      </c>
      <c r="JL14" s="102"/>
      <c r="JM14" s="102"/>
      <c r="JN14" s="104" t="str">
        <f t="shared" si="60"/>
        <v/>
      </c>
      <c r="JO14" s="102"/>
      <c r="JP14" s="104" t="str">
        <f t="shared" si="185"/>
        <v/>
      </c>
      <c r="JQ14" s="102"/>
      <c r="JR14" s="102"/>
      <c r="JS14" s="104" t="str">
        <f t="shared" si="61"/>
        <v/>
      </c>
      <c r="JT14" s="102"/>
      <c r="JU14" s="104" t="str">
        <f t="shared" si="186"/>
        <v/>
      </c>
      <c r="JV14" s="102"/>
      <c r="JW14" s="102"/>
      <c r="JX14" s="104" t="str">
        <f t="shared" si="62"/>
        <v/>
      </c>
      <c r="JY14" s="102"/>
      <c r="JZ14" s="104" t="str">
        <f t="shared" si="187"/>
        <v/>
      </c>
      <c r="KA14" s="104">
        <f t="shared" si="188"/>
        <v>12</v>
      </c>
      <c r="KB14" s="104">
        <f t="shared" si="189"/>
        <v>13.5</v>
      </c>
      <c r="KC14" s="104">
        <f t="shared" si="190"/>
        <v>12.9</v>
      </c>
      <c r="KD14" s="104" t="str">
        <f t="shared" si="191"/>
        <v/>
      </c>
      <c r="KE14" s="104">
        <f t="shared" si="192"/>
        <v>12.9</v>
      </c>
      <c r="KF14" s="105">
        <f t="shared" si="63"/>
        <v>2</v>
      </c>
      <c r="KG14" s="109">
        <f t="shared" si="64"/>
        <v>3</v>
      </c>
      <c r="KH14" s="102"/>
      <c r="KI14" s="102"/>
      <c r="KJ14" s="104" t="str">
        <f t="shared" si="65"/>
        <v/>
      </c>
      <c r="KK14" s="102"/>
      <c r="KL14" s="104" t="str">
        <f t="shared" si="193"/>
        <v/>
      </c>
      <c r="KM14" s="102"/>
      <c r="KN14" s="102"/>
      <c r="KO14" s="104" t="str">
        <f t="shared" si="66"/>
        <v/>
      </c>
      <c r="KP14" s="102"/>
      <c r="KQ14" s="104" t="str">
        <f t="shared" si="194"/>
        <v/>
      </c>
      <c r="KR14" s="102"/>
      <c r="KS14" s="102"/>
      <c r="KT14" s="104" t="str">
        <f t="shared" si="67"/>
        <v/>
      </c>
      <c r="KU14" s="102"/>
      <c r="KV14" s="104" t="str">
        <f t="shared" si="195"/>
        <v/>
      </c>
      <c r="KW14" s="102"/>
      <c r="KX14" s="102"/>
      <c r="KY14" s="104" t="str">
        <f t="shared" si="68"/>
        <v/>
      </c>
      <c r="KZ14" s="102"/>
      <c r="LA14" s="104" t="str">
        <f t="shared" si="196"/>
        <v/>
      </c>
      <c r="LB14" s="102"/>
      <c r="LC14" s="102"/>
      <c r="LD14" s="104" t="str">
        <f t="shared" si="69"/>
        <v/>
      </c>
      <c r="LE14" s="102"/>
      <c r="LF14" s="104" t="str">
        <f t="shared" si="197"/>
        <v/>
      </c>
      <c r="LG14" s="104" t="str">
        <f t="shared" si="198"/>
        <v/>
      </c>
      <c r="LH14" s="104" t="str">
        <f t="shared" si="199"/>
        <v/>
      </c>
      <c r="LI14" s="104" t="str">
        <f t="shared" si="200"/>
        <v/>
      </c>
      <c r="LJ14" s="104" t="str">
        <f t="shared" si="201"/>
        <v/>
      </c>
      <c r="LK14" s="104" t="str">
        <f t="shared" si="202"/>
        <v/>
      </c>
      <c r="LL14" s="105" t="str">
        <f t="shared" si="70"/>
        <v/>
      </c>
      <c r="LM14" s="109" t="str">
        <f t="shared" si="71"/>
        <v/>
      </c>
      <c r="LN14" s="102"/>
      <c r="LO14" s="102"/>
      <c r="LP14" s="104" t="str">
        <f t="shared" si="72"/>
        <v/>
      </c>
      <c r="LQ14" s="102"/>
      <c r="LR14" s="104" t="str">
        <f t="shared" si="203"/>
        <v/>
      </c>
      <c r="LS14" s="102"/>
      <c r="LT14" s="102"/>
      <c r="LU14" s="104" t="str">
        <f t="shared" si="73"/>
        <v/>
      </c>
      <c r="LV14" s="102"/>
      <c r="LW14" s="104" t="str">
        <f t="shared" si="204"/>
        <v/>
      </c>
      <c r="LX14" s="102"/>
      <c r="LY14" s="102"/>
      <c r="LZ14" s="104" t="str">
        <f t="shared" si="74"/>
        <v/>
      </c>
      <c r="MA14" s="102"/>
      <c r="MB14" s="104" t="str">
        <f t="shared" si="205"/>
        <v/>
      </c>
      <c r="MC14" s="102"/>
      <c r="MD14" s="102"/>
      <c r="ME14" s="104" t="str">
        <f t="shared" si="75"/>
        <v/>
      </c>
      <c r="MF14" s="102"/>
      <c r="MG14" s="104" t="str">
        <f t="shared" si="206"/>
        <v/>
      </c>
      <c r="MH14" s="102"/>
      <c r="MI14" s="102"/>
      <c r="MJ14" s="104" t="str">
        <f t="shared" si="76"/>
        <v/>
      </c>
      <c r="MK14" s="102"/>
      <c r="ML14" s="104" t="str">
        <f t="shared" si="207"/>
        <v/>
      </c>
      <c r="MM14" s="104" t="str">
        <f t="shared" si="208"/>
        <v/>
      </c>
      <c r="MN14" s="104" t="str">
        <f t="shared" si="209"/>
        <v/>
      </c>
      <c r="MO14" s="104" t="str">
        <f t="shared" si="210"/>
        <v/>
      </c>
      <c r="MP14" s="104" t="str">
        <f t="shared" si="211"/>
        <v/>
      </c>
      <c r="MQ14" s="104" t="str">
        <f t="shared" si="212"/>
        <v/>
      </c>
      <c r="MR14" s="105" t="str">
        <f t="shared" si="77"/>
        <v/>
      </c>
      <c r="MS14" s="109" t="str">
        <f t="shared" si="78"/>
        <v/>
      </c>
      <c r="MT14" s="102"/>
      <c r="MU14" s="102"/>
      <c r="MV14" s="104" t="str">
        <f t="shared" si="79"/>
        <v/>
      </c>
      <c r="MW14" s="102"/>
      <c r="MX14" s="104" t="str">
        <f t="shared" si="213"/>
        <v/>
      </c>
      <c r="MY14" s="102"/>
      <c r="MZ14" s="102"/>
      <c r="NA14" s="104" t="str">
        <f t="shared" si="80"/>
        <v/>
      </c>
      <c r="NB14" s="102"/>
      <c r="NC14" s="104" t="str">
        <f t="shared" si="214"/>
        <v/>
      </c>
      <c r="ND14" s="102"/>
      <c r="NE14" s="102"/>
      <c r="NF14" s="104" t="str">
        <f t="shared" si="81"/>
        <v/>
      </c>
      <c r="NG14" s="102"/>
      <c r="NH14" s="104" t="str">
        <f t="shared" si="215"/>
        <v/>
      </c>
      <c r="NI14" s="102"/>
      <c r="NJ14" s="102"/>
      <c r="NK14" s="104" t="str">
        <f t="shared" si="82"/>
        <v/>
      </c>
      <c r="NL14" s="102"/>
      <c r="NM14" s="104" t="str">
        <f t="shared" si="216"/>
        <v/>
      </c>
      <c r="NN14" s="102"/>
      <c r="NO14" s="102"/>
      <c r="NP14" s="104" t="str">
        <f t="shared" si="83"/>
        <v/>
      </c>
      <c r="NQ14" s="102"/>
      <c r="NR14" s="104" t="str">
        <f t="shared" si="217"/>
        <v/>
      </c>
      <c r="NS14" s="104" t="str">
        <f t="shared" si="218"/>
        <v/>
      </c>
      <c r="NT14" s="104" t="str">
        <f t="shared" si="219"/>
        <v/>
      </c>
      <c r="NU14" s="104" t="str">
        <f t="shared" si="220"/>
        <v/>
      </c>
      <c r="NV14" s="104" t="str">
        <f t="shared" si="221"/>
        <v/>
      </c>
      <c r="NW14" s="104" t="str">
        <f t="shared" si="222"/>
        <v/>
      </c>
      <c r="NX14" s="105" t="str">
        <f t="shared" si="84"/>
        <v/>
      </c>
      <c r="NY14" s="109" t="str">
        <f t="shared" si="85"/>
        <v/>
      </c>
      <c r="OA14" s="198">
        <f t="shared" si="86"/>
        <v>12.692307692307693</v>
      </c>
      <c r="OB14" s="198">
        <f t="shared" si="87"/>
        <v>13.873076923076923</v>
      </c>
      <c r="OC14" s="198">
        <f t="shared" si="88"/>
        <v>11.723076923076924</v>
      </c>
      <c r="OD14" s="198">
        <f t="shared" si="89"/>
        <v>11.646153846153847</v>
      </c>
      <c r="OE14" s="198">
        <f t="shared" si="90"/>
        <v>12.492307692307694</v>
      </c>
      <c r="OF14" s="198">
        <f t="shared" si="91"/>
        <v>10.73076923076923</v>
      </c>
      <c r="OG14" s="198" t="str">
        <f t="shared" si="92"/>
        <v/>
      </c>
      <c r="OH14" s="198">
        <f t="shared" si="93"/>
        <v>17.399999999999999</v>
      </c>
      <c r="OI14" s="198">
        <f t="shared" si="94"/>
        <v>12.9</v>
      </c>
      <c r="OJ14" s="198" t="str">
        <f t="shared" si="95"/>
        <v/>
      </c>
      <c r="OK14" s="198" t="str">
        <f t="shared" si="96"/>
        <v/>
      </c>
      <c r="OL14" s="198" t="str">
        <f t="shared" si="97"/>
        <v/>
      </c>
      <c r="OM14" s="200"/>
      <c r="ON14" s="198">
        <f t="shared" si="224"/>
        <v>10.224358974358976</v>
      </c>
      <c r="OO14" s="198">
        <f t="shared" si="225"/>
        <v>10.766025641025641</v>
      </c>
      <c r="OP14" s="198">
        <f t="shared" si="100"/>
        <v>12.66474358974359</v>
      </c>
      <c r="OQ14" s="198">
        <f t="shared" si="101"/>
        <v>12.66474358974359</v>
      </c>
      <c r="OR14" s="105">
        <f t="shared" si="102"/>
        <v>30</v>
      </c>
      <c r="OS14" s="105">
        <f t="shared" si="103"/>
        <v>30</v>
      </c>
      <c r="OT14" s="134"/>
      <c r="OU14" s="109">
        <f t="shared" si="104"/>
        <v>8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3"/>
        <v>10</v>
      </c>
      <c r="B15" s="195" t="s">
        <v>302</v>
      </c>
      <c r="C15" s="195" t="s">
        <v>303</v>
      </c>
      <c r="D15" s="195" t="s">
        <v>304</v>
      </c>
      <c r="E15" s="196" t="s">
        <v>287</v>
      </c>
      <c r="F15" s="102">
        <v>12.5</v>
      </c>
      <c r="G15" s="102">
        <v>15</v>
      </c>
      <c r="H15" s="104">
        <f t="shared" si="0"/>
        <v>14</v>
      </c>
      <c r="I15" s="102"/>
      <c r="J15" s="104">
        <f t="shared" si="1"/>
        <v>14</v>
      </c>
      <c r="K15" s="102">
        <v>11.5</v>
      </c>
      <c r="L15" s="102">
        <v>9.5</v>
      </c>
      <c r="M15" s="104">
        <f t="shared" si="2"/>
        <v>10.3</v>
      </c>
      <c r="N15" s="102"/>
      <c r="O15" s="104">
        <f t="shared" si="3"/>
        <v>10.3</v>
      </c>
      <c r="P15" s="102">
        <v>13.5</v>
      </c>
      <c r="Q15" s="102">
        <v>10</v>
      </c>
      <c r="R15" s="104">
        <f t="shared" si="4"/>
        <v>11.4</v>
      </c>
      <c r="S15" s="102"/>
      <c r="T15" s="104">
        <f t="shared" si="105"/>
        <v>11.4</v>
      </c>
      <c r="U15" s="102"/>
      <c r="V15" s="102"/>
      <c r="W15" s="104" t="str">
        <f t="shared" si="5"/>
        <v/>
      </c>
      <c r="X15" s="102"/>
      <c r="Y15" s="104" t="str">
        <f t="shared" si="106"/>
        <v/>
      </c>
      <c r="Z15" s="102"/>
      <c r="AA15" s="102"/>
      <c r="AB15" s="104" t="str">
        <f t="shared" si="6"/>
        <v/>
      </c>
      <c r="AC15" s="102"/>
      <c r="AD15" s="104" t="str">
        <f t="shared" si="107"/>
        <v/>
      </c>
      <c r="AE15" s="104">
        <f t="shared" si="108"/>
        <v>12.576923076923077</v>
      </c>
      <c r="AF15" s="104">
        <f t="shared" si="109"/>
        <v>12.192307692307693</v>
      </c>
      <c r="AG15" s="104">
        <f t="shared" si="110"/>
        <v>12.346153846153847</v>
      </c>
      <c r="AH15" s="104" t="str">
        <f t="shared" si="111"/>
        <v/>
      </c>
      <c r="AI15" s="104">
        <f t="shared" si="112"/>
        <v>12.346153846153847</v>
      </c>
      <c r="AJ15" s="105">
        <f t="shared" si="7"/>
        <v>5</v>
      </c>
      <c r="AK15" s="109">
        <f t="shared" si="8"/>
        <v>12</v>
      </c>
      <c r="AL15" s="102"/>
      <c r="AM15" s="102">
        <v>15</v>
      </c>
      <c r="AN15" s="104">
        <f t="shared" si="9"/>
        <v>9</v>
      </c>
      <c r="AO15" s="102"/>
      <c r="AP15" s="104">
        <f t="shared" si="113"/>
        <v>9</v>
      </c>
      <c r="AQ15" s="102">
        <v>12</v>
      </c>
      <c r="AR15" s="102">
        <v>15</v>
      </c>
      <c r="AS15" s="104">
        <f t="shared" si="10"/>
        <v>13.8</v>
      </c>
      <c r="AT15" s="102"/>
      <c r="AU15" s="104">
        <f t="shared" si="114"/>
        <v>13.8</v>
      </c>
      <c r="AV15" s="102"/>
      <c r="AW15" s="102"/>
      <c r="AX15" s="104" t="str">
        <f t="shared" si="11"/>
        <v/>
      </c>
      <c r="AY15" s="102"/>
      <c r="AZ15" s="104" t="str">
        <f t="shared" si="115"/>
        <v/>
      </c>
      <c r="BA15" s="102"/>
      <c r="BB15" s="102"/>
      <c r="BC15" s="104" t="str">
        <f t="shared" si="12"/>
        <v/>
      </c>
      <c r="BD15" s="102"/>
      <c r="BE15" s="104" t="str">
        <f t="shared" si="116"/>
        <v/>
      </c>
      <c r="BF15" s="102"/>
      <c r="BG15" s="102"/>
      <c r="BH15" s="104" t="str">
        <f t="shared" si="13"/>
        <v/>
      </c>
      <c r="BI15" s="102"/>
      <c r="BJ15" s="104" t="str">
        <f t="shared" si="117"/>
        <v/>
      </c>
      <c r="BK15" s="104">
        <f t="shared" si="118"/>
        <v>5.5384615384615383</v>
      </c>
      <c r="BL15" s="104">
        <f t="shared" si="119"/>
        <v>15</v>
      </c>
      <c r="BM15" s="104">
        <f t="shared" si="120"/>
        <v>11.215384615384615</v>
      </c>
      <c r="BN15" s="104" t="str">
        <f t="shared" si="121"/>
        <v/>
      </c>
      <c r="BO15" s="104">
        <f t="shared" si="122"/>
        <v>11.215384615384615</v>
      </c>
      <c r="BP15" s="105">
        <f t="shared" si="14"/>
        <v>5</v>
      </c>
      <c r="BQ15" s="109">
        <f t="shared" si="15"/>
        <v>19</v>
      </c>
      <c r="BR15" s="102">
        <v>10</v>
      </c>
      <c r="BS15" s="102">
        <v>9.5</v>
      </c>
      <c r="BT15" s="104">
        <f t="shared" si="16"/>
        <v>9.6999999999999993</v>
      </c>
      <c r="BU15" s="102"/>
      <c r="BV15" s="104">
        <f t="shared" si="123"/>
        <v>9.6999999999999993</v>
      </c>
      <c r="BW15" s="102">
        <v>10.5</v>
      </c>
      <c r="BX15" s="102">
        <v>14.5</v>
      </c>
      <c r="BY15" s="104">
        <f t="shared" si="17"/>
        <v>12.899999999999999</v>
      </c>
      <c r="BZ15" s="102"/>
      <c r="CA15" s="104">
        <f t="shared" si="124"/>
        <v>12.899999999999999</v>
      </c>
      <c r="CB15" s="102"/>
      <c r="CC15" s="102"/>
      <c r="CD15" s="104" t="str">
        <f t="shared" si="18"/>
        <v/>
      </c>
      <c r="CE15" s="102"/>
      <c r="CF15" s="104" t="str">
        <f t="shared" si="125"/>
        <v/>
      </c>
      <c r="CG15" s="102"/>
      <c r="CH15" s="102"/>
      <c r="CI15" s="104" t="str">
        <f t="shared" si="19"/>
        <v/>
      </c>
      <c r="CJ15" s="102"/>
      <c r="CK15" s="104" t="str">
        <f t="shared" si="126"/>
        <v/>
      </c>
      <c r="CL15" s="102"/>
      <c r="CM15" s="102"/>
      <c r="CN15" s="104" t="str">
        <f t="shared" si="20"/>
        <v/>
      </c>
      <c r="CO15" s="102"/>
      <c r="CP15" s="104" t="str">
        <f t="shared" si="127"/>
        <v/>
      </c>
      <c r="CQ15" s="104">
        <f t="shared" si="128"/>
        <v>10.23076923076923</v>
      </c>
      <c r="CR15" s="104">
        <f t="shared" si="129"/>
        <v>11.807692307692307</v>
      </c>
      <c r="CS15" s="104">
        <f t="shared" si="130"/>
        <v>11.176923076923075</v>
      </c>
      <c r="CT15" s="104" t="str">
        <f t="shared" si="131"/>
        <v/>
      </c>
      <c r="CU15" s="104">
        <f t="shared" si="132"/>
        <v>11.176923076923075</v>
      </c>
      <c r="CV15" s="105">
        <f t="shared" si="21"/>
        <v>5</v>
      </c>
      <c r="CW15" s="109">
        <f t="shared" si="22"/>
        <v>17</v>
      </c>
      <c r="CX15" s="102">
        <v>13.5</v>
      </c>
      <c r="CY15" s="102">
        <v>13</v>
      </c>
      <c r="CZ15" s="104">
        <f t="shared" si="23"/>
        <v>13.2</v>
      </c>
      <c r="DA15" s="102"/>
      <c r="DB15" s="104">
        <f t="shared" si="133"/>
        <v>13.2</v>
      </c>
      <c r="DC15" s="102">
        <v>9</v>
      </c>
      <c r="DD15" s="102">
        <v>9.5</v>
      </c>
      <c r="DE15" s="104">
        <f t="shared" si="24"/>
        <v>9.3000000000000007</v>
      </c>
      <c r="DF15" s="102"/>
      <c r="DG15" s="104">
        <f t="shared" si="134"/>
        <v>9.3000000000000007</v>
      </c>
      <c r="DH15" s="102">
        <v>10</v>
      </c>
      <c r="DI15" s="102">
        <v>11.5</v>
      </c>
      <c r="DJ15" s="104">
        <f t="shared" si="25"/>
        <v>10.899999999999999</v>
      </c>
      <c r="DK15" s="102"/>
      <c r="DL15" s="104">
        <f t="shared" si="135"/>
        <v>10.899999999999999</v>
      </c>
      <c r="DM15" s="102"/>
      <c r="DN15" s="102"/>
      <c r="DO15" s="104" t="str">
        <f t="shared" si="26"/>
        <v/>
      </c>
      <c r="DP15" s="102"/>
      <c r="DQ15" s="104" t="str">
        <f t="shared" si="136"/>
        <v/>
      </c>
      <c r="DR15" s="102"/>
      <c r="DS15" s="102"/>
      <c r="DT15" s="104" t="str">
        <f t="shared" si="27"/>
        <v/>
      </c>
      <c r="DU15" s="102"/>
      <c r="DV15" s="104" t="str">
        <f t="shared" si="137"/>
        <v/>
      </c>
      <c r="DW15" s="104">
        <f t="shared" si="138"/>
        <v>10.692307692307693</v>
      </c>
      <c r="DX15" s="104">
        <f t="shared" si="139"/>
        <v>11.192307692307693</v>
      </c>
      <c r="DY15" s="104">
        <f t="shared" si="140"/>
        <v>10.992307692307692</v>
      </c>
      <c r="DZ15" s="104" t="str">
        <f t="shared" si="141"/>
        <v/>
      </c>
      <c r="EA15" s="104">
        <f t="shared" si="142"/>
        <v>10.992307692307692</v>
      </c>
      <c r="EB15" s="105">
        <f t="shared" si="28"/>
        <v>5</v>
      </c>
      <c r="EC15" s="109">
        <f t="shared" si="29"/>
        <v>20</v>
      </c>
      <c r="ED15" s="102">
        <v>12.5</v>
      </c>
      <c r="EE15" s="102">
        <v>11.75</v>
      </c>
      <c r="EF15" s="104">
        <f t="shared" si="30"/>
        <v>12.05</v>
      </c>
      <c r="EG15" s="102"/>
      <c r="EH15" s="104">
        <f t="shared" si="143"/>
        <v>12.05</v>
      </c>
      <c r="EI15" s="102">
        <v>14</v>
      </c>
      <c r="EJ15" s="102">
        <v>11.5</v>
      </c>
      <c r="EK15" s="104">
        <f t="shared" si="31"/>
        <v>12.5</v>
      </c>
      <c r="EL15" s="102"/>
      <c r="EM15" s="104">
        <f t="shared" si="144"/>
        <v>12.5</v>
      </c>
      <c r="EN15" s="102">
        <v>12</v>
      </c>
      <c r="EO15" s="102">
        <v>15</v>
      </c>
      <c r="EP15" s="104">
        <f t="shared" si="32"/>
        <v>13.8</v>
      </c>
      <c r="EQ15" s="102"/>
      <c r="ER15" s="104">
        <f t="shared" si="145"/>
        <v>13.8</v>
      </c>
      <c r="ES15" s="102"/>
      <c r="ET15" s="102"/>
      <c r="EU15" s="104" t="str">
        <f t="shared" si="33"/>
        <v/>
      </c>
      <c r="EV15" s="102"/>
      <c r="EW15" s="104" t="str">
        <f t="shared" si="146"/>
        <v/>
      </c>
      <c r="EX15" s="102"/>
      <c r="EY15" s="102"/>
      <c r="EZ15" s="104" t="str">
        <f t="shared" si="34"/>
        <v/>
      </c>
      <c r="FA15" s="102"/>
      <c r="FB15" s="104" t="str">
        <f t="shared" si="147"/>
        <v/>
      </c>
      <c r="FC15" s="104">
        <f t="shared" si="148"/>
        <v>13.076923076923077</v>
      </c>
      <c r="FD15" s="104">
        <f t="shared" si="149"/>
        <v>12.384615384615385</v>
      </c>
      <c r="FE15" s="104">
        <f t="shared" si="150"/>
        <v>12.661538461538463</v>
      </c>
      <c r="FF15" s="104" t="str">
        <f t="shared" si="151"/>
        <v/>
      </c>
      <c r="FG15" s="104">
        <f t="shared" si="152"/>
        <v>12.661538461538463</v>
      </c>
      <c r="FH15" s="105">
        <f t="shared" si="35"/>
        <v>3</v>
      </c>
      <c r="FI15" s="109">
        <f t="shared" si="36"/>
        <v>2</v>
      </c>
      <c r="FJ15" s="102">
        <v>6</v>
      </c>
      <c r="FK15" s="102">
        <v>17</v>
      </c>
      <c r="FL15" s="104">
        <f t="shared" si="37"/>
        <v>12.6</v>
      </c>
      <c r="FM15" s="102"/>
      <c r="FN15" s="104">
        <f t="shared" si="153"/>
        <v>12.6</v>
      </c>
      <c r="FO15" s="102">
        <v>5</v>
      </c>
      <c r="FP15" s="102">
        <v>10</v>
      </c>
      <c r="FQ15" s="104">
        <f t="shared" si="38"/>
        <v>8</v>
      </c>
      <c r="FR15" s="102"/>
      <c r="FS15" s="104">
        <f t="shared" si="154"/>
        <v>8</v>
      </c>
      <c r="FT15" s="102"/>
      <c r="FU15" s="102"/>
      <c r="FV15" s="104" t="str">
        <f t="shared" si="39"/>
        <v/>
      </c>
      <c r="FW15" s="102"/>
      <c r="FX15" s="104" t="str">
        <f t="shared" si="155"/>
        <v/>
      </c>
      <c r="FY15" s="102"/>
      <c r="FZ15" s="102"/>
      <c r="GA15" s="104" t="str">
        <f t="shared" si="40"/>
        <v/>
      </c>
      <c r="GB15" s="102"/>
      <c r="GC15" s="104" t="str">
        <f t="shared" si="156"/>
        <v/>
      </c>
      <c r="GD15" s="102"/>
      <c r="GE15" s="102"/>
      <c r="GF15" s="104" t="str">
        <f t="shared" si="41"/>
        <v/>
      </c>
      <c r="GG15" s="102"/>
      <c r="GH15" s="104" t="str">
        <f t="shared" si="157"/>
        <v/>
      </c>
      <c r="GI15" s="104">
        <f t="shared" si="158"/>
        <v>5.5384615384615383</v>
      </c>
      <c r="GJ15" s="104">
        <f t="shared" si="159"/>
        <v>13.76923076923077</v>
      </c>
      <c r="GK15" s="104">
        <f t="shared" si="160"/>
        <v>10.476923076923077</v>
      </c>
      <c r="GL15" s="104" t="str">
        <f t="shared" si="161"/>
        <v/>
      </c>
      <c r="GM15" s="104">
        <f t="shared" si="162"/>
        <v>10.476923076923077</v>
      </c>
      <c r="GN15" s="105">
        <f t="shared" si="42"/>
        <v>3</v>
      </c>
      <c r="GO15" s="109">
        <f t="shared" si="43"/>
        <v>14</v>
      </c>
      <c r="GP15" s="102"/>
      <c r="GQ15" s="102"/>
      <c r="GR15" s="104" t="str">
        <f t="shared" si="44"/>
        <v/>
      </c>
      <c r="GS15" s="102"/>
      <c r="GT15" s="104" t="str">
        <f t="shared" si="163"/>
        <v/>
      </c>
      <c r="GU15" s="102"/>
      <c r="GV15" s="102"/>
      <c r="GW15" s="104" t="str">
        <f t="shared" si="45"/>
        <v/>
      </c>
      <c r="GX15" s="102"/>
      <c r="GY15" s="104" t="str">
        <f t="shared" si="164"/>
        <v/>
      </c>
      <c r="GZ15" s="102"/>
      <c r="HA15" s="102"/>
      <c r="HB15" s="104" t="str">
        <f t="shared" si="46"/>
        <v/>
      </c>
      <c r="HC15" s="102"/>
      <c r="HD15" s="104" t="str">
        <f t="shared" si="165"/>
        <v/>
      </c>
      <c r="HE15" s="102"/>
      <c r="HF15" s="102"/>
      <c r="HG15" s="104" t="str">
        <f t="shared" si="47"/>
        <v/>
      </c>
      <c r="HH15" s="102"/>
      <c r="HI15" s="104" t="str">
        <f t="shared" si="166"/>
        <v/>
      </c>
      <c r="HJ15" s="102"/>
      <c r="HK15" s="102"/>
      <c r="HL15" s="104" t="str">
        <f t="shared" si="48"/>
        <v/>
      </c>
      <c r="HM15" s="102"/>
      <c r="HN15" s="104" t="str">
        <f t="shared" si="167"/>
        <v/>
      </c>
      <c r="HO15" s="104" t="str">
        <f t="shared" si="168"/>
        <v/>
      </c>
      <c r="HP15" s="104" t="str">
        <f t="shared" si="169"/>
        <v/>
      </c>
      <c r="HQ15" s="104" t="str">
        <f t="shared" si="170"/>
        <v/>
      </c>
      <c r="HR15" s="104" t="str">
        <f t="shared" si="171"/>
        <v/>
      </c>
      <c r="HS15" s="104" t="str">
        <f t="shared" si="172"/>
        <v/>
      </c>
      <c r="HT15" s="105" t="str">
        <f t="shared" si="49"/>
        <v/>
      </c>
      <c r="HU15" s="109" t="str">
        <f t="shared" si="50"/>
        <v/>
      </c>
      <c r="HV15" s="102">
        <v>11</v>
      </c>
      <c r="HW15" s="102">
        <v>12.5</v>
      </c>
      <c r="HX15" s="104">
        <f t="shared" si="51"/>
        <v>11.9</v>
      </c>
      <c r="HY15" s="102"/>
      <c r="HZ15" s="104">
        <f t="shared" si="173"/>
        <v>11.9</v>
      </c>
      <c r="IA15" s="102"/>
      <c r="IB15" s="102"/>
      <c r="IC15" s="104" t="str">
        <f t="shared" si="52"/>
        <v/>
      </c>
      <c r="ID15" s="102"/>
      <c r="IE15" s="104" t="str">
        <f t="shared" si="174"/>
        <v/>
      </c>
      <c r="IF15" s="102"/>
      <c r="IG15" s="102"/>
      <c r="IH15" s="104" t="str">
        <f t="shared" si="53"/>
        <v/>
      </c>
      <c r="II15" s="102"/>
      <c r="IJ15" s="104" t="str">
        <f t="shared" si="175"/>
        <v/>
      </c>
      <c r="IK15" s="102"/>
      <c r="IL15" s="102"/>
      <c r="IM15" s="104" t="str">
        <f t="shared" si="54"/>
        <v/>
      </c>
      <c r="IN15" s="102"/>
      <c r="IO15" s="104" t="str">
        <f t="shared" si="176"/>
        <v/>
      </c>
      <c r="IP15" s="102"/>
      <c r="IQ15" s="102"/>
      <c r="IR15" s="104" t="str">
        <f t="shared" si="55"/>
        <v/>
      </c>
      <c r="IS15" s="102"/>
      <c r="IT15" s="104" t="str">
        <f t="shared" si="177"/>
        <v/>
      </c>
      <c r="IU15" s="104">
        <f t="shared" si="178"/>
        <v>11</v>
      </c>
      <c r="IV15" s="104">
        <f t="shared" si="179"/>
        <v>12.5</v>
      </c>
      <c r="IW15" s="104">
        <f t="shared" si="180"/>
        <v>11.9</v>
      </c>
      <c r="IX15" s="104" t="str">
        <f t="shared" si="181"/>
        <v/>
      </c>
      <c r="IY15" s="104">
        <f t="shared" si="182"/>
        <v>11.9</v>
      </c>
      <c r="IZ15" s="105">
        <f t="shared" si="56"/>
        <v>2</v>
      </c>
      <c r="JA15" s="109">
        <f t="shared" si="57"/>
        <v>23</v>
      </c>
      <c r="JB15" s="102">
        <v>11.5</v>
      </c>
      <c r="JC15" s="102">
        <v>14.5</v>
      </c>
      <c r="JD15" s="104">
        <f t="shared" si="58"/>
        <v>13.3</v>
      </c>
      <c r="JE15" s="102"/>
      <c r="JF15" s="104">
        <f t="shared" si="183"/>
        <v>13.3</v>
      </c>
      <c r="JG15" s="102"/>
      <c r="JH15" s="102"/>
      <c r="JI15" s="104" t="str">
        <f t="shared" si="59"/>
        <v/>
      </c>
      <c r="JJ15" s="102"/>
      <c r="JK15" s="104" t="str">
        <f t="shared" si="184"/>
        <v/>
      </c>
      <c r="JL15" s="102"/>
      <c r="JM15" s="102"/>
      <c r="JN15" s="104" t="str">
        <f t="shared" si="60"/>
        <v/>
      </c>
      <c r="JO15" s="102"/>
      <c r="JP15" s="104" t="str">
        <f t="shared" si="185"/>
        <v/>
      </c>
      <c r="JQ15" s="102"/>
      <c r="JR15" s="102"/>
      <c r="JS15" s="104" t="str">
        <f t="shared" si="61"/>
        <v/>
      </c>
      <c r="JT15" s="102"/>
      <c r="JU15" s="104" t="str">
        <f t="shared" si="186"/>
        <v/>
      </c>
      <c r="JV15" s="102"/>
      <c r="JW15" s="102"/>
      <c r="JX15" s="104" t="str">
        <f t="shared" si="62"/>
        <v/>
      </c>
      <c r="JY15" s="102"/>
      <c r="JZ15" s="104" t="str">
        <f t="shared" si="187"/>
        <v/>
      </c>
      <c r="KA15" s="104">
        <f t="shared" si="188"/>
        <v>11.5</v>
      </c>
      <c r="KB15" s="104">
        <f t="shared" si="189"/>
        <v>14.5</v>
      </c>
      <c r="KC15" s="104">
        <f t="shared" si="190"/>
        <v>13.3</v>
      </c>
      <c r="KD15" s="104" t="str">
        <f t="shared" si="191"/>
        <v/>
      </c>
      <c r="KE15" s="104">
        <f t="shared" si="192"/>
        <v>13.3</v>
      </c>
      <c r="KF15" s="105">
        <f t="shared" si="63"/>
        <v>2</v>
      </c>
      <c r="KG15" s="109">
        <f t="shared" si="64"/>
        <v>2</v>
      </c>
      <c r="KH15" s="102"/>
      <c r="KI15" s="102"/>
      <c r="KJ15" s="104" t="str">
        <f t="shared" si="65"/>
        <v/>
      </c>
      <c r="KK15" s="102"/>
      <c r="KL15" s="104" t="str">
        <f t="shared" si="193"/>
        <v/>
      </c>
      <c r="KM15" s="102"/>
      <c r="KN15" s="102"/>
      <c r="KO15" s="104" t="str">
        <f t="shared" si="66"/>
        <v/>
      </c>
      <c r="KP15" s="102"/>
      <c r="KQ15" s="104" t="str">
        <f t="shared" si="194"/>
        <v/>
      </c>
      <c r="KR15" s="102"/>
      <c r="KS15" s="102"/>
      <c r="KT15" s="104" t="str">
        <f t="shared" si="67"/>
        <v/>
      </c>
      <c r="KU15" s="102"/>
      <c r="KV15" s="104" t="str">
        <f t="shared" si="195"/>
        <v/>
      </c>
      <c r="KW15" s="102"/>
      <c r="KX15" s="102"/>
      <c r="KY15" s="104" t="str">
        <f t="shared" si="68"/>
        <v/>
      </c>
      <c r="KZ15" s="102"/>
      <c r="LA15" s="104" t="str">
        <f t="shared" si="196"/>
        <v/>
      </c>
      <c r="LB15" s="102"/>
      <c r="LC15" s="102"/>
      <c r="LD15" s="104" t="str">
        <f t="shared" si="69"/>
        <v/>
      </c>
      <c r="LE15" s="102"/>
      <c r="LF15" s="104" t="str">
        <f t="shared" si="197"/>
        <v/>
      </c>
      <c r="LG15" s="104" t="str">
        <f t="shared" si="198"/>
        <v/>
      </c>
      <c r="LH15" s="104" t="str">
        <f t="shared" si="199"/>
        <v/>
      </c>
      <c r="LI15" s="104" t="str">
        <f t="shared" si="200"/>
        <v/>
      </c>
      <c r="LJ15" s="104" t="str">
        <f t="shared" si="201"/>
        <v/>
      </c>
      <c r="LK15" s="104" t="str">
        <f t="shared" si="202"/>
        <v/>
      </c>
      <c r="LL15" s="105" t="str">
        <f t="shared" si="70"/>
        <v/>
      </c>
      <c r="LM15" s="109" t="str">
        <f t="shared" si="71"/>
        <v/>
      </c>
      <c r="LN15" s="102"/>
      <c r="LO15" s="102"/>
      <c r="LP15" s="104" t="str">
        <f t="shared" si="72"/>
        <v/>
      </c>
      <c r="LQ15" s="102"/>
      <c r="LR15" s="104" t="str">
        <f t="shared" si="203"/>
        <v/>
      </c>
      <c r="LS15" s="102"/>
      <c r="LT15" s="102"/>
      <c r="LU15" s="104" t="str">
        <f t="shared" si="73"/>
        <v/>
      </c>
      <c r="LV15" s="102"/>
      <c r="LW15" s="104" t="str">
        <f t="shared" si="204"/>
        <v/>
      </c>
      <c r="LX15" s="102"/>
      <c r="LY15" s="102"/>
      <c r="LZ15" s="104" t="str">
        <f t="shared" si="74"/>
        <v/>
      </c>
      <c r="MA15" s="102"/>
      <c r="MB15" s="104" t="str">
        <f t="shared" si="205"/>
        <v/>
      </c>
      <c r="MC15" s="102"/>
      <c r="MD15" s="102"/>
      <c r="ME15" s="104" t="str">
        <f t="shared" si="75"/>
        <v/>
      </c>
      <c r="MF15" s="102"/>
      <c r="MG15" s="104" t="str">
        <f t="shared" si="206"/>
        <v/>
      </c>
      <c r="MH15" s="102"/>
      <c r="MI15" s="102"/>
      <c r="MJ15" s="104" t="str">
        <f t="shared" si="76"/>
        <v/>
      </c>
      <c r="MK15" s="102"/>
      <c r="ML15" s="104" t="str">
        <f t="shared" si="207"/>
        <v/>
      </c>
      <c r="MM15" s="104" t="str">
        <f t="shared" si="208"/>
        <v/>
      </c>
      <c r="MN15" s="104" t="str">
        <f t="shared" si="209"/>
        <v/>
      </c>
      <c r="MO15" s="104" t="str">
        <f t="shared" si="210"/>
        <v/>
      </c>
      <c r="MP15" s="104" t="str">
        <f t="shared" si="211"/>
        <v/>
      </c>
      <c r="MQ15" s="104" t="str">
        <f t="shared" si="212"/>
        <v/>
      </c>
      <c r="MR15" s="105" t="str">
        <f t="shared" si="77"/>
        <v/>
      </c>
      <c r="MS15" s="109" t="str">
        <f t="shared" si="78"/>
        <v/>
      </c>
      <c r="MT15" s="102"/>
      <c r="MU15" s="102"/>
      <c r="MV15" s="104" t="str">
        <f t="shared" si="79"/>
        <v/>
      </c>
      <c r="MW15" s="102"/>
      <c r="MX15" s="104" t="str">
        <f t="shared" si="213"/>
        <v/>
      </c>
      <c r="MY15" s="102"/>
      <c r="MZ15" s="102"/>
      <c r="NA15" s="104" t="str">
        <f t="shared" si="80"/>
        <v/>
      </c>
      <c r="NB15" s="102"/>
      <c r="NC15" s="104" t="str">
        <f t="shared" si="214"/>
        <v/>
      </c>
      <c r="ND15" s="102"/>
      <c r="NE15" s="102"/>
      <c r="NF15" s="104" t="str">
        <f t="shared" si="81"/>
        <v/>
      </c>
      <c r="NG15" s="102"/>
      <c r="NH15" s="104" t="str">
        <f t="shared" si="215"/>
        <v/>
      </c>
      <c r="NI15" s="102"/>
      <c r="NJ15" s="102"/>
      <c r="NK15" s="104" t="str">
        <f t="shared" si="82"/>
        <v/>
      </c>
      <c r="NL15" s="102"/>
      <c r="NM15" s="104" t="str">
        <f t="shared" si="216"/>
        <v/>
      </c>
      <c r="NN15" s="102"/>
      <c r="NO15" s="102"/>
      <c r="NP15" s="104" t="str">
        <f t="shared" si="83"/>
        <v/>
      </c>
      <c r="NQ15" s="102"/>
      <c r="NR15" s="104" t="str">
        <f t="shared" si="217"/>
        <v/>
      </c>
      <c r="NS15" s="104" t="str">
        <f t="shared" si="218"/>
        <v/>
      </c>
      <c r="NT15" s="104" t="str">
        <f t="shared" si="219"/>
        <v/>
      </c>
      <c r="NU15" s="104" t="str">
        <f t="shared" si="220"/>
        <v/>
      </c>
      <c r="NV15" s="104" t="str">
        <f t="shared" si="221"/>
        <v/>
      </c>
      <c r="NW15" s="104" t="str">
        <f t="shared" si="222"/>
        <v/>
      </c>
      <c r="NX15" s="105" t="str">
        <f t="shared" si="84"/>
        <v/>
      </c>
      <c r="NY15" s="109" t="str">
        <f t="shared" si="85"/>
        <v/>
      </c>
      <c r="OA15" s="198">
        <f t="shared" si="86"/>
        <v>12.346153846153847</v>
      </c>
      <c r="OB15" s="198">
        <f t="shared" si="87"/>
        <v>11.215384615384615</v>
      </c>
      <c r="OC15" s="198">
        <f t="shared" si="88"/>
        <v>11.176923076923075</v>
      </c>
      <c r="OD15" s="198">
        <f t="shared" si="89"/>
        <v>10.992307692307692</v>
      </c>
      <c r="OE15" s="198">
        <f t="shared" si="90"/>
        <v>12.661538461538463</v>
      </c>
      <c r="OF15" s="198">
        <f t="shared" si="91"/>
        <v>10.476923076923077</v>
      </c>
      <c r="OG15" s="198" t="str">
        <f t="shared" si="92"/>
        <v/>
      </c>
      <c r="OH15" s="198">
        <f t="shared" si="93"/>
        <v>11.9</v>
      </c>
      <c r="OI15" s="198">
        <f t="shared" si="94"/>
        <v>13.3</v>
      </c>
      <c r="OJ15" s="198" t="str">
        <f t="shared" si="95"/>
        <v/>
      </c>
      <c r="OK15" s="198" t="str">
        <f t="shared" si="96"/>
        <v/>
      </c>
      <c r="OL15" s="198" t="str">
        <f t="shared" si="97"/>
        <v/>
      </c>
      <c r="OM15" s="200"/>
      <c r="ON15" s="198">
        <f t="shared" si="224"/>
        <v>7.7717948717948717</v>
      </c>
      <c r="OO15" s="198">
        <f t="shared" si="225"/>
        <v>10.748717948717948</v>
      </c>
      <c r="OP15" s="198">
        <f t="shared" si="100"/>
        <v>11.615641025641025</v>
      </c>
      <c r="OQ15" s="198">
        <f t="shared" si="101"/>
        <v>11.615641025641025</v>
      </c>
      <c r="OR15" s="105">
        <f t="shared" si="102"/>
        <v>30</v>
      </c>
      <c r="OS15" s="105">
        <f t="shared" si="103"/>
        <v>30</v>
      </c>
      <c r="OT15" s="134"/>
      <c r="OU15" s="109">
        <f t="shared" si="104"/>
        <v>13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3"/>
        <v>11</v>
      </c>
      <c r="B16" s="195" t="s">
        <v>305</v>
      </c>
      <c r="C16" s="195" t="s">
        <v>306</v>
      </c>
      <c r="D16" s="195" t="s">
        <v>307</v>
      </c>
      <c r="E16" s="196" t="s">
        <v>278</v>
      </c>
      <c r="F16" s="102">
        <v>13.5</v>
      </c>
      <c r="G16" s="102">
        <v>13.5</v>
      </c>
      <c r="H16" s="104">
        <f t="shared" si="0"/>
        <v>13.5</v>
      </c>
      <c r="I16" s="102"/>
      <c r="J16" s="104">
        <f t="shared" si="1"/>
        <v>13.5</v>
      </c>
      <c r="K16" s="102">
        <v>12.75</v>
      </c>
      <c r="L16" s="102">
        <v>11</v>
      </c>
      <c r="M16" s="104">
        <f t="shared" si="2"/>
        <v>11.7</v>
      </c>
      <c r="N16" s="102"/>
      <c r="O16" s="104">
        <f t="shared" si="3"/>
        <v>11.7</v>
      </c>
      <c r="P16" s="102">
        <v>13</v>
      </c>
      <c r="Q16" s="102">
        <v>13.5</v>
      </c>
      <c r="R16" s="104">
        <f t="shared" si="4"/>
        <v>13.3</v>
      </c>
      <c r="S16" s="102"/>
      <c r="T16" s="104">
        <f t="shared" si="105"/>
        <v>13.3</v>
      </c>
      <c r="U16" s="102"/>
      <c r="V16" s="102"/>
      <c r="W16" s="104" t="str">
        <f t="shared" si="5"/>
        <v/>
      </c>
      <c r="X16" s="102"/>
      <c r="Y16" s="104" t="str">
        <f t="shared" si="106"/>
        <v/>
      </c>
      <c r="Z16" s="102"/>
      <c r="AA16" s="102"/>
      <c r="AB16" s="104" t="str">
        <f t="shared" si="6"/>
        <v/>
      </c>
      <c r="AC16" s="102"/>
      <c r="AD16" s="104" t="str">
        <f t="shared" si="107"/>
        <v/>
      </c>
      <c r="AE16" s="104">
        <f t="shared" si="108"/>
        <v>13.173076923076923</v>
      </c>
      <c r="AF16" s="104">
        <f t="shared" si="109"/>
        <v>12.923076923076923</v>
      </c>
      <c r="AG16" s="104">
        <f t="shared" si="110"/>
        <v>13.023076923076925</v>
      </c>
      <c r="AH16" s="104" t="str">
        <f t="shared" si="111"/>
        <v/>
      </c>
      <c r="AI16" s="104">
        <f t="shared" si="112"/>
        <v>13.023076923076925</v>
      </c>
      <c r="AJ16" s="105">
        <f t="shared" si="7"/>
        <v>5</v>
      </c>
      <c r="AK16" s="109">
        <f t="shared" si="8"/>
        <v>7</v>
      </c>
      <c r="AL16" s="102">
        <v>13.5</v>
      </c>
      <c r="AM16" s="102">
        <v>16</v>
      </c>
      <c r="AN16" s="104">
        <f t="shared" si="9"/>
        <v>15</v>
      </c>
      <c r="AO16" s="102"/>
      <c r="AP16" s="104">
        <f t="shared" si="113"/>
        <v>15</v>
      </c>
      <c r="AQ16" s="102">
        <v>15</v>
      </c>
      <c r="AR16" s="102">
        <v>17.75</v>
      </c>
      <c r="AS16" s="104">
        <f t="shared" si="10"/>
        <v>16.649999999999999</v>
      </c>
      <c r="AT16" s="102"/>
      <c r="AU16" s="104">
        <f t="shared" si="114"/>
        <v>16.649999999999999</v>
      </c>
      <c r="AV16" s="102"/>
      <c r="AW16" s="102"/>
      <c r="AX16" s="104" t="str">
        <f t="shared" si="11"/>
        <v/>
      </c>
      <c r="AY16" s="102"/>
      <c r="AZ16" s="104" t="str">
        <f t="shared" si="115"/>
        <v/>
      </c>
      <c r="BA16" s="102"/>
      <c r="BB16" s="102"/>
      <c r="BC16" s="104" t="str">
        <f t="shared" si="12"/>
        <v/>
      </c>
      <c r="BD16" s="102"/>
      <c r="BE16" s="104" t="str">
        <f t="shared" si="116"/>
        <v/>
      </c>
      <c r="BF16" s="102"/>
      <c r="BG16" s="102"/>
      <c r="BH16" s="104" t="str">
        <f t="shared" si="13"/>
        <v/>
      </c>
      <c r="BI16" s="102"/>
      <c r="BJ16" s="104" t="str">
        <f t="shared" si="117"/>
        <v/>
      </c>
      <c r="BK16" s="104">
        <f t="shared" si="118"/>
        <v>14.192307692307693</v>
      </c>
      <c r="BL16" s="104">
        <f t="shared" si="119"/>
        <v>16.807692307692307</v>
      </c>
      <c r="BM16" s="104">
        <f t="shared" si="120"/>
        <v>15.761538461538461</v>
      </c>
      <c r="BN16" s="104" t="str">
        <f t="shared" si="121"/>
        <v/>
      </c>
      <c r="BO16" s="104">
        <f t="shared" si="122"/>
        <v>15.761538461538461</v>
      </c>
      <c r="BP16" s="105">
        <f t="shared" si="14"/>
        <v>5</v>
      </c>
      <c r="BQ16" s="109">
        <f t="shared" si="15"/>
        <v>6</v>
      </c>
      <c r="BR16" s="102">
        <v>12</v>
      </c>
      <c r="BS16" s="102">
        <v>17</v>
      </c>
      <c r="BT16" s="104">
        <f t="shared" si="16"/>
        <v>15</v>
      </c>
      <c r="BU16" s="102"/>
      <c r="BV16" s="104">
        <f t="shared" si="123"/>
        <v>15</v>
      </c>
      <c r="BW16" s="102">
        <v>11.5</v>
      </c>
      <c r="BX16" s="102">
        <v>18</v>
      </c>
      <c r="BY16" s="104">
        <f t="shared" si="17"/>
        <v>15.399999999999999</v>
      </c>
      <c r="BZ16" s="102"/>
      <c r="CA16" s="104">
        <f t="shared" si="124"/>
        <v>15.399999999999999</v>
      </c>
      <c r="CB16" s="102"/>
      <c r="CC16" s="102"/>
      <c r="CD16" s="104" t="str">
        <f t="shared" si="18"/>
        <v/>
      </c>
      <c r="CE16" s="102"/>
      <c r="CF16" s="104" t="str">
        <f t="shared" si="125"/>
        <v/>
      </c>
      <c r="CG16" s="102"/>
      <c r="CH16" s="102"/>
      <c r="CI16" s="104" t="str">
        <f t="shared" si="19"/>
        <v/>
      </c>
      <c r="CJ16" s="102"/>
      <c r="CK16" s="104" t="str">
        <f t="shared" si="126"/>
        <v/>
      </c>
      <c r="CL16" s="102"/>
      <c r="CM16" s="102"/>
      <c r="CN16" s="104" t="str">
        <f t="shared" si="20"/>
        <v/>
      </c>
      <c r="CO16" s="102"/>
      <c r="CP16" s="104" t="str">
        <f t="shared" si="127"/>
        <v/>
      </c>
      <c r="CQ16" s="104">
        <f t="shared" si="128"/>
        <v>11.76923076923077</v>
      </c>
      <c r="CR16" s="104">
        <f t="shared" si="129"/>
        <v>17.46153846153846</v>
      </c>
      <c r="CS16" s="104">
        <f t="shared" si="130"/>
        <v>15.184615384615384</v>
      </c>
      <c r="CT16" s="104" t="str">
        <f t="shared" si="131"/>
        <v/>
      </c>
      <c r="CU16" s="104">
        <f t="shared" si="132"/>
        <v>15.184615384615384</v>
      </c>
      <c r="CV16" s="105">
        <f t="shared" si="21"/>
        <v>5</v>
      </c>
      <c r="CW16" s="109">
        <f t="shared" si="22"/>
        <v>4</v>
      </c>
      <c r="CX16" s="102">
        <v>12</v>
      </c>
      <c r="CY16" s="102">
        <v>10</v>
      </c>
      <c r="CZ16" s="104">
        <f t="shared" si="23"/>
        <v>10.8</v>
      </c>
      <c r="DA16" s="102"/>
      <c r="DB16" s="104">
        <f t="shared" si="133"/>
        <v>10.8</v>
      </c>
      <c r="DC16" s="102">
        <v>11</v>
      </c>
      <c r="DD16" s="102">
        <v>13.5</v>
      </c>
      <c r="DE16" s="104">
        <f t="shared" si="24"/>
        <v>12.5</v>
      </c>
      <c r="DF16" s="102"/>
      <c r="DG16" s="104">
        <f t="shared" si="134"/>
        <v>12.5</v>
      </c>
      <c r="DH16" s="102">
        <v>12</v>
      </c>
      <c r="DI16" s="102">
        <v>18.5</v>
      </c>
      <c r="DJ16" s="104">
        <f t="shared" si="25"/>
        <v>15.9</v>
      </c>
      <c r="DK16" s="102"/>
      <c r="DL16" s="104">
        <f t="shared" si="135"/>
        <v>15.9</v>
      </c>
      <c r="DM16" s="102"/>
      <c r="DN16" s="102"/>
      <c r="DO16" s="104" t="str">
        <f t="shared" si="26"/>
        <v/>
      </c>
      <c r="DP16" s="102"/>
      <c r="DQ16" s="104" t="str">
        <f t="shared" si="136"/>
        <v/>
      </c>
      <c r="DR16" s="102"/>
      <c r="DS16" s="102"/>
      <c r="DT16" s="104" t="str">
        <f t="shared" si="27"/>
        <v/>
      </c>
      <c r="DU16" s="102"/>
      <c r="DV16" s="104" t="str">
        <f t="shared" si="137"/>
        <v/>
      </c>
      <c r="DW16" s="104">
        <f t="shared" si="138"/>
        <v>11.615384615384617</v>
      </c>
      <c r="DX16" s="104">
        <f t="shared" si="139"/>
        <v>13.961538461538463</v>
      </c>
      <c r="DY16" s="104">
        <f t="shared" si="140"/>
        <v>13.023076923076925</v>
      </c>
      <c r="DZ16" s="104" t="str">
        <f t="shared" si="141"/>
        <v/>
      </c>
      <c r="EA16" s="104">
        <f t="shared" si="142"/>
        <v>13.023076923076925</v>
      </c>
      <c r="EB16" s="105">
        <f t="shared" si="28"/>
        <v>5</v>
      </c>
      <c r="EC16" s="109">
        <f t="shared" si="29"/>
        <v>4</v>
      </c>
      <c r="ED16" s="102">
        <v>14.5</v>
      </c>
      <c r="EE16" s="102">
        <v>16</v>
      </c>
      <c r="EF16" s="104">
        <f t="shared" si="30"/>
        <v>15.4</v>
      </c>
      <c r="EG16" s="102"/>
      <c r="EH16" s="104">
        <f t="shared" si="143"/>
        <v>15.4</v>
      </c>
      <c r="EI16" s="102">
        <v>12.5</v>
      </c>
      <c r="EJ16" s="102">
        <v>10.5</v>
      </c>
      <c r="EK16" s="104">
        <f t="shared" si="31"/>
        <v>11.3</v>
      </c>
      <c r="EL16" s="102"/>
      <c r="EM16" s="104">
        <f t="shared" si="144"/>
        <v>11.3</v>
      </c>
      <c r="EN16" s="102">
        <v>13</v>
      </c>
      <c r="EO16" s="102">
        <v>13.5</v>
      </c>
      <c r="EP16" s="104">
        <f t="shared" si="32"/>
        <v>13.3</v>
      </c>
      <c r="EQ16" s="102"/>
      <c r="ER16" s="104">
        <f t="shared" si="145"/>
        <v>13.3</v>
      </c>
      <c r="ES16" s="102"/>
      <c r="ET16" s="102"/>
      <c r="EU16" s="104" t="str">
        <f t="shared" si="33"/>
        <v/>
      </c>
      <c r="EV16" s="102"/>
      <c r="EW16" s="104" t="str">
        <f t="shared" si="146"/>
        <v/>
      </c>
      <c r="EX16" s="102"/>
      <c r="EY16" s="102"/>
      <c r="EZ16" s="104" t="str">
        <f t="shared" si="34"/>
        <v/>
      </c>
      <c r="FA16" s="102"/>
      <c r="FB16" s="104" t="str">
        <f t="shared" si="147"/>
        <v/>
      </c>
      <c r="FC16" s="104">
        <f t="shared" si="148"/>
        <v>13.23076923076923</v>
      </c>
      <c r="FD16" s="104">
        <f t="shared" si="149"/>
        <v>12.884615384615385</v>
      </c>
      <c r="FE16" s="104">
        <f t="shared" si="150"/>
        <v>13.023076923076923</v>
      </c>
      <c r="FF16" s="104" t="str">
        <f t="shared" si="151"/>
        <v/>
      </c>
      <c r="FG16" s="104">
        <f t="shared" si="152"/>
        <v>13.023076923076923</v>
      </c>
      <c r="FH16" s="105">
        <f t="shared" si="35"/>
        <v>3</v>
      </c>
      <c r="FI16" s="109">
        <f t="shared" si="36"/>
        <v>1</v>
      </c>
      <c r="FJ16" s="102">
        <v>6</v>
      </c>
      <c r="FK16" s="102">
        <v>20</v>
      </c>
      <c r="FL16" s="104">
        <f t="shared" si="37"/>
        <v>14.4</v>
      </c>
      <c r="FM16" s="102"/>
      <c r="FN16" s="104">
        <f t="shared" si="153"/>
        <v>14.4</v>
      </c>
      <c r="FO16" s="102">
        <v>7</v>
      </c>
      <c r="FP16" s="102">
        <v>19.5</v>
      </c>
      <c r="FQ16" s="104">
        <f t="shared" si="38"/>
        <v>14.5</v>
      </c>
      <c r="FR16" s="102"/>
      <c r="FS16" s="104">
        <f t="shared" si="154"/>
        <v>14.5</v>
      </c>
      <c r="FT16" s="102"/>
      <c r="FU16" s="102"/>
      <c r="FV16" s="104" t="str">
        <f t="shared" si="39"/>
        <v/>
      </c>
      <c r="FW16" s="102"/>
      <c r="FX16" s="104" t="str">
        <f t="shared" si="155"/>
        <v/>
      </c>
      <c r="FY16" s="102"/>
      <c r="FZ16" s="102"/>
      <c r="GA16" s="104" t="str">
        <f t="shared" si="40"/>
        <v/>
      </c>
      <c r="GB16" s="102"/>
      <c r="GC16" s="104" t="str">
        <f t="shared" si="156"/>
        <v/>
      </c>
      <c r="GD16" s="102"/>
      <c r="GE16" s="102"/>
      <c r="GF16" s="104" t="str">
        <f t="shared" si="41"/>
        <v/>
      </c>
      <c r="GG16" s="102"/>
      <c r="GH16" s="104" t="str">
        <f t="shared" si="157"/>
        <v/>
      </c>
      <c r="GI16" s="104">
        <f t="shared" si="158"/>
        <v>6.4615384615384617</v>
      </c>
      <c r="GJ16" s="104">
        <f t="shared" si="159"/>
        <v>19.769230769230766</v>
      </c>
      <c r="GK16" s="104">
        <f t="shared" si="160"/>
        <v>14.446153846153846</v>
      </c>
      <c r="GL16" s="104" t="str">
        <f t="shared" si="161"/>
        <v/>
      </c>
      <c r="GM16" s="104">
        <f t="shared" si="162"/>
        <v>14.446153846153846</v>
      </c>
      <c r="GN16" s="105">
        <f t="shared" si="42"/>
        <v>3</v>
      </c>
      <c r="GO16" s="109">
        <f t="shared" si="43"/>
        <v>1</v>
      </c>
      <c r="GP16" s="102"/>
      <c r="GQ16" s="102"/>
      <c r="GR16" s="104" t="str">
        <f t="shared" si="44"/>
        <v/>
      </c>
      <c r="GS16" s="102"/>
      <c r="GT16" s="104" t="str">
        <f t="shared" si="163"/>
        <v/>
      </c>
      <c r="GU16" s="102"/>
      <c r="GV16" s="102"/>
      <c r="GW16" s="104" t="str">
        <f t="shared" si="45"/>
        <v/>
      </c>
      <c r="GX16" s="102"/>
      <c r="GY16" s="104" t="str">
        <f t="shared" si="164"/>
        <v/>
      </c>
      <c r="GZ16" s="102"/>
      <c r="HA16" s="102"/>
      <c r="HB16" s="104" t="str">
        <f t="shared" si="46"/>
        <v/>
      </c>
      <c r="HC16" s="102"/>
      <c r="HD16" s="104" t="str">
        <f t="shared" si="165"/>
        <v/>
      </c>
      <c r="HE16" s="102"/>
      <c r="HF16" s="102"/>
      <c r="HG16" s="104" t="str">
        <f t="shared" si="47"/>
        <v/>
      </c>
      <c r="HH16" s="102"/>
      <c r="HI16" s="104" t="str">
        <f t="shared" si="166"/>
        <v/>
      </c>
      <c r="HJ16" s="102"/>
      <c r="HK16" s="102"/>
      <c r="HL16" s="104" t="str">
        <f t="shared" si="48"/>
        <v/>
      </c>
      <c r="HM16" s="102"/>
      <c r="HN16" s="104" t="str">
        <f t="shared" si="167"/>
        <v/>
      </c>
      <c r="HO16" s="104" t="str">
        <f t="shared" si="168"/>
        <v/>
      </c>
      <c r="HP16" s="104" t="str">
        <f t="shared" si="169"/>
        <v/>
      </c>
      <c r="HQ16" s="104" t="str">
        <f t="shared" si="170"/>
        <v/>
      </c>
      <c r="HR16" s="104" t="str">
        <f t="shared" si="171"/>
        <v/>
      </c>
      <c r="HS16" s="104" t="str">
        <f t="shared" si="172"/>
        <v/>
      </c>
      <c r="HT16" s="105" t="str">
        <f t="shared" si="49"/>
        <v/>
      </c>
      <c r="HU16" s="109" t="str">
        <f t="shared" si="50"/>
        <v/>
      </c>
      <c r="HV16" s="102">
        <v>16.5</v>
      </c>
      <c r="HW16" s="102">
        <v>18</v>
      </c>
      <c r="HX16" s="104">
        <f t="shared" si="51"/>
        <v>17.399999999999999</v>
      </c>
      <c r="HY16" s="102"/>
      <c r="HZ16" s="104">
        <f t="shared" si="173"/>
        <v>17.399999999999999</v>
      </c>
      <c r="IA16" s="102"/>
      <c r="IB16" s="102"/>
      <c r="IC16" s="104" t="str">
        <f t="shared" si="52"/>
        <v/>
      </c>
      <c r="ID16" s="102"/>
      <c r="IE16" s="104" t="str">
        <f t="shared" si="174"/>
        <v/>
      </c>
      <c r="IF16" s="102"/>
      <c r="IG16" s="102"/>
      <c r="IH16" s="104" t="str">
        <f t="shared" si="53"/>
        <v/>
      </c>
      <c r="II16" s="102"/>
      <c r="IJ16" s="104" t="str">
        <f t="shared" si="175"/>
        <v/>
      </c>
      <c r="IK16" s="102"/>
      <c r="IL16" s="102"/>
      <c r="IM16" s="104" t="str">
        <f t="shared" si="54"/>
        <v/>
      </c>
      <c r="IN16" s="102"/>
      <c r="IO16" s="104" t="str">
        <f t="shared" si="176"/>
        <v/>
      </c>
      <c r="IP16" s="102"/>
      <c r="IQ16" s="102"/>
      <c r="IR16" s="104" t="str">
        <f t="shared" si="55"/>
        <v/>
      </c>
      <c r="IS16" s="102"/>
      <c r="IT16" s="104" t="str">
        <f t="shared" si="177"/>
        <v/>
      </c>
      <c r="IU16" s="104">
        <f t="shared" si="178"/>
        <v>16.5</v>
      </c>
      <c r="IV16" s="104">
        <f t="shared" si="179"/>
        <v>18</v>
      </c>
      <c r="IW16" s="104">
        <f t="shared" si="180"/>
        <v>17.399999999999999</v>
      </c>
      <c r="IX16" s="104" t="str">
        <f t="shared" si="181"/>
        <v/>
      </c>
      <c r="IY16" s="104">
        <f t="shared" si="182"/>
        <v>17.399999999999999</v>
      </c>
      <c r="IZ16" s="105">
        <f t="shared" si="56"/>
        <v>2</v>
      </c>
      <c r="JA16" s="109">
        <f t="shared" si="57"/>
        <v>1</v>
      </c>
      <c r="JB16" s="102">
        <v>10.75</v>
      </c>
      <c r="JC16" s="102">
        <v>10.5</v>
      </c>
      <c r="JD16" s="104">
        <f t="shared" si="58"/>
        <v>10.6</v>
      </c>
      <c r="JE16" s="102"/>
      <c r="JF16" s="104">
        <f t="shared" si="183"/>
        <v>10.6</v>
      </c>
      <c r="JG16" s="102"/>
      <c r="JH16" s="102"/>
      <c r="JI16" s="104" t="str">
        <f t="shared" si="59"/>
        <v/>
      </c>
      <c r="JJ16" s="102"/>
      <c r="JK16" s="104" t="str">
        <f t="shared" si="184"/>
        <v/>
      </c>
      <c r="JL16" s="102"/>
      <c r="JM16" s="102"/>
      <c r="JN16" s="104" t="str">
        <f t="shared" si="60"/>
        <v/>
      </c>
      <c r="JO16" s="102"/>
      <c r="JP16" s="104" t="str">
        <f t="shared" si="185"/>
        <v/>
      </c>
      <c r="JQ16" s="102"/>
      <c r="JR16" s="102"/>
      <c r="JS16" s="104" t="str">
        <f t="shared" si="61"/>
        <v/>
      </c>
      <c r="JT16" s="102"/>
      <c r="JU16" s="104" t="str">
        <f t="shared" si="186"/>
        <v/>
      </c>
      <c r="JV16" s="102"/>
      <c r="JW16" s="102"/>
      <c r="JX16" s="104" t="str">
        <f t="shared" si="62"/>
        <v/>
      </c>
      <c r="JY16" s="102"/>
      <c r="JZ16" s="104" t="str">
        <f t="shared" si="187"/>
        <v/>
      </c>
      <c r="KA16" s="104">
        <f t="shared" si="188"/>
        <v>10.75</v>
      </c>
      <c r="KB16" s="104">
        <f t="shared" si="189"/>
        <v>10.5</v>
      </c>
      <c r="KC16" s="104">
        <f t="shared" si="190"/>
        <v>10.6</v>
      </c>
      <c r="KD16" s="104" t="str">
        <f t="shared" si="191"/>
        <v/>
      </c>
      <c r="KE16" s="104">
        <f t="shared" si="192"/>
        <v>10.6</v>
      </c>
      <c r="KF16" s="105">
        <f t="shared" si="63"/>
        <v>2</v>
      </c>
      <c r="KG16" s="109">
        <f t="shared" si="64"/>
        <v>11</v>
      </c>
      <c r="KH16" s="102"/>
      <c r="KI16" s="102"/>
      <c r="KJ16" s="104" t="str">
        <f t="shared" si="65"/>
        <v/>
      </c>
      <c r="KK16" s="102"/>
      <c r="KL16" s="104" t="str">
        <f t="shared" si="193"/>
        <v/>
      </c>
      <c r="KM16" s="102"/>
      <c r="KN16" s="102"/>
      <c r="KO16" s="104" t="str">
        <f t="shared" si="66"/>
        <v/>
      </c>
      <c r="KP16" s="102"/>
      <c r="KQ16" s="104" t="str">
        <f t="shared" si="194"/>
        <v/>
      </c>
      <c r="KR16" s="102"/>
      <c r="KS16" s="102"/>
      <c r="KT16" s="104" t="str">
        <f t="shared" si="67"/>
        <v/>
      </c>
      <c r="KU16" s="102"/>
      <c r="KV16" s="104" t="str">
        <f t="shared" si="195"/>
        <v/>
      </c>
      <c r="KW16" s="102"/>
      <c r="KX16" s="102"/>
      <c r="KY16" s="104" t="str">
        <f t="shared" si="68"/>
        <v/>
      </c>
      <c r="KZ16" s="102"/>
      <c r="LA16" s="104" t="str">
        <f t="shared" si="196"/>
        <v/>
      </c>
      <c r="LB16" s="102"/>
      <c r="LC16" s="102"/>
      <c r="LD16" s="104" t="str">
        <f t="shared" si="69"/>
        <v/>
      </c>
      <c r="LE16" s="102"/>
      <c r="LF16" s="104" t="str">
        <f t="shared" si="197"/>
        <v/>
      </c>
      <c r="LG16" s="104" t="str">
        <f t="shared" si="198"/>
        <v/>
      </c>
      <c r="LH16" s="104" t="str">
        <f t="shared" si="199"/>
        <v/>
      </c>
      <c r="LI16" s="104" t="str">
        <f t="shared" si="200"/>
        <v/>
      </c>
      <c r="LJ16" s="104" t="str">
        <f t="shared" si="201"/>
        <v/>
      </c>
      <c r="LK16" s="104" t="str">
        <f t="shared" si="202"/>
        <v/>
      </c>
      <c r="LL16" s="105" t="str">
        <f t="shared" si="70"/>
        <v/>
      </c>
      <c r="LM16" s="109" t="str">
        <f t="shared" si="71"/>
        <v/>
      </c>
      <c r="LN16" s="102"/>
      <c r="LO16" s="102"/>
      <c r="LP16" s="104" t="str">
        <f t="shared" si="72"/>
        <v/>
      </c>
      <c r="LQ16" s="102"/>
      <c r="LR16" s="104" t="str">
        <f t="shared" si="203"/>
        <v/>
      </c>
      <c r="LS16" s="102"/>
      <c r="LT16" s="102"/>
      <c r="LU16" s="104" t="str">
        <f t="shared" si="73"/>
        <v/>
      </c>
      <c r="LV16" s="102"/>
      <c r="LW16" s="104" t="str">
        <f t="shared" si="204"/>
        <v/>
      </c>
      <c r="LX16" s="102"/>
      <c r="LY16" s="102"/>
      <c r="LZ16" s="104" t="str">
        <f t="shared" si="74"/>
        <v/>
      </c>
      <c r="MA16" s="102"/>
      <c r="MB16" s="104" t="str">
        <f t="shared" si="205"/>
        <v/>
      </c>
      <c r="MC16" s="102"/>
      <c r="MD16" s="102"/>
      <c r="ME16" s="104" t="str">
        <f t="shared" si="75"/>
        <v/>
      </c>
      <c r="MF16" s="102"/>
      <c r="MG16" s="104" t="str">
        <f t="shared" si="206"/>
        <v/>
      </c>
      <c r="MH16" s="102"/>
      <c r="MI16" s="102"/>
      <c r="MJ16" s="104" t="str">
        <f t="shared" si="76"/>
        <v/>
      </c>
      <c r="MK16" s="102"/>
      <c r="ML16" s="104" t="str">
        <f t="shared" si="207"/>
        <v/>
      </c>
      <c r="MM16" s="104" t="str">
        <f t="shared" si="208"/>
        <v/>
      </c>
      <c r="MN16" s="104" t="str">
        <f t="shared" si="209"/>
        <v/>
      </c>
      <c r="MO16" s="104" t="str">
        <f t="shared" si="210"/>
        <v/>
      </c>
      <c r="MP16" s="104" t="str">
        <f t="shared" si="211"/>
        <v/>
      </c>
      <c r="MQ16" s="104" t="str">
        <f t="shared" si="212"/>
        <v/>
      </c>
      <c r="MR16" s="105" t="str">
        <f t="shared" si="77"/>
        <v/>
      </c>
      <c r="MS16" s="109" t="str">
        <f t="shared" si="78"/>
        <v/>
      </c>
      <c r="MT16" s="102"/>
      <c r="MU16" s="102"/>
      <c r="MV16" s="104" t="str">
        <f t="shared" si="79"/>
        <v/>
      </c>
      <c r="MW16" s="102"/>
      <c r="MX16" s="104" t="str">
        <f t="shared" si="213"/>
        <v/>
      </c>
      <c r="MY16" s="102"/>
      <c r="MZ16" s="102"/>
      <c r="NA16" s="104" t="str">
        <f t="shared" si="80"/>
        <v/>
      </c>
      <c r="NB16" s="102"/>
      <c r="NC16" s="104" t="str">
        <f t="shared" si="214"/>
        <v/>
      </c>
      <c r="ND16" s="102"/>
      <c r="NE16" s="102"/>
      <c r="NF16" s="104" t="str">
        <f t="shared" si="81"/>
        <v/>
      </c>
      <c r="NG16" s="102"/>
      <c r="NH16" s="104" t="str">
        <f t="shared" si="215"/>
        <v/>
      </c>
      <c r="NI16" s="102"/>
      <c r="NJ16" s="102"/>
      <c r="NK16" s="104" t="str">
        <f t="shared" si="82"/>
        <v/>
      </c>
      <c r="NL16" s="102"/>
      <c r="NM16" s="104" t="str">
        <f t="shared" si="216"/>
        <v/>
      </c>
      <c r="NN16" s="102"/>
      <c r="NO16" s="102"/>
      <c r="NP16" s="104" t="str">
        <f t="shared" si="83"/>
        <v/>
      </c>
      <c r="NQ16" s="102"/>
      <c r="NR16" s="104" t="str">
        <f t="shared" si="217"/>
        <v/>
      </c>
      <c r="NS16" s="104" t="str">
        <f t="shared" si="218"/>
        <v/>
      </c>
      <c r="NT16" s="104" t="str">
        <f t="shared" si="219"/>
        <v/>
      </c>
      <c r="NU16" s="104" t="str">
        <f t="shared" si="220"/>
        <v/>
      </c>
      <c r="NV16" s="104" t="str">
        <f t="shared" si="221"/>
        <v/>
      </c>
      <c r="NW16" s="104" t="str">
        <f t="shared" si="222"/>
        <v/>
      </c>
      <c r="NX16" s="105" t="str">
        <f t="shared" si="84"/>
        <v/>
      </c>
      <c r="NY16" s="109" t="str">
        <f t="shared" si="85"/>
        <v/>
      </c>
      <c r="OA16" s="198">
        <f t="shared" si="86"/>
        <v>13.023076923076925</v>
      </c>
      <c r="OB16" s="198">
        <f t="shared" si="87"/>
        <v>15.761538461538461</v>
      </c>
      <c r="OC16" s="198">
        <f t="shared" si="88"/>
        <v>15.184615384615384</v>
      </c>
      <c r="OD16" s="198">
        <f t="shared" si="89"/>
        <v>13.023076923076925</v>
      </c>
      <c r="OE16" s="198">
        <f t="shared" si="90"/>
        <v>13.023076923076923</v>
      </c>
      <c r="OF16" s="198">
        <f t="shared" si="91"/>
        <v>14.446153846153846</v>
      </c>
      <c r="OG16" s="198" t="str">
        <f t="shared" si="92"/>
        <v/>
      </c>
      <c r="OH16" s="198">
        <f t="shared" si="93"/>
        <v>17.399999999999999</v>
      </c>
      <c r="OI16" s="198">
        <f t="shared" si="94"/>
        <v>10.6</v>
      </c>
      <c r="OJ16" s="198" t="str">
        <f t="shared" si="95"/>
        <v/>
      </c>
      <c r="OK16" s="198" t="str">
        <f t="shared" si="96"/>
        <v/>
      </c>
      <c r="OL16" s="198" t="str">
        <f t="shared" si="97"/>
        <v/>
      </c>
      <c r="OM16" s="200"/>
      <c r="ON16" s="198">
        <f t="shared" si="224"/>
        <v>10.048717948717949</v>
      </c>
      <c r="OO16" s="198">
        <f t="shared" si="225"/>
        <v>13.203846153846152</v>
      </c>
      <c r="OP16" s="198">
        <f t="shared" si="100"/>
        <v>14.112307692307695</v>
      </c>
      <c r="OQ16" s="198">
        <f t="shared" si="101"/>
        <v>14.112307692307695</v>
      </c>
      <c r="OR16" s="105">
        <f t="shared" si="102"/>
        <v>30</v>
      </c>
      <c r="OS16" s="105">
        <f t="shared" si="103"/>
        <v>30</v>
      </c>
      <c r="OT16" s="134"/>
      <c r="OU16" s="109">
        <f t="shared" si="104"/>
        <v>2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3"/>
        <v>12</v>
      </c>
      <c r="B17" s="195" t="s">
        <v>308</v>
      </c>
      <c r="C17" s="195" t="s">
        <v>309</v>
      </c>
      <c r="D17" s="195" t="s">
        <v>310</v>
      </c>
      <c r="E17" s="196" t="s">
        <v>287</v>
      </c>
      <c r="F17" s="102">
        <v>7</v>
      </c>
      <c r="G17" s="102">
        <v>8.5</v>
      </c>
      <c r="H17" s="104">
        <f t="shared" si="0"/>
        <v>7.9</v>
      </c>
      <c r="I17" s="102"/>
      <c r="J17" s="104">
        <f t="shared" si="1"/>
        <v>7.9</v>
      </c>
      <c r="K17" s="102">
        <v>9</v>
      </c>
      <c r="L17" s="102">
        <v>10.5</v>
      </c>
      <c r="M17" s="104">
        <f t="shared" si="2"/>
        <v>9.9</v>
      </c>
      <c r="N17" s="102"/>
      <c r="O17" s="104">
        <f t="shared" si="3"/>
        <v>9.9</v>
      </c>
      <c r="P17" s="102">
        <v>9.75</v>
      </c>
      <c r="Q17" s="102">
        <v>10.75</v>
      </c>
      <c r="R17" s="104">
        <f t="shared" si="4"/>
        <v>10.350000000000001</v>
      </c>
      <c r="S17" s="102"/>
      <c r="T17" s="104">
        <f t="shared" si="105"/>
        <v>10.350000000000001</v>
      </c>
      <c r="U17" s="102"/>
      <c r="V17" s="102"/>
      <c r="W17" s="104" t="str">
        <f t="shared" si="5"/>
        <v/>
      </c>
      <c r="X17" s="102"/>
      <c r="Y17" s="104" t="str">
        <f t="shared" si="106"/>
        <v/>
      </c>
      <c r="Z17" s="102"/>
      <c r="AA17" s="102"/>
      <c r="AB17" s="104" t="str">
        <f t="shared" si="6"/>
        <v/>
      </c>
      <c r="AC17" s="102"/>
      <c r="AD17" s="104" t="str">
        <f t="shared" si="107"/>
        <v/>
      </c>
      <c r="AE17" s="104">
        <f t="shared" si="108"/>
        <v>8.3076923076923084</v>
      </c>
      <c r="AF17" s="104">
        <f t="shared" si="109"/>
        <v>9.6538461538461551</v>
      </c>
      <c r="AG17" s="104">
        <f t="shared" si="110"/>
        <v>9.1153846153846168</v>
      </c>
      <c r="AH17" s="104" t="str">
        <f t="shared" si="111"/>
        <v/>
      </c>
      <c r="AI17" s="104">
        <f t="shared" si="112"/>
        <v>9.1153846153846168</v>
      </c>
      <c r="AJ17" s="105">
        <f t="shared" si="7"/>
        <v>0</v>
      </c>
      <c r="AK17" s="109">
        <f t="shared" si="8"/>
        <v>23</v>
      </c>
      <c r="AL17" s="102">
        <v>12</v>
      </c>
      <c r="AM17" s="102">
        <v>12.75</v>
      </c>
      <c r="AN17" s="104">
        <f t="shared" si="9"/>
        <v>12.45</v>
      </c>
      <c r="AO17" s="102"/>
      <c r="AP17" s="104">
        <f t="shared" si="113"/>
        <v>12.45</v>
      </c>
      <c r="AQ17" s="102">
        <v>11</v>
      </c>
      <c r="AR17" s="102">
        <v>4.5</v>
      </c>
      <c r="AS17" s="104">
        <f t="shared" si="10"/>
        <v>7.1</v>
      </c>
      <c r="AT17" s="102"/>
      <c r="AU17" s="104">
        <f t="shared" si="114"/>
        <v>7.1</v>
      </c>
      <c r="AV17" s="102"/>
      <c r="AW17" s="102"/>
      <c r="AX17" s="104" t="str">
        <f t="shared" si="11"/>
        <v/>
      </c>
      <c r="AY17" s="102"/>
      <c r="AZ17" s="104" t="str">
        <f t="shared" si="115"/>
        <v/>
      </c>
      <c r="BA17" s="102"/>
      <c r="BB17" s="102"/>
      <c r="BC17" s="104" t="str">
        <f t="shared" si="12"/>
        <v/>
      </c>
      <c r="BD17" s="102"/>
      <c r="BE17" s="104" t="str">
        <f t="shared" si="116"/>
        <v/>
      </c>
      <c r="BF17" s="102"/>
      <c r="BG17" s="102"/>
      <c r="BH17" s="104" t="str">
        <f t="shared" si="13"/>
        <v/>
      </c>
      <c r="BI17" s="102"/>
      <c r="BJ17" s="104" t="str">
        <f t="shared" si="117"/>
        <v/>
      </c>
      <c r="BK17" s="104">
        <f t="shared" si="118"/>
        <v>11.53846153846154</v>
      </c>
      <c r="BL17" s="104">
        <f t="shared" si="119"/>
        <v>8.9423076923076916</v>
      </c>
      <c r="BM17" s="104">
        <f t="shared" si="120"/>
        <v>9.9807692307692299</v>
      </c>
      <c r="BN17" s="104" t="str">
        <f t="shared" si="121"/>
        <v/>
      </c>
      <c r="BO17" s="104">
        <f t="shared" si="122"/>
        <v>9.9807692307692299</v>
      </c>
      <c r="BP17" s="105">
        <f t="shared" si="14"/>
        <v>0</v>
      </c>
      <c r="BQ17" s="109">
        <f t="shared" si="15"/>
        <v>22</v>
      </c>
      <c r="BR17" s="102">
        <v>10</v>
      </c>
      <c r="BS17" s="102">
        <v>8.5</v>
      </c>
      <c r="BT17" s="104">
        <f t="shared" si="16"/>
        <v>9.1</v>
      </c>
      <c r="BU17" s="102"/>
      <c r="BV17" s="104">
        <f t="shared" si="123"/>
        <v>9.1</v>
      </c>
      <c r="BW17" s="102">
        <v>10.5</v>
      </c>
      <c r="BX17" s="102">
        <v>8.5</v>
      </c>
      <c r="BY17" s="104">
        <f t="shared" si="17"/>
        <v>9.3000000000000007</v>
      </c>
      <c r="BZ17" s="102"/>
      <c r="CA17" s="104">
        <f t="shared" si="124"/>
        <v>9.3000000000000007</v>
      </c>
      <c r="CB17" s="102"/>
      <c r="CC17" s="102"/>
      <c r="CD17" s="104" t="str">
        <f t="shared" si="18"/>
        <v/>
      </c>
      <c r="CE17" s="102"/>
      <c r="CF17" s="104" t="str">
        <f t="shared" si="125"/>
        <v/>
      </c>
      <c r="CG17" s="102"/>
      <c r="CH17" s="102"/>
      <c r="CI17" s="104" t="str">
        <f t="shared" si="19"/>
        <v/>
      </c>
      <c r="CJ17" s="102"/>
      <c r="CK17" s="104" t="str">
        <f t="shared" si="126"/>
        <v/>
      </c>
      <c r="CL17" s="102"/>
      <c r="CM17" s="102"/>
      <c r="CN17" s="104" t="str">
        <f t="shared" si="20"/>
        <v/>
      </c>
      <c r="CO17" s="102"/>
      <c r="CP17" s="104" t="str">
        <f t="shared" si="127"/>
        <v/>
      </c>
      <c r="CQ17" s="104">
        <f t="shared" si="128"/>
        <v>10.23076923076923</v>
      </c>
      <c r="CR17" s="104">
        <f t="shared" si="129"/>
        <v>8.5</v>
      </c>
      <c r="CS17" s="104">
        <f t="shared" si="130"/>
        <v>9.1923076923076934</v>
      </c>
      <c r="CT17" s="104" t="str">
        <f t="shared" si="131"/>
        <v/>
      </c>
      <c r="CU17" s="104">
        <f t="shared" si="132"/>
        <v>9.1923076923076934</v>
      </c>
      <c r="CV17" s="105">
        <f t="shared" si="21"/>
        <v>0</v>
      </c>
      <c r="CW17" s="109">
        <f t="shared" si="22"/>
        <v>24</v>
      </c>
      <c r="CX17" s="102">
        <v>13.5</v>
      </c>
      <c r="CY17" s="102">
        <v>8</v>
      </c>
      <c r="CZ17" s="104">
        <f t="shared" si="23"/>
        <v>10.199999999999999</v>
      </c>
      <c r="DA17" s="102"/>
      <c r="DB17" s="104">
        <f t="shared" si="133"/>
        <v>10.199999999999999</v>
      </c>
      <c r="DC17" s="102">
        <v>9</v>
      </c>
      <c r="DD17" s="102">
        <v>7.5</v>
      </c>
      <c r="DE17" s="104">
        <f t="shared" si="24"/>
        <v>8.1</v>
      </c>
      <c r="DF17" s="102"/>
      <c r="DG17" s="104">
        <f t="shared" si="134"/>
        <v>8.1</v>
      </c>
      <c r="DH17" s="102">
        <v>9</v>
      </c>
      <c r="DI17" s="102">
        <v>10</v>
      </c>
      <c r="DJ17" s="104">
        <f t="shared" si="25"/>
        <v>9.6</v>
      </c>
      <c r="DK17" s="102"/>
      <c r="DL17" s="104">
        <f t="shared" si="135"/>
        <v>9.6</v>
      </c>
      <c r="DM17" s="102"/>
      <c r="DN17" s="102"/>
      <c r="DO17" s="104" t="str">
        <f t="shared" si="26"/>
        <v/>
      </c>
      <c r="DP17" s="102"/>
      <c r="DQ17" s="104" t="str">
        <f t="shared" si="136"/>
        <v/>
      </c>
      <c r="DR17" s="102"/>
      <c r="DS17" s="102"/>
      <c r="DT17" s="104" t="str">
        <f t="shared" si="27"/>
        <v/>
      </c>
      <c r="DU17" s="102"/>
      <c r="DV17" s="104" t="str">
        <f t="shared" si="137"/>
        <v/>
      </c>
      <c r="DW17" s="104">
        <f t="shared" si="138"/>
        <v>10.384615384615385</v>
      </c>
      <c r="DX17" s="104">
        <f t="shared" si="139"/>
        <v>8.4230769230769234</v>
      </c>
      <c r="DY17" s="104">
        <f t="shared" si="140"/>
        <v>9.2076923076923087</v>
      </c>
      <c r="DZ17" s="104" t="str">
        <f t="shared" si="141"/>
        <v/>
      </c>
      <c r="EA17" s="104">
        <f t="shared" si="142"/>
        <v>9.2076923076923087</v>
      </c>
      <c r="EB17" s="105">
        <f t="shared" si="28"/>
        <v>0</v>
      </c>
      <c r="EC17" s="109">
        <f t="shared" si="29"/>
        <v>24</v>
      </c>
      <c r="ED17" s="102">
        <v>5.75</v>
      </c>
      <c r="EE17" s="102">
        <v>7.5</v>
      </c>
      <c r="EF17" s="104">
        <f t="shared" si="30"/>
        <v>6.8000000000000007</v>
      </c>
      <c r="EG17" s="102"/>
      <c r="EH17" s="104">
        <f t="shared" si="143"/>
        <v>6.8000000000000007</v>
      </c>
      <c r="EI17" s="102">
        <v>6</v>
      </c>
      <c r="EJ17" s="102">
        <v>1</v>
      </c>
      <c r="EK17" s="104">
        <f t="shared" si="31"/>
        <v>3.0000000000000004</v>
      </c>
      <c r="EL17" s="102"/>
      <c r="EM17" s="104">
        <f t="shared" si="144"/>
        <v>3.0000000000000004</v>
      </c>
      <c r="EN17" s="102">
        <v>4.25</v>
      </c>
      <c r="EO17" s="102">
        <v>1</v>
      </c>
      <c r="EP17" s="104">
        <f t="shared" si="32"/>
        <v>2.3000000000000003</v>
      </c>
      <c r="EQ17" s="102"/>
      <c r="ER17" s="104">
        <f t="shared" si="145"/>
        <v>2.3000000000000003</v>
      </c>
      <c r="ES17" s="102"/>
      <c r="ET17" s="102"/>
      <c r="EU17" s="104" t="str">
        <f t="shared" si="33"/>
        <v/>
      </c>
      <c r="EV17" s="102"/>
      <c r="EW17" s="104" t="str">
        <f t="shared" si="146"/>
        <v/>
      </c>
      <c r="EX17" s="102"/>
      <c r="EY17" s="102"/>
      <c r="EZ17" s="104" t="str">
        <f t="shared" si="34"/>
        <v/>
      </c>
      <c r="FA17" s="102"/>
      <c r="FB17" s="104" t="str">
        <f t="shared" si="147"/>
        <v/>
      </c>
      <c r="FC17" s="104">
        <f t="shared" si="148"/>
        <v>5.5192307692307692</v>
      </c>
      <c r="FD17" s="104">
        <f t="shared" si="149"/>
        <v>3.0000000000000004</v>
      </c>
      <c r="FE17" s="104">
        <f t="shared" si="150"/>
        <v>4.0076923076923077</v>
      </c>
      <c r="FF17" s="104" t="str">
        <f t="shared" si="151"/>
        <v/>
      </c>
      <c r="FG17" s="104">
        <f t="shared" si="152"/>
        <v>4.0076923076923077</v>
      </c>
      <c r="FH17" s="105">
        <f t="shared" si="35"/>
        <v>0</v>
      </c>
      <c r="FI17" s="109">
        <f t="shared" si="36"/>
        <v>20</v>
      </c>
      <c r="FJ17" s="102">
        <v>4</v>
      </c>
      <c r="FK17" s="102">
        <v>13.5</v>
      </c>
      <c r="FL17" s="104">
        <f t="shared" si="37"/>
        <v>9.6999999999999993</v>
      </c>
      <c r="FM17" s="102"/>
      <c r="FN17" s="104">
        <f t="shared" si="153"/>
        <v>9.6999999999999993</v>
      </c>
      <c r="FO17" s="102">
        <v>7</v>
      </c>
      <c r="FP17" s="102">
        <v>10</v>
      </c>
      <c r="FQ17" s="104">
        <f t="shared" si="38"/>
        <v>8.8000000000000007</v>
      </c>
      <c r="FR17" s="102"/>
      <c r="FS17" s="104">
        <f t="shared" si="154"/>
        <v>8.8000000000000007</v>
      </c>
      <c r="FT17" s="102"/>
      <c r="FU17" s="102"/>
      <c r="FV17" s="104" t="str">
        <f t="shared" si="39"/>
        <v/>
      </c>
      <c r="FW17" s="102"/>
      <c r="FX17" s="104" t="str">
        <f t="shared" si="155"/>
        <v/>
      </c>
      <c r="FY17" s="102"/>
      <c r="FZ17" s="102"/>
      <c r="GA17" s="104" t="str">
        <f t="shared" si="40"/>
        <v/>
      </c>
      <c r="GB17" s="102"/>
      <c r="GC17" s="104" t="str">
        <f t="shared" si="156"/>
        <v/>
      </c>
      <c r="GD17" s="102"/>
      <c r="GE17" s="102"/>
      <c r="GF17" s="104" t="str">
        <f t="shared" si="41"/>
        <v/>
      </c>
      <c r="GG17" s="102"/>
      <c r="GH17" s="104" t="str">
        <f t="shared" si="157"/>
        <v/>
      </c>
      <c r="GI17" s="104">
        <f t="shared" si="158"/>
        <v>5.384615384615385</v>
      </c>
      <c r="GJ17" s="104">
        <f t="shared" si="159"/>
        <v>11.884615384615385</v>
      </c>
      <c r="GK17" s="104">
        <f t="shared" si="160"/>
        <v>9.2846153846153854</v>
      </c>
      <c r="GL17" s="104" t="str">
        <f t="shared" si="161"/>
        <v/>
      </c>
      <c r="GM17" s="104">
        <f t="shared" si="162"/>
        <v>9.2846153846153854</v>
      </c>
      <c r="GN17" s="105">
        <f t="shared" si="42"/>
        <v>0</v>
      </c>
      <c r="GO17" s="109">
        <f t="shared" si="43"/>
        <v>19</v>
      </c>
      <c r="GP17" s="102"/>
      <c r="GQ17" s="102"/>
      <c r="GR17" s="104" t="str">
        <f t="shared" si="44"/>
        <v/>
      </c>
      <c r="GS17" s="102"/>
      <c r="GT17" s="104" t="str">
        <f t="shared" si="163"/>
        <v/>
      </c>
      <c r="GU17" s="102"/>
      <c r="GV17" s="102"/>
      <c r="GW17" s="104" t="str">
        <f t="shared" si="45"/>
        <v/>
      </c>
      <c r="GX17" s="102"/>
      <c r="GY17" s="104" t="str">
        <f t="shared" si="164"/>
        <v/>
      </c>
      <c r="GZ17" s="102"/>
      <c r="HA17" s="102"/>
      <c r="HB17" s="104" t="str">
        <f t="shared" si="46"/>
        <v/>
      </c>
      <c r="HC17" s="102"/>
      <c r="HD17" s="104" t="str">
        <f t="shared" si="165"/>
        <v/>
      </c>
      <c r="HE17" s="102"/>
      <c r="HF17" s="102"/>
      <c r="HG17" s="104" t="str">
        <f t="shared" si="47"/>
        <v/>
      </c>
      <c r="HH17" s="102"/>
      <c r="HI17" s="104" t="str">
        <f t="shared" si="166"/>
        <v/>
      </c>
      <c r="HJ17" s="102"/>
      <c r="HK17" s="102"/>
      <c r="HL17" s="104" t="str">
        <f t="shared" si="48"/>
        <v/>
      </c>
      <c r="HM17" s="102"/>
      <c r="HN17" s="104" t="str">
        <f t="shared" si="167"/>
        <v/>
      </c>
      <c r="HO17" s="104" t="str">
        <f t="shared" si="168"/>
        <v/>
      </c>
      <c r="HP17" s="104" t="str">
        <f t="shared" si="169"/>
        <v/>
      </c>
      <c r="HQ17" s="104" t="str">
        <f t="shared" si="170"/>
        <v/>
      </c>
      <c r="HR17" s="104" t="str">
        <f t="shared" si="171"/>
        <v/>
      </c>
      <c r="HS17" s="104" t="str">
        <f t="shared" si="172"/>
        <v/>
      </c>
      <c r="HT17" s="105" t="str">
        <f t="shared" si="49"/>
        <v/>
      </c>
      <c r="HU17" s="109" t="str">
        <f t="shared" si="50"/>
        <v/>
      </c>
      <c r="HV17" s="102">
        <v>11</v>
      </c>
      <c r="HW17" s="102">
        <v>12.5</v>
      </c>
      <c r="HX17" s="104">
        <f t="shared" si="51"/>
        <v>11.9</v>
      </c>
      <c r="HY17" s="102"/>
      <c r="HZ17" s="104">
        <f t="shared" si="173"/>
        <v>11.9</v>
      </c>
      <c r="IA17" s="102"/>
      <c r="IB17" s="102"/>
      <c r="IC17" s="104" t="str">
        <f t="shared" si="52"/>
        <v/>
      </c>
      <c r="ID17" s="102"/>
      <c r="IE17" s="104" t="str">
        <f t="shared" si="174"/>
        <v/>
      </c>
      <c r="IF17" s="102"/>
      <c r="IG17" s="102"/>
      <c r="IH17" s="104" t="str">
        <f t="shared" si="53"/>
        <v/>
      </c>
      <c r="II17" s="102"/>
      <c r="IJ17" s="104" t="str">
        <f t="shared" si="175"/>
        <v/>
      </c>
      <c r="IK17" s="102"/>
      <c r="IL17" s="102"/>
      <c r="IM17" s="104" t="str">
        <f t="shared" si="54"/>
        <v/>
      </c>
      <c r="IN17" s="102"/>
      <c r="IO17" s="104" t="str">
        <f t="shared" si="176"/>
        <v/>
      </c>
      <c r="IP17" s="102"/>
      <c r="IQ17" s="102"/>
      <c r="IR17" s="104" t="str">
        <f t="shared" si="55"/>
        <v/>
      </c>
      <c r="IS17" s="102"/>
      <c r="IT17" s="104" t="str">
        <f t="shared" si="177"/>
        <v/>
      </c>
      <c r="IU17" s="104">
        <f t="shared" si="178"/>
        <v>11</v>
      </c>
      <c r="IV17" s="104">
        <f t="shared" si="179"/>
        <v>12.5</v>
      </c>
      <c r="IW17" s="104">
        <f t="shared" si="180"/>
        <v>11.9</v>
      </c>
      <c r="IX17" s="104" t="str">
        <f t="shared" si="181"/>
        <v/>
      </c>
      <c r="IY17" s="104">
        <f t="shared" si="182"/>
        <v>11.9</v>
      </c>
      <c r="IZ17" s="105">
        <f t="shared" si="56"/>
        <v>2</v>
      </c>
      <c r="JA17" s="109">
        <f t="shared" si="57"/>
        <v>23</v>
      </c>
      <c r="JB17" s="102">
        <v>7.5</v>
      </c>
      <c r="JC17" s="102">
        <v>6.5</v>
      </c>
      <c r="JD17" s="104">
        <f t="shared" si="58"/>
        <v>6.9</v>
      </c>
      <c r="JE17" s="102"/>
      <c r="JF17" s="104">
        <f t="shared" si="183"/>
        <v>6.9</v>
      </c>
      <c r="JG17" s="102"/>
      <c r="JH17" s="102"/>
      <c r="JI17" s="104" t="str">
        <f t="shared" si="59"/>
        <v/>
      </c>
      <c r="JJ17" s="102"/>
      <c r="JK17" s="104" t="str">
        <f t="shared" si="184"/>
        <v/>
      </c>
      <c r="JL17" s="102"/>
      <c r="JM17" s="102"/>
      <c r="JN17" s="104" t="str">
        <f t="shared" si="60"/>
        <v/>
      </c>
      <c r="JO17" s="102"/>
      <c r="JP17" s="104" t="str">
        <f t="shared" si="185"/>
        <v/>
      </c>
      <c r="JQ17" s="102"/>
      <c r="JR17" s="102"/>
      <c r="JS17" s="104" t="str">
        <f t="shared" si="61"/>
        <v/>
      </c>
      <c r="JT17" s="102"/>
      <c r="JU17" s="104" t="str">
        <f t="shared" si="186"/>
        <v/>
      </c>
      <c r="JV17" s="102"/>
      <c r="JW17" s="102"/>
      <c r="JX17" s="104" t="str">
        <f t="shared" si="62"/>
        <v/>
      </c>
      <c r="JY17" s="102"/>
      <c r="JZ17" s="104" t="str">
        <f t="shared" si="187"/>
        <v/>
      </c>
      <c r="KA17" s="104">
        <f t="shared" si="188"/>
        <v>7.5</v>
      </c>
      <c r="KB17" s="104">
        <f t="shared" si="189"/>
        <v>6.5</v>
      </c>
      <c r="KC17" s="104">
        <f t="shared" si="190"/>
        <v>6.9</v>
      </c>
      <c r="KD17" s="104" t="str">
        <f t="shared" si="191"/>
        <v/>
      </c>
      <c r="KE17" s="104">
        <f t="shared" si="192"/>
        <v>6.9</v>
      </c>
      <c r="KF17" s="105">
        <f t="shared" si="63"/>
        <v>0</v>
      </c>
      <c r="KG17" s="109">
        <f t="shared" si="64"/>
        <v>24</v>
      </c>
      <c r="KH17" s="102"/>
      <c r="KI17" s="102"/>
      <c r="KJ17" s="104" t="str">
        <f t="shared" si="65"/>
        <v/>
      </c>
      <c r="KK17" s="102"/>
      <c r="KL17" s="104" t="str">
        <f t="shared" si="193"/>
        <v/>
      </c>
      <c r="KM17" s="102"/>
      <c r="KN17" s="102"/>
      <c r="KO17" s="104" t="str">
        <f t="shared" si="66"/>
        <v/>
      </c>
      <c r="KP17" s="102"/>
      <c r="KQ17" s="104" t="str">
        <f t="shared" si="194"/>
        <v/>
      </c>
      <c r="KR17" s="102"/>
      <c r="KS17" s="102"/>
      <c r="KT17" s="104" t="str">
        <f t="shared" si="67"/>
        <v/>
      </c>
      <c r="KU17" s="102"/>
      <c r="KV17" s="104" t="str">
        <f t="shared" si="195"/>
        <v/>
      </c>
      <c r="KW17" s="102"/>
      <c r="KX17" s="102"/>
      <c r="KY17" s="104" t="str">
        <f t="shared" si="68"/>
        <v/>
      </c>
      <c r="KZ17" s="102"/>
      <c r="LA17" s="104" t="str">
        <f t="shared" si="196"/>
        <v/>
      </c>
      <c r="LB17" s="102"/>
      <c r="LC17" s="102"/>
      <c r="LD17" s="104" t="str">
        <f t="shared" si="69"/>
        <v/>
      </c>
      <c r="LE17" s="102"/>
      <c r="LF17" s="104" t="str">
        <f t="shared" si="197"/>
        <v/>
      </c>
      <c r="LG17" s="104" t="str">
        <f t="shared" si="198"/>
        <v/>
      </c>
      <c r="LH17" s="104" t="str">
        <f t="shared" si="199"/>
        <v/>
      </c>
      <c r="LI17" s="104" t="str">
        <f t="shared" si="200"/>
        <v/>
      </c>
      <c r="LJ17" s="104" t="str">
        <f t="shared" si="201"/>
        <v/>
      </c>
      <c r="LK17" s="104" t="str">
        <f t="shared" si="202"/>
        <v/>
      </c>
      <c r="LL17" s="105" t="str">
        <f t="shared" si="70"/>
        <v/>
      </c>
      <c r="LM17" s="109" t="str">
        <f t="shared" si="71"/>
        <v/>
      </c>
      <c r="LN17" s="102"/>
      <c r="LO17" s="102"/>
      <c r="LP17" s="104" t="str">
        <f t="shared" si="72"/>
        <v/>
      </c>
      <c r="LQ17" s="102"/>
      <c r="LR17" s="104" t="str">
        <f t="shared" si="203"/>
        <v/>
      </c>
      <c r="LS17" s="102"/>
      <c r="LT17" s="102"/>
      <c r="LU17" s="104" t="str">
        <f t="shared" si="73"/>
        <v/>
      </c>
      <c r="LV17" s="102"/>
      <c r="LW17" s="104" t="str">
        <f t="shared" si="204"/>
        <v/>
      </c>
      <c r="LX17" s="102"/>
      <c r="LY17" s="102"/>
      <c r="LZ17" s="104" t="str">
        <f t="shared" si="74"/>
        <v/>
      </c>
      <c r="MA17" s="102"/>
      <c r="MB17" s="104" t="str">
        <f t="shared" si="205"/>
        <v/>
      </c>
      <c r="MC17" s="102"/>
      <c r="MD17" s="102"/>
      <c r="ME17" s="104" t="str">
        <f t="shared" si="75"/>
        <v/>
      </c>
      <c r="MF17" s="102"/>
      <c r="MG17" s="104" t="str">
        <f t="shared" si="206"/>
        <v/>
      </c>
      <c r="MH17" s="102"/>
      <c r="MI17" s="102"/>
      <c r="MJ17" s="104" t="str">
        <f t="shared" si="76"/>
        <v/>
      </c>
      <c r="MK17" s="102"/>
      <c r="ML17" s="104" t="str">
        <f t="shared" si="207"/>
        <v/>
      </c>
      <c r="MM17" s="104" t="str">
        <f t="shared" si="208"/>
        <v/>
      </c>
      <c r="MN17" s="104" t="str">
        <f t="shared" si="209"/>
        <v/>
      </c>
      <c r="MO17" s="104" t="str">
        <f t="shared" si="210"/>
        <v/>
      </c>
      <c r="MP17" s="104" t="str">
        <f t="shared" si="211"/>
        <v/>
      </c>
      <c r="MQ17" s="104" t="str">
        <f t="shared" si="212"/>
        <v/>
      </c>
      <c r="MR17" s="105" t="str">
        <f t="shared" si="77"/>
        <v/>
      </c>
      <c r="MS17" s="109" t="str">
        <f t="shared" si="78"/>
        <v/>
      </c>
      <c r="MT17" s="102"/>
      <c r="MU17" s="102"/>
      <c r="MV17" s="104" t="str">
        <f t="shared" si="79"/>
        <v/>
      </c>
      <c r="MW17" s="102"/>
      <c r="MX17" s="104" t="str">
        <f t="shared" si="213"/>
        <v/>
      </c>
      <c r="MY17" s="102"/>
      <c r="MZ17" s="102"/>
      <c r="NA17" s="104" t="str">
        <f t="shared" si="80"/>
        <v/>
      </c>
      <c r="NB17" s="102"/>
      <c r="NC17" s="104" t="str">
        <f t="shared" si="214"/>
        <v/>
      </c>
      <c r="ND17" s="102"/>
      <c r="NE17" s="102"/>
      <c r="NF17" s="104" t="str">
        <f t="shared" si="81"/>
        <v/>
      </c>
      <c r="NG17" s="102"/>
      <c r="NH17" s="104" t="str">
        <f t="shared" si="215"/>
        <v/>
      </c>
      <c r="NI17" s="102"/>
      <c r="NJ17" s="102"/>
      <c r="NK17" s="104" t="str">
        <f t="shared" si="82"/>
        <v/>
      </c>
      <c r="NL17" s="102"/>
      <c r="NM17" s="104" t="str">
        <f t="shared" si="216"/>
        <v/>
      </c>
      <c r="NN17" s="102"/>
      <c r="NO17" s="102"/>
      <c r="NP17" s="104" t="str">
        <f t="shared" si="83"/>
        <v/>
      </c>
      <c r="NQ17" s="102"/>
      <c r="NR17" s="104" t="str">
        <f t="shared" si="217"/>
        <v/>
      </c>
      <c r="NS17" s="104" t="str">
        <f t="shared" si="218"/>
        <v/>
      </c>
      <c r="NT17" s="104" t="str">
        <f t="shared" si="219"/>
        <v/>
      </c>
      <c r="NU17" s="104" t="str">
        <f t="shared" si="220"/>
        <v/>
      </c>
      <c r="NV17" s="104" t="str">
        <f t="shared" si="221"/>
        <v/>
      </c>
      <c r="NW17" s="104" t="str">
        <f t="shared" si="222"/>
        <v/>
      </c>
      <c r="NX17" s="105" t="str">
        <f t="shared" si="84"/>
        <v/>
      </c>
      <c r="NY17" s="109" t="str">
        <f t="shared" si="85"/>
        <v/>
      </c>
      <c r="OA17" s="198">
        <f t="shared" si="86"/>
        <v>9.1153846153846168</v>
      </c>
      <c r="OB17" s="198">
        <f t="shared" si="87"/>
        <v>9.9807692307692299</v>
      </c>
      <c r="OC17" s="198">
        <f t="shared" si="88"/>
        <v>9.1923076923076934</v>
      </c>
      <c r="OD17" s="198">
        <f t="shared" si="89"/>
        <v>9.2076923076923087</v>
      </c>
      <c r="OE17" s="198">
        <f t="shared" si="90"/>
        <v>4.0076923076923077</v>
      </c>
      <c r="OF17" s="198">
        <f t="shared" si="91"/>
        <v>9.2846153846153854</v>
      </c>
      <c r="OG17" s="198" t="str">
        <f t="shared" si="92"/>
        <v/>
      </c>
      <c r="OH17" s="198">
        <f t="shared" si="93"/>
        <v>11.9</v>
      </c>
      <c r="OI17" s="198">
        <f t="shared" si="94"/>
        <v>6.9</v>
      </c>
      <c r="OJ17" s="198" t="str">
        <f t="shared" si="95"/>
        <v/>
      </c>
      <c r="OK17" s="198" t="str">
        <f t="shared" si="96"/>
        <v/>
      </c>
      <c r="OL17" s="198" t="str">
        <f t="shared" si="97"/>
        <v/>
      </c>
      <c r="OM17" s="200"/>
      <c r="ON17" s="198">
        <f t="shared" si="224"/>
        <v>7.6826923076923084</v>
      </c>
      <c r="OO17" s="198">
        <f t="shared" si="225"/>
        <v>7.0660256410256412</v>
      </c>
      <c r="OP17" s="198">
        <f t="shared" si="100"/>
        <v>8.8319230769230774</v>
      </c>
      <c r="OQ17" s="198">
        <f t="shared" si="101"/>
        <v>8.8319230769230774</v>
      </c>
      <c r="OR17" s="105">
        <f t="shared" si="102"/>
        <v>2</v>
      </c>
      <c r="OS17" s="105">
        <f t="shared" si="103"/>
        <v>2</v>
      </c>
      <c r="OT17" s="134"/>
      <c r="OU17" s="109">
        <f t="shared" si="104"/>
        <v>24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3"/>
        <v>13</v>
      </c>
      <c r="B18" s="195" t="s">
        <v>311</v>
      </c>
      <c r="C18" s="195" t="s">
        <v>312</v>
      </c>
      <c r="D18" s="195" t="s">
        <v>313</v>
      </c>
      <c r="E18" s="196" t="s">
        <v>278</v>
      </c>
      <c r="F18" s="102">
        <v>13.5</v>
      </c>
      <c r="G18" s="102">
        <v>12</v>
      </c>
      <c r="H18" s="104">
        <f t="shared" si="0"/>
        <v>12.6</v>
      </c>
      <c r="I18" s="102"/>
      <c r="J18" s="104">
        <f t="shared" si="1"/>
        <v>12.6</v>
      </c>
      <c r="K18" s="102">
        <v>15</v>
      </c>
      <c r="L18" s="102">
        <v>14.5</v>
      </c>
      <c r="M18" s="104">
        <f t="shared" si="2"/>
        <v>14.7</v>
      </c>
      <c r="N18" s="102"/>
      <c r="O18" s="104">
        <f t="shared" si="3"/>
        <v>14.7</v>
      </c>
      <c r="P18" s="102">
        <v>12.5</v>
      </c>
      <c r="Q18" s="102">
        <v>13.5</v>
      </c>
      <c r="R18" s="104">
        <f t="shared" si="4"/>
        <v>13.1</v>
      </c>
      <c r="S18" s="102"/>
      <c r="T18" s="104">
        <f t="shared" si="105"/>
        <v>13.1</v>
      </c>
      <c r="U18" s="102"/>
      <c r="V18" s="102"/>
      <c r="W18" s="104" t="str">
        <f t="shared" si="5"/>
        <v/>
      </c>
      <c r="X18" s="102"/>
      <c r="Y18" s="104" t="str">
        <f t="shared" si="106"/>
        <v/>
      </c>
      <c r="Z18" s="102"/>
      <c r="AA18" s="102"/>
      <c r="AB18" s="104" t="str">
        <f t="shared" si="6"/>
        <v/>
      </c>
      <c r="AC18" s="102"/>
      <c r="AD18" s="104" t="str">
        <f t="shared" si="107"/>
        <v/>
      </c>
      <c r="AE18" s="104">
        <f t="shared" si="108"/>
        <v>13.53846153846154</v>
      </c>
      <c r="AF18" s="104">
        <f t="shared" si="109"/>
        <v>13.03846153846154</v>
      </c>
      <c r="AG18" s="104">
        <f t="shared" si="110"/>
        <v>13.238461538461538</v>
      </c>
      <c r="AH18" s="104" t="str">
        <f t="shared" si="111"/>
        <v/>
      </c>
      <c r="AI18" s="104">
        <f t="shared" si="112"/>
        <v>13.238461538461538</v>
      </c>
      <c r="AJ18" s="105">
        <f t="shared" si="7"/>
        <v>5</v>
      </c>
      <c r="AK18" s="109">
        <f t="shared" si="8"/>
        <v>6</v>
      </c>
      <c r="AL18" s="102">
        <v>16</v>
      </c>
      <c r="AM18" s="102">
        <v>16</v>
      </c>
      <c r="AN18" s="104">
        <f t="shared" si="9"/>
        <v>16</v>
      </c>
      <c r="AO18" s="102"/>
      <c r="AP18" s="104">
        <f t="shared" si="113"/>
        <v>16</v>
      </c>
      <c r="AQ18" s="102">
        <v>15</v>
      </c>
      <c r="AR18" s="102">
        <v>14.25</v>
      </c>
      <c r="AS18" s="104">
        <f t="shared" si="10"/>
        <v>14.549999999999999</v>
      </c>
      <c r="AT18" s="102"/>
      <c r="AU18" s="104">
        <f t="shared" si="114"/>
        <v>14.549999999999999</v>
      </c>
      <c r="AV18" s="102"/>
      <c r="AW18" s="102"/>
      <c r="AX18" s="104" t="str">
        <f t="shared" si="11"/>
        <v/>
      </c>
      <c r="AY18" s="102"/>
      <c r="AZ18" s="104" t="str">
        <f t="shared" si="115"/>
        <v/>
      </c>
      <c r="BA18" s="102"/>
      <c r="BB18" s="102"/>
      <c r="BC18" s="104" t="str">
        <f t="shared" si="12"/>
        <v/>
      </c>
      <c r="BD18" s="102"/>
      <c r="BE18" s="104" t="str">
        <f t="shared" si="116"/>
        <v/>
      </c>
      <c r="BF18" s="102"/>
      <c r="BG18" s="102"/>
      <c r="BH18" s="104" t="str">
        <f t="shared" si="13"/>
        <v/>
      </c>
      <c r="BI18" s="102"/>
      <c r="BJ18" s="104" t="str">
        <f t="shared" si="117"/>
        <v/>
      </c>
      <c r="BK18" s="104">
        <f t="shared" si="118"/>
        <v>15.538461538461538</v>
      </c>
      <c r="BL18" s="104">
        <f t="shared" si="119"/>
        <v>15.192307692307693</v>
      </c>
      <c r="BM18" s="104">
        <f t="shared" si="120"/>
        <v>15.330769230769231</v>
      </c>
      <c r="BN18" s="104" t="str">
        <f t="shared" si="121"/>
        <v/>
      </c>
      <c r="BO18" s="104">
        <f t="shared" si="122"/>
        <v>15.330769230769231</v>
      </c>
      <c r="BP18" s="105">
        <f t="shared" si="14"/>
        <v>5</v>
      </c>
      <c r="BQ18" s="109">
        <f t="shared" si="15"/>
        <v>7</v>
      </c>
      <c r="BR18" s="102">
        <v>12</v>
      </c>
      <c r="BS18" s="102">
        <v>17</v>
      </c>
      <c r="BT18" s="104">
        <f t="shared" si="16"/>
        <v>15</v>
      </c>
      <c r="BU18" s="102"/>
      <c r="BV18" s="104">
        <f t="shared" si="123"/>
        <v>15</v>
      </c>
      <c r="BW18" s="102">
        <v>14</v>
      </c>
      <c r="BX18" s="102">
        <v>13.5</v>
      </c>
      <c r="BY18" s="104">
        <f t="shared" si="17"/>
        <v>13.7</v>
      </c>
      <c r="BZ18" s="102"/>
      <c r="CA18" s="104">
        <f t="shared" si="124"/>
        <v>13.7</v>
      </c>
      <c r="CB18" s="102"/>
      <c r="CC18" s="102"/>
      <c r="CD18" s="104" t="str">
        <f t="shared" si="18"/>
        <v/>
      </c>
      <c r="CE18" s="102"/>
      <c r="CF18" s="104" t="str">
        <f t="shared" si="125"/>
        <v/>
      </c>
      <c r="CG18" s="102"/>
      <c r="CH18" s="102"/>
      <c r="CI18" s="104" t="str">
        <f t="shared" si="19"/>
        <v/>
      </c>
      <c r="CJ18" s="102"/>
      <c r="CK18" s="104" t="str">
        <f t="shared" si="126"/>
        <v/>
      </c>
      <c r="CL18" s="102"/>
      <c r="CM18" s="102"/>
      <c r="CN18" s="104" t="str">
        <f t="shared" si="20"/>
        <v/>
      </c>
      <c r="CO18" s="102"/>
      <c r="CP18" s="104" t="str">
        <f t="shared" si="127"/>
        <v/>
      </c>
      <c r="CQ18" s="104">
        <f t="shared" si="128"/>
        <v>12.923076923076923</v>
      </c>
      <c r="CR18" s="104">
        <f t="shared" si="129"/>
        <v>15.384615384615383</v>
      </c>
      <c r="CS18" s="104">
        <f t="shared" si="130"/>
        <v>14.399999999999999</v>
      </c>
      <c r="CT18" s="104" t="str">
        <f t="shared" si="131"/>
        <v/>
      </c>
      <c r="CU18" s="104">
        <f t="shared" si="132"/>
        <v>14.399999999999999</v>
      </c>
      <c r="CV18" s="105">
        <f t="shared" si="21"/>
        <v>5</v>
      </c>
      <c r="CW18" s="109">
        <f t="shared" si="22"/>
        <v>5</v>
      </c>
      <c r="CX18" s="102">
        <v>12</v>
      </c>
      <c r="CY18" s="102">
        <v>11.5</v>
      </c>
      <c r="CZ18" s="104">
        <f t="shared" si="23"/>
        <v>11.7</v>
      </c>
      <c r="DA18" s="102"/>
      <c r="DB18" s="104">
        <f t="shared" si="133"/>
        <v>11.7</v>
      </c>
      <c r="DC18" s="102">
        <v>12</v>
      </c>
      <c r="DD18" s="102">
        <v>15.5</v>
      </c>
      <c r="DE18" s="104">
        <f t="shared" si="24"/>
        <v>14.1</v>
      </c>
      <c r="DF18" s="102"/>
      <c r="DG18" s="104">
        <f t="shared" si="134"/>
        <v>14.1</v>
      </c>
      <c r="DH18" s="102">
        <v>12</v>
      </c>
      <c r="DI18" s="102">
        <v>12.5</v>
      </c>
      <c r="DJ18" s="104">
        <f t="shared" si="25"/>
        <v>12.3</v>
      </c>
      <c r="DK18" s="102"/>
      <c r="DL18" s="104">
        <f t="shared" si="135"/>
        <v>12.3</v>
      </c>
      <c r="DM18" s="102"/>
      <c r="DN18" s="102"/>
      <c r="DO18" s="104" t="str">
        <f t="shared" si="26"/>
        <v/>
      </c>
      <c r="DP18" s="102"/>
      <c r="DQ18" s="104" t="str">
        <f t="shared" si="136"/>
        <v/>
      </c>
      <c r="DR18" s="102"/>
      <c r="DS18" s="102"/>
      <c r="DT18" s="104" t="str">
        <f t="shared" si="27"/>
        <v/>
      </c>
      <c r="DU18" s="102"/>
      <c r="DV18" s="104" t="str">
        <f t="shared" si="137"/>
        <v/>
      </c>
      <c r="DW18" s="104">
        <f t="shared" si="138"/>
        <v>12</v>
      </c>
      <c r="DX18" s="104">
        <f t="shared" si="139"/>
        <v>13.346153846153847</v>
      </c>
      <c r="DY18" s="104">
        <f t="shared" si="140"/>
        <v>12.807692307692308</v>
      </c>
      <c r="DZ18" s="104" t="str">
        <f t="shared" si="141"/>
        <v/>
      </c>
      <c r="EA18" s="104">
        <f t="shared" si="142"/>
        <v>12.807692307692308</v>
      </c>
      <c r="EB18" s="105">
        <f t="shared" si="28"/>
        <v>5</v>
      </c>
      <c r="EC18" s="109">
        <f t="shared" si="29"/>
        <v>5</v>
      </c>
      <c r="ED18" s="102">
        <v>10.25</v>
      </c>
      <c r="EE18" s="102">
        <v>11</v>
      </c>
      <c r="EF18" s="104">
        <f t="shared" si="30"/>
        <v>10.7</v>
      </c>
      <c r="EG18" s="102"/>
      <c r="EH18" s="104">
        <f t="shared" si="143"/>
        <v>10.7</v>
      </c>
      <c r="EI18" s="102">
        <v>6.5</v>
      </c>
      <c r="EJ18" s="102">
        <v>5.75</v>
      </c>
      <c r="EK18" s="104">
        <f t="shared" si="31"/>
        <v>6.05</v>
      </c>
      <c r="EL18" s="102"/>
      <c r="EM18" s="104">
        <f t="shared" si="144"/>
        <v>6.05</v>
      </c>
      <c r="EN18" s="102">
        <v>9.75</v>
      </c>
      <c r="EO18" s="102">
        <v>6.5</v>
      </c>
      <c r="EP18" s="104">
        <f t="shared" si="32"/>
        <v>7.8000000000000007</v>
      </c>
      <c r="EQ18" s="102"/>
      <c r="ER18" s="104">
        <f t="shared" si="145"/>
        <v>7.8000000000000007</v>
      </c>
      <c r="ES18" s="102"/>
      <c r="ET18" s="102"/>
      <c r="EU18" s="104" t="str">
        <f t="shared" si="33"/>
        <v/>
      </c>
      <c r="EV18" s="102"/>
      <c r="EW18" s="104" t="str">
        <f t="shared" si="146"/>
        <v/>
      </c>
      <c r="EX18" s="102"/>
      <c r="EY18" s="102"/>
      <c r="EZ18" s="104" t="str">
        <f t="shared" si="34"/>
        <v/>
      </c>
      <c r="FA18" s="102"/>
      <c r="FB18" s="104" t="str">
        <f t="shared" si="147"/>
        <v/>
      </c>
      <c r="FC18" s="104">
        <f t="shared" si="148"/>
        <v>8.4038461538461533</v>
      </c>
      <c r="FD18" s="104">
        <f t="shared" si="149"/>
        <v>7.5384615384615392</v>
      </c>
      <c r="FE18" s="104">
        <f t="shared" si="150"/>
        <v>7.884615384615385</v>
      </c>
      <c r="FF18" s="104" t="str">
        <f t="shared" si="151"/>
        <v/>
      </c>
      <c r="FG18" s="104">
        <f t="shared" si="152"/>
        <v>7.884615384615385</v>
      </c>
      <c r="FH18" s="105">
        <f t="shared" si="35"/>
        <v>0</v>
      </c>
      <c r="FI18" s="109">
        <f t="shared" si="36"/>
        <v>12</v>
      </c>
      <c r="FJ18" s="102">
        <v>8</v>
      </c>
      <c r="FK18" s="102">
        <v>18</v>
      </c>
      <c r="FL18" s="104">
        <f t="shared" si="37"/>
        <v>14</v>
      </c>
      <c r="FM18" s="102"/>
      <c r="FN18" s="104">
        <f t="shared" si="153"/>
        <v>14</v>
      </c>
      <c r="FO18" s="102">
        <v>8</v>
      </c>
      <c r="FP18" s="102">
        <v>18</v>
      </c>
      <c r="FQ18" s="104">
        <f t="shared" si="38"/>
        <v>14</v>
      </c>
      <c r="FR18" s="102"/>
      <c r="FS18" s="104">
        <f t="shared" si="154"/>
        <v>14</v>
      </c>
      <c r="FT18" s="102"/>
      <c r="FU18" s="102"/>
      <c r="FV18" s="104" t="str">
        <f t="shared" si="39"/>
        <v/>
      </c>
      <c r="FW18" s="102"/>
      <c r="FX18" s="104" t="str">
        <f t="shared" si="155"/>
        <v/>
      </c>
      <c r="FY18" s="102"/>
      <c r="FZ18" s="102"/>
      <c r="GA18" s="104" t="str">
        <f t="shared" si="40"/>
        <v/>
      </c>
      <c r="GB18" s="102"/>
      <c r="GC18" s="104" t="str">
        <f t="shared" si="156"/>
        <v/>
      </c>
      <c r="GD18" s="102"/>
      <c r="GE18" s="102"/>
      <c r="GF18" s="104" t="str">
        <f t="shared" si="41"/>
        <v/>
      </c>
      <c r="GG18" s="102"/>
      <c r="GH18" s="104" t="str">
        <f t="shared" si="157"/>
        <v/>
      </c>
      <c r="GI18" s="104">
        <f t="shared" si="158"/>
        <v>8</v>
      </c>
      <c r="GJ18" s="104">
        <f t="shared" si="159"/>
        <v>18</v>
      </c>
      <c r="GK18" s="104">
        <f t="shared" si="160"/>
        <v>14</v>
      </c>
      <c r="GL18" s="104" t="str">
        <f t="shared" si="161"/>
        <v/>
      </c>
      <c r="GM18" s="104">
        <f t="shared" si="162"/>
        <v>14</v>
      </c>
      <c r="GN18" s="105">
        <f t="shared" si="42"/>
        <v>3</v>
      </c>
      <c r="GO18" s="109">
        <f t="shared" si="43"/>
        <v>2</v>
      </c>
      <c r="GP18" s="102"/>
      <c r="GQ18" s="102"/>
      <c r="GR18" s="104" t="str">
        <f t="shared" si="44"/>
        <v/>
      </c>
      <c r="GS18" s="102"/>
      <c r="GT18" s="104" t="str">
        <f t="shared" si="163"/>
        <v/>
      </c>
      <c r="GU18" s="102"/>
      <c r="GV18" s="102"/>
      <c r="GW18" s="104" t="str">
        <f t="shared" si="45"/>
        <v/>
      </c>
      <c r="GX18" s="102"/>
      <c r="GY18" s="104" t="str">
        <f t="shared" si="164"/>
        <v/>
      </c>
      <c r="GZ18" s="102"/>
      <c r="HA18" s="102"/>
      <c r="HB18" s="104" t="str">
        <f t="shared" si="46"/>
        <v/>
      </c>
      <c r="HC18" s="102"/>
      <c r="HD18" s="104" t="str">
        <f t="shared" si="165"/>
        <v/>
      </c>
      <c r="HE18" s="102"/>
      <c r="HF18" s="102"/>
      <c r="HG18" s="104" t="str">
        <f t="shared" si="47"/>
        <v/>
      </c>
      <c r="HH18" s="102"/>
      <c r="HI18" s="104" t="str">
        <f t="shared" si="166"/>
        <v/>
      </c>
      <c r="HJ18" s="102"/>
      <c r="HK18" s="102"/>
      <c r="HL18" s="104" t="str">
        <f t="shared" si="48"/>
        <v/>
      </c>
      <c r="HM18" s="102"/>
      <c r="HN18" s="104" t="str">
        <f t="shared" si="167"/>
        <v/>
      </c>
      <c r="HO18" s="104" t="str">
        <f t="shared" si="168"/>
        <v/>
      </c>
      <c r="HP18" s="104" t="str">
        <f t="shared" si="169"/>
        <v/>
      </c>
      <c r="HQ18" s="104" t="str">
        <f t="shared" si="170"/>
        <v/>
      </c>
      <c r="HR18" s="104" t="str">
        <f t="shared" si="171"/>
        <v/>
      </c>
      <c r="HS18" s="104" t="str">
        <f t="shared" si="172"/>
        <v/>
      </c>
      <c r="HT18" s="105" t="str">
        <f t="shared" si="49"/>
        <v/>
      </c>
      <c r="HU18" s="109" t="str">
        <f t="shared" si="50"/>
        <v/>
      </c>
      <c r="HV18" s="102">
        <v>14</v>
      </c>
      <c r="HW18" s="102">
        <v>13.5</v>
      </c>
      <c r="HX18" s="104">
        <f t="shared" si="51"/>
        <v>13.7</v>
      </c>
      <c r="HY18" s="102"/>
      <c r="HZ18" s="104">
        <f t="shared" si="173"/>
        <v>13.7</v>
      </c>
      <c r="IA18" s="102"/>
      <c r="IB18" s="102"/>
      <c r="IC18" s="104" t="str">
        <f t="shared" si="52"/>
        <v/>
      </c>
      <c r="ID18" s="102"/>
      <c r="IE18" s="104" t="str">
        <f t="shared" si="174"/>
        <v/>
      </c>
      <c r="IF18" s="102"/>
      <c r="IG18" s="102"/>
      <c r="IH18" s="104" t="str">
        <f t="shared" si="53"/>
        <v/>
      </c>
      <c r="II18" s="102"/>
      <c r="IJ18" s="104" t="str">
        <f t="shared" si="175"/>
        <v/>
      </c>
      <c r="IK18" s="102"/>
      <c r="IL18" s="102"/>
      <c r="IM18" s="104" t="str">
        <f t="shared" si="54"/>
        <v/>
      </c>
      <c r="IN18" s="102"/>
      <c r="IO18" s="104" t="str">
        <f t="shared" si="176"/>
        <v/>
      </c>
      <c r="IP18" s="102"/>
      <c r="IQ18" s="102"/>
      <c r="IR18" s="104" t="str">
        <f t="shared" si="55"/>
        <v/>
      </c>
      <c r="IS18" s="102"/>
      <c r="IT18" s="104" t="str">
        <f t="shared" si="177"/>
        <v/>
      </c>
      <c r="IU18" s="104">
        <f t="shared" si="178"/>
        <v>14</v>
      </c>
      <c r="IV18" s="104">
        <f t="shared" si="179"/>
        <v>13.5</v>
      </c>
      <c r="IW18" s="104">
        <f t="shared" si="180"/>
        <v>13.7</v>
      </c>
      <c r="IX18" s="104" t="str">
        <f t="shared" si="181"/>
        <v/>
      </c>
      <c r="IY18" s="104">
        <f t="shared" si="182"/>
        <v>13.7</v>
      </c>
      <c r="IZ18" s="105">
        <f t="shared" si="56"/>
        <v>2</v>
      </c>
      <c r="JA18" s="109">
        <f t="shared" si="57"/>
        <v>13</v>
      </c>
      <c r="JB18" s="102">
        <v>12.5</v>
      </c>
      <c r="JC18" s="102">
        <v>11.5</v>
      </c>
      <c r="JD18" s="104">
        <f t="shared" si="58"/>
        <v>11.899999999999999</v>
      </c>
      <c r="JE18" s="102"/>
      <c r="JF18" s="104">
        <f t="shared" si="183"/>
        <v>11.899999999999999</v>
      </c>
      <c r="JG18" s="102"/>
      <c r="JH18" s="102"/>
      <c r="JI18" s="104" t="str">
        <f t="shared" si="59"/>
        <v/>
      </c>
      <c r="JJ18" s="102"/>
      <c r="JK18" s="104" t="str">
        <f t="shared" si="184"/>
        <v/>
      </c>
      <c r="JL18" s="102"/>
      <c r="JM18" s="102"/>
      <c r="JN18" s="104" t="str">
        <f t="shared" si="60"/>
        <v/>
      </c>
      <c r="JO18" s="102"/>
      <c r="JP18" s="104" t="str">
        <f t="shared" si="185"/>
        <v/>
      </c>
      <c r="JQ18" s="102"/>
      <c r="JR18" s="102"/>
      <c r="JS18" s="104" t="str">
        <f t="shared" si="61"/>
        <v/>
      </c>
      <c r="JT18" s="102"/>
      <c r="JU18" s="104" t="str">
        <f t="shared" si="186"/>
        <v/>
      </c>
      <c r="JV18" s="102"/>
      <c r="JW18" s="102"/>
      <c r="JX18" s="104" t="str">
        <f t="shared" si="62"/>
        <v/>
      </c>
      <c r="JY18" s="102"/>
      <c r="JZ18" s="104" t="str">
        <f t="shared" si="187"/>
        <v/>
      </c>
      <c r="KA18" s="104">
        <f t="shared" si="188"/>
        <v>12.5</v>
      </c>
      <c r="KB18" s="104">
        <f t="shared" si="189"/>
        <v>11.5</v>
      </c>
      <c r="KC18" s="104">
        <f t="shared" si="190"/>
        <v>11.899999999999999</v>
      </c>
      <c r="KD18" s="104" t="str">
        <f t="shared" si="191"/>
        <v/>
      </c>
      <c r="KE18" s="104">
        <f t="shared" si="192"/>
        <v>11.899999999999999</v>
      </c>
      <c r="KF18" s="105">
        <f t="shared" si="63"/>
        <v>2</v>
      </c>
      <c r="KG18" s="109">
        <f t="shared" si="64"/>
        <v>9</v>
      </c>
      <c r="KH18" s="102"/>
      <c r="KI18" s="102"/>
      <c r="KJ18" s="104" t="str">
        <f t="shared" si="65"/>
        <v/>
      </c>
      <c r="KK18" s="102"/>
      <c r="KL18" s="104" t="str">
        <f t="shared" si="193"/>
        <v/>
      </c>
      <c r="KM18" s="102"/>
      <c r="KN18" s="102"/>
      <c r="KO18" s="104" t="str">
        <f t="shared" si="66"/>
        <v/>
      </c>
      <c r="KP18" s="102"/>
      <c r="KQ18" s="104" t="str">
        <f t="shared" si="194"/>
        <v/>
      </c>
      <c r="KR18" s="102"/>
      <c r="KS18" s="102"/>
      <c r="KT18" s="104" t="str">
        <f t="shared" si="67"/>
        <v/>
      </c>
      <c r="KU18" s="102"/>
      <c r="KV18" s="104" t="str">
        <f t="shared" si="195"/>
        <v/>
      </c>
      <c r="KW18" s="102"/>
      <c r="KX18" s="102"/>
      <c r="KY18" s="104" t="str">
        <f t="shared" si="68"/>
        <v/>
      </c>
      <c r="KZ18" s="102"/>
      <c r="LA18" s="104" t="str">
        <f t="shared" si="196"/>
        <v/>
      </c>
      <c r="LB18" s="102"/>
      <c r="LC18" s="102"/>
      <c r="LD18" s="104" t="str">
        <f t="shared" si="69"/>
        <v/>
      </c>
      <c r="LE18" s="102"/>
      <c r="LF18" s="104" t="str">
        <f t="shared" si="197"/>
        <v/>
      </c>
      <c r="LG18" s="104" t="str">
        <f t="shared" si="198"/>
        <v/>
      </c>
      <c r="LH18" s="104" t="str">
        <f t="shared" si="199"/>
        <v/>
      </c>
      <c r="LI18" s="104" t="str">
        <f t="shared" si="200"/>
        <v/>
      </c>
      <c r="LJ18" s="104" t="str">
        <f t="shared" si="201"/>
        <v/>
      </c>
      <c r="LK18" s="104" t="str">
        <f t="shared" si="202"/>
        <v/>
      </c>
      <c r="LL18" s="105" t="str">
        <f t="shared" si="70"/>
        <v/>
      </c>
      <c r="LM18" s="109" t="str">
        <f t="shared" si="71"/>
        <v/>
      </c>
      <c r="LN18" s="102"/>
      <c r="LO18" s="102"/>
      <c r="LP18" s="104" t="str">
        <f t="shared" si="72"/>
        <v/>
      </c>
      <c r="LQ18" s="102"/>
      <c r="LR18" s="104" t="str">
        <f t="shared" si="203"/>
        <v/>
      </c>
      <c r="LS18" s="102"/>
      <c r="LT18" s="102"/>
      <c r="LU18" s="104" t="str">
        <f t="shared" si="73"/>
        <v/>
      </c>
      <c r="LV18" s="102"/>
      <c r="LW18" s="104" t="str">
        <f t="shared" si="204"/>
        <v/>
      </c>
      <c r="LX18" s="102"/>
      <c r="LY18" s="102"/>
      <c r="LZ18" s="104" t="str">
        <f t="shared" si="74"/>
        <v/>
      </c>
      <c r="MA18" s="102"/>
      <c r="MB18" s="104" t="str">
        <f t="shared" si="205"/>
        <v/>
      </c>
      <c r="MC18" s="102"/>
      <c r="MD18" s="102"/>
      <c r="ME18" s="104" t="str">
        <f t="shared" si="75"/>
        <v/>
      </c>
      <c r="MF18" s="102"/>
      <c r="MG18" s="104" t="str">
        <f t="shared" si="206"/>
        <v/>
      </c>
      <c r="MH18" s="102"/>
      <c r="MI18" s="102"/>
      <c r="MJ18" s="104" t="str">
        <f t="shared" si="76"/>
        <v/>
      </c>
      <c r="MK18" s="102"/>
      <c r="ML18" s="104" t="str">
        <f t="shared" si="207"/>
        <v/>
      </c>
      <c r="MM18" s="104" t="str">
        <f t="shared" si="208"/>
        <v/>
      </c>
      <c r="MN18" s="104" t="str">
        <f t="shared" si="209"/>
        <v/>
      </c>
      <c r="MO18" s="104" t="str">
        <f t="shared" si="210"/>
        <v/>
      </c>
      <c r="MP18" s="104" t="str">
        <f t="shared" si="211"/>
        <v/>
      </c>
      <c r="MQ18" s="104" t="str">
        <f t="shared" si="212"/>
        <v/>
      </c>
      <c r="MR18" s="105" t="str">
        <f t="shared" si="77"/>
        <v/>
      </c>
      <c r="MS18" s="109" t="str">
        <f t="shared" si="78"/>
        <v/>
      </c>
      <c r="MT18" s="102"/>
      <c r="MU18" s="102"/>
      <c r="MV18" s="104" t="str">
        <f t="shared" si="79"/>
        <v/>
      </c>
      <c r="MW18" s="102"/>
      <c r="MX18" s="104" t="str">
        <f t="shared" si="213"/>
        <v/>
      </c>
      <c r="MY18" s="102"/>
      <c r="MZ18" s="102"/>
      <c r="NA18" s="104" t="str">
        <f t="shared" si="80"/>
        <v/>
      </c>
      <c r="NB18" s="102"/>
      <c r="NC18" s="104" t="str">
        <f t="shared" si="214"/>
        <v/>
      </c>
      <c r="ND18" s="102"/>
      <c r="NE18" s="102"/>
      <c r="NF18" s="104" t="str">
        <f t="shared" si="81"/>
        <v/>
      </c>
      <c r="NG18" s="102"/>
      <c r="NH18" s="104" t="str">
        <f t="shared" si="215"/>
        <v/>
      </c>
      <c r="NI18" s="102"/>
      <c r="NJ18" s="102"/>
      <c r="NK18" s="104" t="str">
        <f t="shared" si="82"/>
        <v/>
      </c>
      <c r="NL18" s="102"/>
      <c r="NM18" s="104" t="str">
        <f t="shared" si="216"/>
        <v/>
      </c>
      <c r="NN18" s="102"/>
      <c r="NO18" s="102"/>
      <c r="NP18" s="104" t="str">
        <f t="shared" si="83"/>
        <v/>
      </c>
      <c r="NQ18" s="102"/>
      <c r="NR18" s="104" t="str">
        <f t="shared" si="217"/>
        <v/>
      </c>
      <c r="NS18" s="104" t="str">
        <f t="shared" si="218"/>
        <v/>
      </c>
      <c r="NT18" s="104" t="str">
        <f t="shared" si="219"/>
        <v/>
      </c>
      <c r="NU18" s="104" t="str">
        <f t="shared" si="220"/>
        <v/>
      </c>
      <c r="NV18" s="104" t="str">
        <f t="shared" si="221"/>
        <v/>
      </c>
      <c r="NW18" s="104" t="str">
        <f t="shared" si="222"/>
        <v/>
      </c>
      <c r="NX18" s="105" t="str">
        <f t="shared" si="84"/>
        <v/>
      </c>
      <c r="NY18" s="109" t="str">
        <f t="shared" si="85"/>
        <v/>
      </c>
      <c r="OA18" s="198">
        <f t="shared" si="86"/>
        <v>13.238461538461538</v>
      </c>
      <c r="OB18" s="198">
        <f t="shared" si="87"/>
        <v>15.330769230769231</v>
      </c>
      <c r="OC18" s="198">
        <f t="shared" si="88"/>
        <v>14.399999999999999</v>
      </c>
      <c r="OD18" s="198">
        <f t="shared" si="89"/>
        <v>12.807692307692308</v>
      </c>
      <c r="OE18" s="198">
        <f t="shared" si="90"/>
        <v>7.884615384615385</v>
      </c>
      <c r="OF18" s="198">
        <f t="shared" si="91"/>
        <v>14</v>
      </c>
      <c r="OG18" s="198" t="str">
        <f t="shared" si="92"/>
        <v/>
      </c>
      <c r="OH18" s="198">
        <f t="shared" si="93"/>
        <v>13.7</v>
      </c>
      <c r="OI18" s="198">
        <f t="shared" si="94"/>
        <v>11.899999999999999</v>
      </c>
      <c r="OJ18" s="198" t="str">
        <f t="shared" si="95"/>
        <v/>
      </c>
      <c r="OK18" s="198" t="str">
        <f t="shared" si="96"/>
        <v/>
      </c>
      <c r="OL18" s="198" t="str">
        <f t="shared" si="97"/>
        <v/>
      </c>
      <c r="OM18" s="199"/>
      <c r="ON18" s="198">
        <f t="shared" si="224"/>
        <v>10.150641025641026</v>
      </c>
      <c r="OO18" s="198">
        <f t="shared" si="225"/>
        <v>11.541025641025641</v>
      </c>
      <c r="OP18" s="198">
        <f t="shared" si="100"/>
        <v>13.191282051282052</v>
      </c>
      <c r="OQ18" s="198">
        <f t="shared" si="101"/>
        <v>13.191282051282052</v>
      </c>
      <c r="OR18" s="105">
        <f t="shared" si="102"/>
        <v>27</v>
      </c>
      <c r="OS18" s="105">
        <f t="shared" si="103"/>
        <v>30</v>
      </c>
      <c r="OT18" s="133"/>
      <c r="OU18" s="109">
        <f t="shared" si="104"/>
        <v>6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3"/>
        <v>14</v>
      </c>
      <c r="B19" s="195" t="s">
        <v>314</v>
      </c>
      <c r="C19" s="195"/>
      <c r="D19" s="195"/>
      <c r="E19" s="196"/>
      <c r="F19" s="102">
        <v>12.5</v>
      </c>
      <c r="G19" s="102">
        <v>14.5</v>
      </c>
      <c r="H19" s="104">
        <f t="shared" si="0"/>
        <v>13.7</v>
      </c>
      <c r="I19" s="102"/>
      <c r="J19" s="104">
        <f t="shared" si="1"/>
        <v>13.7</v>
      </c>
      <c r="K19" s="102">
        <v>11.5</v>
      </c>
      <c r="L19" s="102">
        <v>12.5</v>
      </c>
      <c r="M19" s="104">
        <f t="shared" si="2"/>
        <v>12.100000000000001</v>
      </c>
      <c r="N19" s="102"/>
      <c r="O19" s="104">
        <f t="shared" si="3"/>
        <v>12.100000000000001</v>
      </c>
      <c r="P19" s="102">
        <v>12</v>
      </c>
      <c r="Q19" s="102">
        <v>8.75</v>
      </c>
      <c r="R19" s="104">
        <f t="shared" si="4"/>
        <v>10.050000000000001</v>
      </c>
      <c r="S19" s="102"/>
      <c r="T19" s="104">
        <f t="shared" si="105"/>
        <v>10.050000000000001</v>
      </c>
      <c r="U19" s="102"/>
      <c r="V19" s="102"/>
      <c r="W19" s="104" t="str">
        <f t="shared" si="5"/>
        <v/>
      </c>
      <c r="X19" s="102"/>
      <c r="Y19" s="104" t="str">
        <f t="shared" si="106"/>
        <v/>
      </c>
      <c r="Z19" s="102"/>
      <c r="AA19" s="102"/>
      <c r="AB19" s="104" t="str">
        <f t="shared" si="6"/>
        <v/>
      </c>
      <c r="AC19" s="102"/>
      <c r="AD19" s="104" t="str">
        <f t="shared" si="107"/>
        <v/>
      </c>
      <c r="AE19" s="104">
        <f t="shared" si="108"/>
        <v>12.115384615384617</v>
      </c>
      <c r="AF19" s="104">
        <f t="shared" si="109"/>
        <v>12.26923076923077</v>
      </c>
      <c r="AG19" s="104">
        <f t="shared" si="110"/>
        <v>12.207692307692309</v>
      </c>
      <c r="AH19" s="104" t="str">
        <f t="shared" si="111"/>
        <v/>
      </c>
      <c r="AI19" s="104">
        <f t="shared" si="112"/>
        <v>12.207692307692309</v>
      </c>
      <c r="AJ19" s="105">
        <f t="shared" si="7"/>
        <v>5</v>
      </c>
      <c r="AK19" s="109">
        <f t="shared" si="8"/>
        <v>14</v>
      </c>
      <c r="AL19" s="102">
        <v>16</v>
      </c>
      <c r="AM19" s="102">
        <v>13.25</v>
      </c>
      <c r="AN19" s="104">
        <f t="shared" si="9"/>
        <v>14.35</v>
      </c>
      <c r="AO19" s="102"/>
      <c r="AP19" s="104">
        <f t="shared" si="113"/>
        <v>14.35</v>
      </c>
      <c r="AQ19" s="102">
        <v>14</v>
      </c>
      <c r="AR19" s="102">
        <v>13.25</v>
      </c>
      <c r="AS19" s="104">
        <f t="shared" si="10"/>
        <v>13.55</v>
      </c>
      <c r="AT19" s="102"/>
      <c r="AU19" s="104">
        <f t="shared" si="114"/>
        <v>13.55</v>
      </c>
      <c r="AV19" s="102"/>
      <c r="AW19" s="102"/>
      <c r="AX19" s="104" t="str">
        <f t="shared" si="11"/>
        <v/>
      </c>
      <c r="AY19" s="102"/>
      <c r="AZ19" s="104" t="str">
        <f t="shared" si="115"/>
        <v/>
      </c>
      <c r="BA19" s="102"/>
      <c r="BB19" s="102"/>
      <c r="BC19" s="104" t="str">
        <f t="shared" si="12"/>
        <v/>
      </c>
      <c r="BD19" s="102"/>
      <c r="BE19" s="104" t="str">
        <f t="shared" si="116"/>
        <v/>
      </c>
      <c r="BF19" s="102"/>
      <c r="BG19" s="102"/>
      <c r="BH19" s="104" t="str">
        <f t="shared" si="13"/>
        <v/>
      </c>
      <c r="BI19" s="102"/>
      <c r="BJ19" s="104" t="str">
        <f t="shared" si="117"/>
        <v/>
      </c>
      <c r="BK19" s="104">
        <f t="shared" si="118"/>
        <v>15.076923076923077</v>
      </c>
      <c r="BL19" s="104">
        <f t="shared" si="119"/>
        <v>13.25</v>
      </c>
      <c r="BM19" s="104">
        <f t="shared" si="120"/>
        <v>13.98076923076923</v>
      </c>
      <c r="BN19" s="104" t="str">
        <f t="shared" si="121"/>
        <v/>
      </c>
      <c r="BO19" s="104">
        <f t="shared" si="122"/>
        <v>13.98076923076923</v>
      </c>
      <c r="BP19" s="105">
        <f t="shared" si="14"/>
        <v>5</v>
      </c>
      <c r="BQ19" s="109">
        <f t="shared" si="15"/>
        <v>13</v>
      </c>
      <c r="BR19" s="102">
        <v>12</v>
      </c>
      <c r="BS19" s="102">
        <v>11</v>
      </c>
      <c r="BT19" s="104">
        <f t="shared" si="16"/>
        <v>11.4</v>
      </c>
      <c r="BU19" s="102"/>
      <c r="BV19" s="104">
        <f t="shared" si="123"/>
        <v>11.4</v>
      </c>
      <c r="BW19" s="102">
        <v>14</v>
      </c>
      <c r="BX19" s="102">
        <v>14.5</v>
      </c>
      <c r="BY19" s="104">
        <f t="shared" si="17"/>
        <v>14.3</v>
      </c>
      <c r="BZ19" s="102"/>
      <c r="CA19" s="104">
        <f t="shared" si="124"/>
        <v>14.3</v>
      </c>
      <c r="CB19" s="102"/>
      <c r="CC19" s="102"/>
      <c r="CD19" s="104" t="str">
        <f t="shared" si="18"/>
        <v/>
      </c>
      <c r="CE19" s="102"/>
      <c r="CF19" s="104" t="str">
        <f t="shared" si="125"/>
        <v/>
      </c>
      <c r="CG19" s="102"/>
      <c r="CH19" s="102"/>
      <c r="CI19" s="104" t="str">
        <f t="shared" si="19"/>
        <v/>
      </c>
      <c r="CJ19" s="102"/>
      <c r="CK19" s="104" t="str">
        <f t="shared" si="126"/>
        <v/>
      </c>
      <c r="CL19" s="102"/>
      <c r="CM19" s="102"/>
      <c r="CN19" s="104" t="str">
        <f t="shared" si="20"/>
        <v/>
      </c>
      <c r="CO19" s="102"/>
      <c r="CP19" s="104" t="str">
        <f t="shared" si="127"/>
        <v/>
      </c>
      <c r="CQ19" s="104">
        <f t="shared" si="128"/>
        <v>12.923076923076923</v>
      </c>
      <c r="CR19" s="104">
        <f t="shared" si="129"/>
        <v>12.615384615384615</v>
      </c>
      <c r="CS19" s="104">
        <f t="shared" si="130"/>
        <v>12.738461538461539</v>
      </c>
      <c r="CT19" s="104" t="str">
        <f t="shared" si="131"/>
        <v/>
      </c>
      <c r="CU19" s="104">
        <f t="shared" si="132"/>
        <v>12.738461538461539</v>
      </c>
      <c r="CV19" s="105">
        <f t="shared" si="21"/>
        <v>5</v>
      </c>
      <c r="CW19" s="109">
        <f t="shared" si="22"/>
        <v>10</v>
      </c>
      <c r="CX19" s="102">
        <v>11</v>
      </c>
      <c r="CY19" s="102">
        <v>11</v>
      </c>
      <c r="CZ19" s="104">
        <f t="shared" si="23"/>
        <v>11</v>
      </c>
      <c r="DA19" s="102"/>
      <c r="DB19" s="104">
        <f t="shared" si="133"/>
        <v>11</v>
      </c>
      <c r="DC19" s="102">
        <v>13</v>
      </c>
      <c r="DD19" s="102">
        <v>9</v>
      </c>
      <c r="DE19" s="104">
        <f t="shared" si="24"/>
        <v>10.6</v>
      </c>
      <c r="DF19" s="102"/>
      <c r="DG19" s="104">
        <f t="shared" si="134"/>
        <v>10.6</v>
      </c>
      <c r="DH19" s="102">
        <v>13.5</v>
      </c>
      <c r="DI19" s="102">
        <v>11</v>
      </c>
      <c r="DJ19" s="104">
        <f t="shared" si="25"/>
        <v>12</v>
      </c>
      <c r="DK19" s="102"/>
      <c r="DL19" s="104">
        <f t="shared" si="135"/>
        <v>12</v>
      </c>
      <c r="DM19" s="102"/>
      <c r="DN19" s="102"/>
      <c r="DO19" s="104" t="str">
        <f t="shared" si="26"/>
        <v/>
      </c>
      <c r="DP19" s="102"/>
      <c r="DQ19" s="104" t="str">
        <f t="shared" si="136"/>
        <v/>
      </c>
      <c r="DR19" s="102"/>
      <c r="DS19" s="102"/>
      <c r="DT19" s="104" t="str">
        <f t="shared" si="27"/>
        <v/>
      </c>
      <c r="DU19" s="102"/>
      <c r="DV19" s="104" t="str">
        <f t="shared" si="137"/>
        <v/>
      </c>
      <c r="DW19" s="104">
        <f t="shared" si="138"/>
        <v>12.53846153846154</v>
      </c>
      <c r="DX19" s="104">
        <f t="shared" si="139"/>
        <v>10.230769230769232</v>
      </c>
      <c r="DY19" s="104">
        <f t="shared" si="140"/>
        <v>11.153846153846153</v>
      </c>
      <c r="DZ19" s="104" t="str">
        <f t="shared" si="141"/>
        <v/>
      </c>
      <c r="EA19" s="104">
        <f t="shared" si="142"/>
        <v>11.153846153846153</v>
      </c>
      <c r="EB19" s="105">
        <f t="shared" si="28"/>
        <v>5</v>
      </c>
      <c r="EC19" s="109">
        <f t="shared" si="29"/>
        <v>16</v>
      </c>
      <c r="ED19" s="102">
        <v>12</v>
      </c>
      <c r="EE19" s="102">
        <v>6</v>
      </c>
      <c r="EF19" s="104">
        <f t="shared" si="30"/>
        <v>8.4</v>
      </c>
      <c r="EG19" s="102"/>
      <c r="EH19" s="104">
        <f t="shared" si="143"/>
        <v>8.4</v>
      </c>
      <c r="EI19" s="102">
        <v>6</v>
      </c>
      <c r="EJ19" s="102">
        <v>6</v>
      </c>
      <c r="EK19" s="104">
        <f t="shared" si="31"/>
        <v>6</v>
      </c>
      <c r="EL19" s="102"/>
      <c r="EM19" s="104">
        <f t="shared" si="144"/>
        <v>6</v>
      </c>
      <c r="EN19" s="102">
        <v>6.75</v>
      </c>
      <c r="EO19" s="102">
        <v>6</v>
      </c>
      <c r="EP19" s="104">
        <f t="shared" si="32"/>
        <v>6.3</v>
      </c>
      <c r="EQ19" s="102"/>
      <c r="ER19" s="104">
        <f t="shared" si="145"/>
        <v>6.3</v>
      </c>
      <c r="ES19" s="102"/>
      <c r="ET19" s="102"/>
      <c r="EU19" s="104" t="str">
        <f t="shared" si="33"/>
        <v/>
      </c>
      <c r="EV19" s="102"/>
      <c r="EW19" s="104" t="str">
        <f t="shared" si="146"/>
        <v/>
      </c>
      <c r="EX19" s="102"/>
      <c r="EY19" s="102"/>
      <c r="EZ19" s="104" t="str">
        <f t="shared" si="34"/>
        <v/>
      </c>
      <c r="FA19" s="102"/>
      <c r="FB19" s="104" t="str">
        <f t="shared" si="147"/>
        <v/>
      </c>
      <c r="FC19" s="104">
        <f t="shared" si="148"/>
        <v>8.0192307692307701</v>
      </c>
      <c r="FD19" s="104">
        <f t="shared" si="149"/>
        <v>6</v>
      </c>
      <c r="FE19" s="104">
        <f t="shared" si="150"/>
        <v>6.8076923076923084</v>
      </c>
      <c r="FF19" s="104" t="str">
        <f t="shared" si="151"/>
        <v/>
      </c>
      <c r="FG19" s="104">
        <f t="shared" si="152"/>
        <v>6.8076923076923084</v>
      </c>
      <c r="FH19" s="105">
        <f t="shared" si="35"/>
        <v>0</v>
      </c>
      <c r="FI19" s="109">
        <f t="shared" si="36"/>
        <v>15</v>
      </c>
      <c r="FJ19" s="102">
        <v>4</v>
      </c>
      <c r="FK19" s="102">
        <v>16</v>
      </c>
      <c r="FL19" s="104">
        <f t="shared" si="37"/>
        <v>11.2</v>
      </c>
      <c r="FM19" s="102"/>
      <c r="FN19" s="104">
        <f t="shared" si="153"/>
        <v>11.2</v>
      </c>
      <c r="FO19" s="102">
        <v>12</v>
      </c>
      <c r="FP19" s="102">
        <v>9.5</v>
      </c>
      <c r="FQ19" s="104">
        <f t="shared" si="38"/>
        <v>10.5</v>
      </c>
      <c r="FR19" s="102"/>
      <c r="FS19" s="104">
        <f t="shared" si="154"/>
        <v>10.5</v>
      </c>
      <c r="FT19" s="102"/>
      <c r="FU19" s="102"/>
      <c r="FV19" s="104" t="str">
        <f t="shared" si="39"/>
        <v/>
      </c>
      <c r="FW19" s="102"/>
      <c r="FX19" s="104" t="str">
        <f t="shared" si="155"/>
        <v/>
      </c>
      <c r="FY19" s="102"/>
      <c r="FZ19" s="102"/>
      <c r="GA19" s="104" t="str">
        <f t="shared" si="40"/>
        <v/>
      </c>
      <c r="GB19" s="102"/>
      <c r="GC19" s="104" t="str">
        <f t="shared" si="156"/>
        <v/>
      </c>
      <c r="GD19" s="102"/>
      <c r="GE19" s="102"/>
      <c r="GF19" s="104" t="str">
        <f t="shared" si="41"/>
        <v/>
      </c>
      <c r="GG19" s="102"/>
      <c r="GH19" s="104" t="str">
        <f t="shared" si="157"/>
        <v/>
      </c>
      <c r="GI19" s="104">
        <f t="shared" si="158"/>
        <v>7.6923076923076916</v>
      </c>
      <c r="GJ19" s="104">
        <f t="shared" si="159"/>
        <v>13</v>
      </c>
      <c r="GK19" s="104">
        <f t="shared" si="160"/>
        <v>10.876923076923077</v>
      </c>
      <c r="GL19" s="104" t="str">
        <f t="shared" si="161"/>
        <v/>
      </c>
      <c r="GM19" s="104">
        <f t="shared" si="162"/>
        <v>10.876923076923077</v>
      </c>
      <c r="GN19" s="105">
        <f t="shared" si="42"/>
        <v>3</v>
      </c>
      <c r="GO19" s="109">
        <f t="shared" si="43"/>
        <v>12</v>
      </c>
      <c r="GP19" s="102"/>
      <c r="GQ19" s="102"/>
      <c r="GR19" s="104" t="str">
        <f t="shared" si="44"/>
        <v/>
      </c>
      <c r="GS19" s="102"/>
      <c r="GT19" s="104" t="str">
        <f t="shared" si="163"/>
        <v/>
      </c>
      <c r="GU19" s="102"/>
      <c r="GV19" s="102"/>
      <c r="GW19" s="104" t="str">
        <f t="shared" si="45"/>
        <v/>
      </c>
      <c r="GX19" s="102"/>
      <c r="GY19" s="104" t="str">
        <f t="shared" si="164"/>
        <v/>
      </c>
      <c r="GZ19" s="102"/>
      <c r="HA19" s="102"/>
      <c r="HB19" s="104" t="str">
        <f t="shared" si="46"/>
        <v/>
      </c>
      <c r="HC19" s="102"/>
      <c r="HD19" s="104" t="str">
        <f t="shared" si="165"/>
        <v/>
      </c>
      <c r="HE19" s="102"/>
      <c r="HF19" s="102"/>
      <c r="HG19" s="104" t="str">
        <f t="shared" si="47"/>
        <v/>
      </c>
      <c r="HH19" s="102"/>
      <c r="HI19" s="104" t="str">
        <f t="shared" si="166"/>
        <v/>
      </c>
      <c r="HJ19" s="102"/>
      <c r="HK19" s="102"/>
      <c r="HL19" s="104" t="str">
        <f t="shared" si="48"/>
        <v/>
      </c>
      <c r="HM19" s="102"/>
      <c r="HN19" s="104" t="str">
        <f t="shared" si="167"/>
        <v/>
      </c>
      <c r="HO19" s="104" t="str">
        <f t="shared" si="168"/>
        <v/>
      </c>
      <c r="HP19" s="104" t="str">
        <f t="shared" si="169"/>
        <v/>
      </c>
      <c r="HQ19" s="104" t="str">
        <f t="shared" si="170"/>
        <v/>
      </c>
      <c r="HR19" s="104" t="str">
        <f t="shared" si="171"/>
        <v/>
      </c>
      <c r="HS19" s="104" t="str">
        <f t="shared" si="172"/>
        <v/>
      </c>
      <c r="HT19" s="105" t="str">
        <f t="shared" si="49"/>
        <v/>
      </c>
      <c r="HU19" s="109" t="str">
        <f t="shared" si="50"/>
        <v/>
      </c>
      <c r="HV19" s="102">
        <v>13.5</v>
      </c>
      <c r="HW19" s="102">
        <v>13</v>
      </c>
      <c r="HX19" s="104">
        <f t="shared" si="51"/>
        <v>13.2</v>
      </c>
      <c r="HY19" s="102"/>
      <c r="HZ19" s="104">
        <f t="shared" si="173"/>
        <v>13.2</v>
      </c>
      <c r="IA19" s="102"/>
      <c r="IB19" s="102"/>
      <c r="IC19" s="104" t="str">
        <f t="shared" si="52"/>
        <v/>
      </c>
      <c r="ID19" s="102"/>
      <c r="IE19" s="104" t="str">
        <f t="shared" si="174"/>
        <v/>
      </c>
      <c r="IF19" s="102"/>
      <c r="IG19" s="102"/>
      <c r="IH19" s="104" t="str">
        <f t="shared" si="53"/>
        <v/>
      </c>
      <c r="II19" s="102"/>
      <c r="IJ19" s="104" t="str">
        <f t="shared" si="175"/>
        <v/>
      </c>
      <c r="IK19" s="102"/>
      <c r="IL19" s="102"/>
      <c r="IM19" s="104" t="str">
        <f t="shared" si="54"/>
        <v/>
      </c>
      <c r="IN19" s="102"/>
      <c r="IO19" s="104" t="str">
        <f t="shared" si="176"/>
        <v/>
      </c>
      <c r="IP19" s="102"/>
      <c r="IQ19" s="102"/>
      <c r="IR19" s="104" t="str">
        <f t="shared" si="55"/>
        <v/>
      </c>
      <c r="IS19" s="102"/>
      <c r="IT19" s="104" t="str">
        <f t="shared" si="177"/>
        <v/>
      </c>
      <c r="IU19" s="104">
        <f t="shared" si="178"/>
        <v>13.5</v>
      </c>
      <c r="IV19" s="104">
        <f t="shared" si="179"/>
        <v>13</v>
      </c>
      <c r="IW19" s="104">
        <f t="shared" si="180"/>
        <v>13.2</v>
      </c>
      <c r="IX19" s="104" t="str">
        <f t="shared" si="181"/>
        <v/>
      </c>
      <c r="IY19" s="104">
        <f t="shared" si="182"/>
        <v>13.2</v>
      </c>
      <c r="IZ19" s="105">
        <f t="shared" si="56"/>
        <v>2</v>
      </c>
      <c r="JA19" s="109">
        <f t="shared" si="57"/>
        <v>15</v>
      </c>
      <c r="JB19" s="102">
        <v>10.25</v>
      </c>
      <c r="JC19" s="102">
        <v>6.5</v>
      </c>
      <c r="JD19" s="104">
        <f t="shared" si="58"/>
        <v>8</v>
      </c>
      <c r="JE19" s="102"/>
      <c r="JF19" s="104">
        <f t="shared" si="183"/>
        <v>8</v>
      </c>
      <c r="JG19" s="102"/>
      <c r="JH19" s="102"/>
      <c r="JI19" s="104" t="str">
        <f t="shared" si="59"/>
        <v/>
      </c>
      <c r="JJ19" s="102"/>
      <c r="JK19" s="104" t="str">
        <f t="shared" si="184"/>
        <v/>
      </c>
      <c r="JL19" s="102"/>
      <c r="JM19" s="102"/>
      <c r="JN19" s="104" t="str">
        <f t="shared" si="60"/>
        <v/>
      </c>
      <c r="JO19" s="102"/>
      <c r="JP19" s="104" t="str">
        <f t="shared" si="185"/>
        <v/>
      </c>
      <c r="JQ19" s="102"/>
      <c r="JR19" s="102"/>
      <c r="JS19" s="104" t="str">
        <f t="shared" si="61"/>
        <v/>
      </c>
      <c r="JT19" s="102"/>
      <c r="JU19" s="104" t="str">
        <f t="shared" si="186"/>
        <v/>
      </c>
      <c r="JV19" s="102"/>
      <c r="JW19" s="102"/>
      <c r="JX19" s="104" t="str">
        <f t="shared" si="62"/>
        <v/>
      </c>
      <c r="JY19" s="102"/>
      <c r="JZ19" s="104" t="str">
        <f t="shared" si="187"/>
        <v/>
      </c>
      <c r="KA19" s="104">
        <f t="shared" si="188"/>
        <v>10.25</v>
      </c>
      <c r="KB19" s="104">
        <f t="shared" si="189"/>
        <v>6.5</v>
      </c>
      <c r="KC19" s="104">
        <f t="shared" si="190"/>
        <v>8</v>
      </c>
      <c r="KD19" s="104" t="str">
        <f t="shared" si="191"/>
        <v/>
      </c>
      <c r="KE19" s="104">
        <f t="shared" si="192"/>
        <v>8</v>
      </c>
      <c r="KF19" s="105">
        <f t="shared" si="63"/>
        <v>0</v>
      </c>
      <c r="KG19" s="109">
        <f t="shared" si="64"/>
        <v>21</v>
      </c>
      <c r="KH19" s="102"/>
      <c r="KI19" s="102"/>
      <c r="KJ19" s="104" t="str">
        <f t="shared" si="65"/>
        <v/>
      </c>
      <c r="KK19" s="102"/>
      <c r="KL19" s="104" t="str">
        <f t="shared" si="193"/>
        <v/>
      </c>
      <c r="KM19" s="102"/>
      <c r="KN19" s="102"/>
      <c r="KO19" s="104" t="str">
        <f t="shared" si="66"/>
        <v/>
      </c>
      <c r="KP19" s="102"/>
      <c r="KQ19" s="104" t="str">
        <f t="shared" si="194"/>
        <v/>
      </c>
      <c r="KR19" s="102"/>
      <c r="KS19" s="102"/>
      <c r="KT19" s="104" t="str">
        <f t="shared" si="67"/>
        <v/>
      </c>
      <c r="KU19" s="102"/>
      <c r="KV19" s="104" t="str">
        <f t="shared" si="195"/>
        <v/>
      </c>
      <c r="KW19" s="102"/>
      <c r="KX19" s="102"/>
      <c r="KY19" s="104" t="str">
        <f t="shared" si="68"/>
        <v/>
      </c>
      <c r="KZ19" s="102"/>
      <c r="LA19" s="104" t="str">
        <f t="shared" si="196"/>
        <v/>
      </c>
      <c r="LB19" s="102"/>
      <c r="LC19" s="102"/>
      <c r="LD19" s="104" t="str">
        <f t="shared" si="69"/>
        <v/>
      </c>
      <c r="LE19" s="102"/>
      <c r="LF19" s="104" t="str">
        <f t="shared" si="197"/>
        <v/>
      </c>
      <c r="LG19" s="104" t="str">
        <f t="shared" si="198"/>
        <v/>
      </c>
      <c r="LH19" s="104" t="str">
        <f t="shared" si="199"/>
        <v/>
      </c>
      <c r="LI19" s="104" t="str">
        <f t="shared" si="200"/>
        <v/>
      </c>
      <c r="LJ19" s="104" t="str">
        <f t="shared" si="201"/>
        <v/>
      </c>
      <c r="LK19" s="104" t="str">
        <f t="shared" si="202"/>
        <v/>
      </c>
      <c r="LL19" s="105" t="str">
        <f t="shared" si="70"/>
        <v/>
      </c>
      <c r="LM19" s="109" t="str">
        <f t="shared" si="71"/>
        <v/>
      </c>
      <c r="LN19" s="102"/>
      <c r="LO19" s="102"/>
      <c r="LP19" s="104" t="str">
        <f t="shared" si="72"/>
        <v/>
      </c>
      <c r="LQ19" s="102"/>
      <c r="LR19" s="104" t="str">
        <f t="shared" si="203"/>
        <v/>
      </c>
      <c r="LS19" s="102"/>
      <c r="LT19" s="102"/>
      <c r="LU19" s="104" t="str">
        <f t="shared" si="73"/>
        <v/>
      </c>
      <c r="LV19" s="102"/>
      <c r="LW19" s="104" t="str">
        <f t="shared" si="204"/>
        <v/>
      </c>
      <c r="LX19" s="102"/>
      <c r="LY19" s="102"/>
      <c r="LZ19" s="104" t="str">
        <f t="shared" si="74"/>
        <v/>
      </c>
      <c r="MA19" s="102"/>
      <c r="MB19" s="104" t="str">
        <f t="shared" si="205"/>
        <v/>
      </c>
      <c r="MC19" s="102"/>
      <c r="MD19" s="102"/>
      <c r="ME19" s="104" t="str">
        <f t="shared" si="75"/>
        <v/>
      </c>
      <c r="MF19" s="102"/>
      <c r="MG19" s="104" t="str">
        <f t="shared" si="206"/>
        <v/>
      </c>
      <c r="MH19" s="102"/>
      <c r="MI19" s="102"/>
      <c r="MJ19" s="104" t="str">
        <f t="shared" si="76"/>
        <v/>
      </c>
      <c r="MK19" s="102"/>
      <c r="ML19" s="104" t="str">
        <f t="shared" si="207"/>
        <v/>
      </c>
      <c r="MM19" s="104" t="str">
        <f t="shared" si="208"/>
        <v/>
      </c>
      <c r="MN19" s="104" t="str">
        <f t="shared" si="209"/>
        <v/>
      </c>
      <c r="MO19" s="104" t="str">
        <f t="shared" si="210"/>
        <v/>
      </c>
      <c r="MP19" s="104" t="str">
        <f t="shared" si="211"/>
        <v/>
      </c>
      <c r="MQ19" s="104" t="str">
        <f t="shared" si="212"/>
        <v/>
      </c>
      <c r="MR19" s="105" t="str">
        <f t="shared" si="77"/>
        <v/>
      </c>
      <c r="MS19" s="109" t="str">
        <f t="shared" si="78"/>
        <v/>
      </c>
      <c r="MT19" s="102"/>
      <c r="MU19" s="102"/>
      <c r="MV19" s="104" t="str">
        <f t="shared" si="79"/>
        <v/>
      </c>
      <c r="MW19" s="102"/>
      <c r="MX19" s="104" t="str">
        <f t="shared" si="213"/>
        <v/>
      </c>
      <c r="MY19" s="102"/>
      <c r="MZ19" s="102"/>
      <c r="NA19" s="104" t="str">
        <f t="shared" si="80"/>
        <v/>
      </c>
      <c r="NB19" s="102"/>
      <c r="NC19" s="104" t="str">
        <f t="shared" si="214"/>
        <v/>
      </c>
      <c r="ND19" s="102"/>
      <c r="NE19" s="102"/>
      <c r="NF19" s="104" t="str">
        <f t="shared" si="81"/>
        <v/>
      </c>
      <c r="NG19" s="102"/>
      <c r="NH19" s="104" t="str">
        <f t="shared" si="215"/>
        <v/>
      </c>
      <c r="NI19" s="102"/>
      <c r="NJ19" s="102"/>
      <c r="NK19" s="104" t="str">
        <f t="shared" si="82"/>
        <v/>
      </c>
      <c r="NL19" s="102"/>
      <c r="NM19" s="104" t="str">
        <f t="shared" si="216"/>
        <v/>
      </c>
      <c r="NN19" s="102"/>
      <c r="NO19" s="102"/>
      <c r="NP19" s="104" t="str">
        <f t="shared" si="83"/>
        <v/>
      </c>
      <c r="NQ19" s="102"/>
      <c r="NR19" s="104" t="str">
        <f t="shared" si="217"/>
        <v/>
      </c>
      <c r="NS19" s="104" t="str">
        <f t="shared" si="218"/>
        <v/>
      </c>
      <c r="NT19" s="104" t="str">
        <f t="shared" si="219"/>
        <v/>
      </c>
      <c r="NU19" s="104" t="str">
        <f t="shared" si="220"/>
        <v/>
      </c>
      <c r="NV19" s="104" t="str">
        <f t="shared" si="221"/>
        <v/>
      </c>
      <c r="NW19" s="104" t="str">
        <f t="shared" si="222"/>
        <v/>
      </c>
      <c r="NX19" s="105" t="str">
        <f t="shared" si="84"/>
        <v/>
      </c>
      <c r="NY19" s="109" t="str">
        <f t="shared" si="85"/>
        <v/>
      </c>
      <c r="OA19" s="198">
        <f t="shared" si="86"/>
        <v>12.207692307692309</v>
      </c>
      <c r="OB19" s="198">
        <f t="shared" si="87"/>
        <v>13.98076923076923</v>
      </c>
      <c r="OC19" s="198">
        <f t="shared" si="88"/>
        <v>12.738461538461539</v>
      </c>
      <c r="OD19" s="198">
        <f t="shared" si="89"/>
        <v>11.153846153846153</v>
      </c>
      <c r="OE19" s="198">
        <f t="shared" si="90"/>
        <v>6.8076923076923084</v>
      </c>
      <c r="OF19" s="198">
        <f t="shared" si="91"/>
        <v>10.876923076923077</v>
      </c>
      <c r="OG19" s="198" t="str">
        <f t="shared" si="92"/>
        <v/>
      </c>
      <c r="OH19" s="198">
        <f t="shared" si="93"/>
        <v>13.2</v>
      </c>
      <c r="OI19" s="198">
        <f t="shared" si="94"/>
        <v>8</v>
      </c>
      <c r="OJ19" s="198" t="str">
        <f t="shared" si="95"/>
        <v/>
      </c>
      <c r="OK19" s="198" t="str">
        <f t="shared" si="96"/>
        <v/>
      </c>
      <c r="OL19" s="198" t="str">
        <f t="shared" si="97"/>
        <v/>
      </c>
      <c r="OM19" s="200"/>
      <c r="ON19" s="198">
        <f t="shared" si="224"/>
        <v>9.9108974358974358</v>
      </c>
      <c r="OO19" s="198">
        <f t="shared" si="225"/>
        <v>9.2160256410256416</v>
      </c>
      <c r="OP19" s="198">
        <f t="shared" si="100"/>
        <v>11.528589743589741</v>
      </c>
      <c r="OQ19" s="198">
        <f t="shared" si="101"/>
        <v>11.528589743589741</v>
      </c>
      <c r="OR19" s="105">
        <f t="shared" si="102"/>
        <v>25</v>
      </c>
      <c r="OS19" s="105">
        <f t="shared" si="103"/>
        <v>30</v>
      </c>
      <c r="OT19" s="134"/>
      <c r="OU19" s="109">
        <f t="shared" si="104"/>
        <v>14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3"/>
        <v>15</v>
      </c>
      <c r="B20" s="197" t="s">
        <v>473</v>
      </c>
      <c r="C20" s="197"/>
      <c r="D20" s="197"/>
      <c r="E20" s="196"/>
      <c r="F20" s="102">
        <v>11.75</v>
      </c>
      <c r="G20" s="102">
        <v>13</v>
      </c>
      <c r="H20" s="104">
        <f t="shared" si="0"/>
        <v>12.5</v>
      </c>
      <c r="I20" s="102"/>
      <c r="J20" s="104">
        <f t="shared" si="1"/>
        <v>12.5</v>
      </c>
      <c r="K20" s="102">
        <v>12</v>
      </c>
      <c r="L20" s="102">
        <v>10.5</v>
      </c>
      <c r="M20" s="104">
        <f t="shared" si="2"/>
        <v>11.100000000000001</v>
      </c>
      <c r="N20" s="102"/>
      <c r="O20" s="104">
        <f t="shared" si="3"/>
        <v>11.100000000000001</v>
      </c>
      <c r="P20" s="102">
        <v>10.25</v>
      </c>
      <c r="Q20" s="102">
        <v>9</v>
      </c>
      <c r="R20" s="104">
        <f t="shared" si="4"/>
        <v>9.5</v>
      </c>
      <c r="S20" s="102"/>
      <c r="T20" s="104">
        <f t="shared" si="105"/>
        <v>9.5</v>
      </c>
      <c r="U20" s="102"/>
      <c r="V20" s="102"/>
      <c r="W20" s="104" t="str">
        <f t="shared" si="5"/>
        <v/>
      </c>
      <c r="X20" s="102"/>
      <c r="Y20" s="104" t="str">
        <f t="shared" si="106"/>
        <v/>
      </c>
      <c r="Z20" s="102"/>
      <c r="AA20" s="102"/>
      <c r="AB20" s="104" t="str">
        <f t="shared" si="6"/>
        <v/>
      </c>
      <c r="AC20" s="102"/>
      <c r="AD20" s="104" t="str">
        <f t="shared" si="107"/>
        <v/>
      </c>
      <c r="AE20" s="104">
        <f t="shared" si="108"/>
        <v>11.346153846153847</v>
      </c>
      <c r="AF20" s="104">
        <f t="shared" si="109"/>
        <v>11.192307692307693</v>
      </c>
      <c r="AG20" s="104">
        <f t="shared" si="110"/>
        <v>11.253846153846155</v>
      </c>
      <c r="AH20" s="104" t="str">
        <f t="shared" si="111"/>
        <v/>
      </c>
      <c r="AI20" s="104">
        <f t="shared" si="112"/>
        <v>11.253846153846155</v>
      </c>
      <c r="AJ20" s="105">
        <f t="shared" si="7"/>
        <v>5</v>
      </c>
      <c r="AK20" s="109">
        <f t="shared" si="8"/>
        <v>17</v>
      </c>
      <c r="AL20" s="102">
        <v>14</v>
      </c>
      <c r="AM20" s="102">
        <v>15.5</v>
      </c>
      <c r="AN20" s="104">
        <f t="shared" si="9"/>
        <v>14.899999999999999</v>
      </c>
      <c r="AO20" s="102"/>
      <c r="AP20" s="104">
        <f t="shared" si="113"/>
        <v>14.899999999999999</v>
      </c>
      <c r="AQ20" s="102">
        <v>12</v>
      </c>
      <c r="AR20" s="102">
        <v>14</v>
      </c>
      <c r="AS20" s="104">
        <f t="shared" si="10"/>
        <v>13.200000000000001</v>
      </c>
      <c r="AT20" s="102"/>
      <c r="AU20" s="104">
        <f t="shared" si="114"/>
        <v>13.200000000000001</v>
      </c>
      <c r="AV20" s="102"/>
      <c r="AW20" s="102"/>
      <c r="AX20" s="104" t="str">
        <f t="shared" si="11"/>
        <v/>
      </c>
      <c r="AY20" s="102"/>
      <c r="AZ20" s="104" t="str">
        <f t="shared" si="115"/>
        <v/>
      </c>
      <c r="BA20" s="102"/>
      <c r="BB20" s="102"/>
      <c r="BC20" s="104" t="str">
        <f t="shared" si="12"/>
        <v/>
      </c>
      <c r="BD20" s="102"/>
      <c r="BE20" s="104" t="str">
        <f t="shared" si="116"/>
        <v/>
      </c>
      <c r="BF20" s="102"/>
      <c r="BG20" s="102"/>
      <c r="BH20" s="104" t="str">
        <f t="shared" si="13"/>
        <v/>
      </c>
      <c r="BI20" s="102"/>
      <c r="BJ20" s="104" t="str">
        <f t="shared" si="117"/>
        <v/>
      </c>
      <c r="BK20" s="104">
        <f t="shared" si="118"/>
        <v>13.076923076923077</v>
      </c>
      <c r="BL20" s="104">
        <f t="shared" si="119"/>
        <v>14.807692307692307</v>
      </c>
      <c r="BM20" s="104">
        <f t="shared" si="120"/>
        <v>14.115384615384613</v>
      </c>
      <c r="BN20" s="104" t="str">
        <f t="shared" si="121"/>
        <v/>
      </c>
      <c r="BO20" s="104">
        <f t="shared" si="122"/>
        <v>14.115384615384613</v>
      </c>
      <c r="BP20" s="105">
        <f t="shared" si="14"/>
        <v>5</v>
      </c>
      <c r="BQ20" s="109">
        <f t="shared" si="15"/>
        <v>11</v>
      </c>
      <c r="BR20" s="102">
        <v>9.5</v>
      </c>
      <c r="BS20" s="102">
        <v>12</v>
      </c>
      <c r="BT20" s="104">
        <f t="shared" si="16"/>
        <v>11</v>
      </c>
      <c r="BU20" s="102"/>
      <c r="BV20" s="104">
        <f t="shared" si="123"/>
        <v>11</v>
      </c>
      <c r="BW20" s="102">
        <v>14</v>
      </c>
      <c r="BX20" s="102">
        <v>9</v>
      </c>
      <c r="BY20" s="104">
        <f t="shared" si="17"/>
        <v>11</v>
      </c>
      <c r="BZ20" s="102"/>
      <c r="CA20" s="104">
        <f t="shared" si="124"/>
        <v>11</v>
      </c>
      <c r="CB20" s="102"/>
      <c r="CC20" s="102"/>
      <c r="CD20" s="104" t="str">
        <f t="shared" si="18"/>
        <v/>
      </c>
      <c r="CE20" s="102"/>
      <c r="CF20" s="104" t="str">
        <f t="shared" si="125"/>
        <v/>
      </c>
      <c r="CG20" s="102"/>
      <c r="CH20" s="102"/>
      <c r="CI20" s="104" t="str">
        <f t="shared" si="19"/>
        <v/>
      </c>
      <c r="CJ20" s="102"/>
      <c r="CK20" s="104" t="str">
        <f t="shared" si="126"/>
        <v/>
      </c>
      <c r="CL20" s="102"/>
      <c r="CM20" s="102"/>
      <c r="CN20" s="104" t="str">
        <f t="shared" si="20"/>
        <v/>
      </c>
      <c r="CO20" s="102"/>
      <c r="CP20" s="104" t="str">
        <f t="shared" si="127"/>
        <v/>
      </c>
      <c r="CQ20" s="104">
        <f t="shared" si="128"/>
        <v>11.576923076923077</v>
      </c>
      <c r="CR20" s="104">
        <f t="shared" si="129"/>
        <v>10.615384615384617</v>
      </c>
      <c r="CS20" s="104">
        <f t="shared" si="130"/>
        <v>11</v>
      </c>
      <c r="CT20" s="104" t="str">
        <f t="shared" si="131"/>
        <v/>
      </c>
      <c r="CU20" s="104">
        <f t="shared" si="132"/>
        <v>11</v>
      </c>
      <c r="CV20" s="105">
        <f t="shared" si="21"/>
        <v>5</v>
      </c>
      <c r="CW20" s="109">
        <f t="shared" si="22"/>
        <v>18</v>
      </c>
      <c r="CX20" s="102">
        <v>12</v>
      </c>
      <c r="CY20" s="102">
        <v>8</v>
      </c>
      <c r="CZ20" s="104">
        <f t="shared" si="23"/>
        <v>9.6000000000000014</v>
      </c>
      <c r="DA20" s="102"/>
      <c r="DB20" s="104">
        <f t="shared" si="133"/>
        <v>9.6000000000000014</v>
      </c>
      <c r="DC20" s="102">
        <v>12</v>
      </c>
      <c r="DD20" s="102">
        <v>10.5</v>
      </c>
      <c r="DE20" s="104">
        <f t="shared" si="24"/>
        <v>11.100000000000001</v>
      </c>
      <c r="DF20" s="102"/>
      <c r="DG20" s="104">
        <f t="shared" si="134"/>
        <v>11.100000000000001</v>
      </c>
      <c r="DH20" s="102">
        <v>12</v>
      </c>
      <c r="DI20" s="102">
        <v>13.5</v>
      </c>
      <c r="DJ20" s="104">
        <f t="shared" si="25"/>
        <v>12.9</v>
      </c>
      <c r="DK20" s="102"/>
      <c r="DL20" s="104">
        <f t="shared" si="135"/>
        <v>12.9</v>
      </c>
      <c r="DM20" s="102"/>
      <c r="DN20" s="102"/>
      <c r="DO20" s="104" t="str">
        <f t="shared" si="26"/>
        <v/>
      </c>
      <c r="DP20" s="102"/>
      <c r="DQ20" s="104" t="str">
        <f t="shared" si="136"/>
        <v/>
      </c>
      <c r="DR20" s="102"/>
      <c r="DS20" s="102"/>
      <c r="DT20" s="104" t="str">
        <f t="shared" si="27"/>
        <v/>
      </c>
      <c r="DU20" s="102"/>
      <c r="DV20" s="104" t="str">
        <f t="shared" si="137"/>
        <v/>
      </c>
      <c r="DW20" s="104">
        <f t="shared" si="138"/>
        <v>12</v>
      </c>
      <c r="DX20" s="104">
        <f t="shared" si="139"/>
        <v>10.653846153846153</v>
      </c>
      <c r="DY20" s="104">
        <f t="shared" si="140"/>
        <v>11.192307692307693</v>
      </c>
      <c r="DZ20" s="104" t="str">
        <f t="shared" si="141"/>
        <v/>
      </c>
      <c r="EA20" s="104">
        <f t="shared" si="142"/>
        <v>11.192307692307693</v>
      </c>
      <c r="EB20" s="105">
        <f t="shared" si="28"/>
        <v>5</v>
      </c>
      <c r="EC20" s="109">
        <f t="shared" si="29"/>
        <v>15</v>
      </c>
      <c r="ED20" s="102">
        <v>15</v>
      </c>
      <c r="EE20" s="102">
        <v>10</v>
      </c>
      <c r="EF20" s="104">
        <f t="shared" si="30"/>
        <v>12</v>
      </c>
      <c r="EG20" s="102"/>
      <c r="EH20" s="104">
        <f t="shared" si="143"/>
        <v>12</v>
      </c>
      <c r="EI20" s="102">
        <v>14</v>
      </c>
      <c r="EJ20" s="102">
        <v>3.75</v>
      </c>
      <c r="EK20" s="104">
        <f t="shared" si="31"/>
        <v>7.8500000000000005</v>
      </c>
      <c r="EL20" s="102"/>
      <c r="EM20" s="104">
        <f t="shared" si="144"/>
        <v>7.8500000000000005</v>
      </c>
      <c r="EN20" s="102">
        <v>8.25</v>
      </c>
      <c r="EO20" s="102">
        <v>9</v>
      </c>
      <c r="EP20" s="104">
        <f t="shared" si="32"/>
        <v>8.6999999999999993</v>
      </c>
      <c r="EQ20" s="102"/>
      <c r="ER20" s="104">
        <f t="shared" si="145"/>
        <v>8.6999999999999993</v>
      </c>
      <c r="ES20" s="102"/>
      <c r="ET20" s="102"/>
      <c r="EU20" s="104" t="str">
        <f t="shared" si="33"/>
        <v/>
      </c>
      <c r="EV20" s="102"/>
      <c r="EW20" s="104" t="str">
        <f t="shared" si="146"/>
        <v/>
      </c>
      <c r="EX20" s="102"/>
      <c r="EY20" s="102"/>
      <c r="EZ20" s="104" t="str">
        <f t="shared" si="34"/>
        <v/>
      </c>
      <c r="FA20" s="102"/>
      <c r="FB20" s="104" t="str">
        <f t="shared" si="147"/>
        <v/>
      </c>
      <c r="FC20" s="104">
        <f t="shared" si="148"/>
        <v>12.98076923076923</v>
      </c>
      <c r="FD20" s="104">
        <f t="shared" si="149"/>
        <v>6.884615384615385</v>
      </c>
      <c r="FE20" s="104">
        <f t="shared" si="150"/>
        <v>9.3230769230769237</v>
      </c>
      <c r="FF20" s="104" t="str">
        <f t="shared" si="151"/>
        <v/>
      </c>
      <c r="FG20" s="104">
        <f t="shared" si="152"/>
        <v>9.3230769230769237</v>
      </c>
      <c r="FH20" s="105">
        <f t="shared" si="35"/>
        <v>0</v>
      </c>
      <c r="FI20" s="109">
        <f t="shared" si="36"/>
        <v>7</v>
      </c>
      <c r="FJ20" s="102">
        <v>4</v>
      </c>
      <c r="FK20" s="102">
        <v>14.5</v>
      </c>
      <c r="FL20" s="104">
        <f t="shared" si="37"/>
        <v>10.299999999999999</v>
      </c>
      <c r="FM20" s="102"/>
      <c r="FN20" s="104">
        <f t="shared" si="153"/>
        <v>10.299999999999999</v>
      </c>
      <c r="FO20" s="102">
        <v>7</v>
      </c>
      <c r="FP20" s="102">
        <v>2.5</v>
      </c>
      <c r="FQ20" s="104">
        <f t="shared" si="38"/>
        <v>4.3000000000000007</v>
      </c>
      <c r="FR20" s="102"/>
      <c r="FS20" s="104">
        <f t="shared" si="154"/>
        <v>4.3000000000000007</v>
      </c>
      <c r="FT20" s="102"/>
      <c r="FU20" s="102"/>
      <c r="FV20" s="104" t="str">
        <f t="shared" si="39"/>
        <v/>
      </c>
      <c r="FW20" s="102"/>
      <c r="FX20" s="104" t="str">
        <f t="shared" si="155"/>
        <v/>
      </c>
      <c r="FY20" s="102"/>
      <c r="FZ20" s="102"/>
      <c r="GA20" s="104" t="str">
        <f t="shared" si="40"/>
        <v/>
      </c>
      <c r="GB20" s="102"/>
      <c r="GC20" s="104" t="str">
        <f t="shared" si="156"/>
        <v/>
      </c>
      <c r="GD20" s="102"/>
      <c r="GE20" s="102"/>
      <c r="GF20" s="104" t="str">
        <f t="shared" si="41"/>
        <v/>
      </c>
      <c r="GG20" s="102"/>
      <c r="GH20" s="104" t="str">
        <f t="shared" si="157"/>
        <v/>
      </c>
      <c r="GI20" s="104">
        <f t="shared" si="158"/>
        <v>5.384615384615385</v>
      </c>
      <c r="GJ20" s="104">
        <f t="shared" si="159"/>
        <v>8.9615384615384617</v>
      </c>
      <c r="GK20" s="104">
        <f t="shared" si="160"/>
        <v>7.5307692307692307</v>
      </c>
      <c r="GL20" s="104" t="str">
        <f t="shared" si="161"/>
        <v/>
      </c>
      <c r="GM20" s="104">
        <f t="shared" si="162"/>
        <v>7.5307692307692307</v>
      </c>
      <c r="GN20" s="105">
        <f t="shared" si="42"/>
        <v>0</v>
      </c>
      <c r="GO20" s="109">
        <f t="shared" si="43"/>
        <v>24</v>
      </c>
      <c r="GP20" s="102"/>
      <c r="GQ20" s="102"/>
      <c r="GR20" s="104" t="str">
        <f t="shared" si="44"/>
        <v/>
      </c>
      <c r="GS20" s="102"/>
      <c r="GT20" s="104" t="str">
        <f t="shared" si="163"/>
        <v/>
      </c>
      <c r="GU20" s="102"/>
      <c r="GV20" s="102"/>
      <c r="GW20" s="104" t="str">
        <f t="shared" si="45"/>
        <v/>
      </c>
      <c r="GX20" s="102"/>
      <c r="GY20" s="104" t="str">
        <f t="shared" si="164"/>
        <v/>
      </c>
      <c r="GZ20" s="102"/>
      <c r="HA20" s="102"/>
      <c r="HB20" s="104" t="str">
        <f t="shared" si="46"/>
        <v/>
      </c>
      <c r="HC20" s="102"/>
      <c r="HD20" s="104" t="str">
        <f t="shared" si="165"/>
        <v/>
      </c>
      <c r="HE20" s="102"/>
      <c r="HF20" s="102"/>
      <c r="HG20" s="104" t="str">
        <f t="shared" si="47"/>
        <v/>
      </c>
      <c r="HH20" s="102"/>
      <c r="HI20" s="104" t="str">
        <f t="shared" si="166"/>
        <v/>
      </c>
      <c r="HJ20" s="102"/>
      <c r="HK20" s="102"/>
      <c r="HL20" s="104" t="str">
        <f t="shared" si="48"/>
        <v/>
      </c>
      <c r="HM20" s="102"/>
      <c r="HN20" s="104" t="str">
        <f t="shared" si="167"/>
        <v/>
      </c>
      <c r="HO20" s="104" t="str">
        <f t="shared" si="168"/>
        <v/>
      </c>
      <c r="HP20" s="104" t="str">
        <f t="shared" si="169"/>
        <v/>
      </c>
      <c r="HQ20" s="104" t="str">
        <f t="shared" si="170"/>
        <v/>
      </c>
      <c r="HR20" s="104" t="str">
        <f t="shared" si="171"/>
        <v/>
      </c>
      <c r="HS20" s="104" t="str">
        <f t="shared" si="172"/>
        <v/>
      </c>
      <c r="HT20" s="105" t="str">
        <f t="shared" si="49"/>
        <v/>
      </c>
      <c r="HU20" s="109" t="str">
        <f t="shared" si="50"/>
        <v/>
      </c>
      <c r="HV20" s="102">
        <v>14</v>
      </c>
      <c r="HW20" s="102">
        <v>13.5</v>
      </c>
      <c r="HX20" s="104">
        <f t="shared" si="51"/>
        <v>13.7</v>
      </c>
      <c r="HY20" s="102"/>
      <c r="HZ20" s="104">
        <f t="shared" si="173"/>
        <v>13.7</v>
      </c>
      <c r="IA20" s="102"/>
      <c r="IB20" s="102"/>
      <c r="IC20" s="104" t="str">
        <f t="shared" si="52"/>
        <v/>
      </c>
      <c r="ID20" s="102"/>
      <c r="IE20" s="104" t="str">
        <f t="shared" si="174"/>
        <v/>
      </c>
      <c r="IF20" s="102"/>
      <c r="IG20" s="102"/>
      <c r="IH20" s="104" t="str">
        <f t="shared" si="53"/>
        <v/>
      </c>
      <c r="II20" s="102"/>
      <c r="IJ20" s="104" t="str">
        <f t="shared" si="175"/>
        <v/>
      </c>
      <c r="IK20" s="102"/>
      <c r="IL20" s="102"/>
      <c r="IM20" s="104" t="str">
        <f t="shared" si="54"/>
        <v/>
      </c>
      <c r="IN20" s="102"/>
      <c r="IO20" s="104" t="str">
        <f t="shared" si="176"/>
        <v/>
      </c>
      <c r="IP20" s="102"/>
      <c r="IQ20" s="102"/>
      <c r="IR20" s="104" t="str">
        <f t="shared" si="55"/>
        <v/>
      </c>
      <c r="IS20" s="102"/>
      <c r="IT20" s="104" t="str">
        <f t="shared" si="177"/>
        <v/>
      </c>
      <c r="IU20" s="104">
        <f t="shared" si="178"/>
        <v>14</v>
      </c>
      <c r="IV20" s="104">
        <f t="shared" si="179"/>
        <v>13.5</v>
      </c>
      <c r="IW20" s="104">
        <f t="shared" si="180"/>
        <v>13.7</v>
      </c>
      <c r="IX20" s="104" t="str">
        <f t="shared" si="181"/>
        <v/>
      </c>
      <c r="IY20" s="104">
        <f t="shared" si="182"/>
        <v>13.7</v>
      </c>
      <c r="IZ20" s="105">
        <f t="shared" si="56"/>
        <v>2</v>
      </c>
      <c r="JA20" s="109">
        <f t="shared" si="57"/>
        <v>13</v>
      </c>
      <c r="JB20" s="102">
        <v>8.5</v>
      </c>
      <c r="JC20" s="102">
        <v>8.5</v>
      </c>
      <c r="JD20" s="104">
        <f t="shared" si="58"/>
        <v>8.5</v>
      </c>
      <c r="JE20" s="102"/>
      <c r="JF20" s="104">
        <f t="shared" si="183"/>
        <v>8.5</v>
      </c>
      <c r="JG20" s="102"/>
      <c r="JH20" s="102"/>
      <c r="JI20" s="104" t="str">
        <f t="shared" si="59"/>
        <v/>
      </c>
      <c r="JJ20" s="102"/>
      <c r="JK20" s="104" t="str">
        <f t="shared" si="184"/>
        <v/>
      </c>
      <c r="JL20" s="102"/>
      <c r="JM20" s="102"/>
      <c r="JN20" s="104" t="str">
        <f t="shared" si="60"/>
        <v/>
      </c>
      <c r="JO20" s="102"/>
      <c r="JP20" s="104" t="str">
        <f t="shared" si="185"/>
        <v/>
      </c>
      <c r="JQ20" s="102"/>
      <c r="JR20" s="102"/>
      <c r="JS20" s="104" t="str">
        <f t="shared" si="61"/>
        <v/>
      </c>
      <c r="JT20" s="102"/>
      <c r="JU20" s="104" t="str">
        <f t="shared" si="186"/>
        <v/>
      </c>
      <c r="JV20" s="102"/>
      <c r="JW20" s="102"/>
      <c r="JX20" s="104" t="str">
        <f t="shared" si="62"/>
        <v/>
      </c>
      <c r="JY20" s="102"/>
      <c r="JZ20" s="104" t="str">
        <f t="shared" si="187"/>
        <v/>
      </c>
      <c r="KA20" s="104">
        <f t="shared" si="188"/>
        <v>8.5</v>
      </c>
      <c r="KB20" s="104">
        <f t="shared" si="189"/>
        <v>8.5</v>
      </c>
      <c r="KC20" s="104">
        <f t="shared" si="190"/>
        <v>8.5</v>
      </c>
      <c r="KD20" s="104" t="str">
        <f t="shared" si="191"/>
        <v/>
      </c>
      <c r="KE20" s="104">
        <f t="shared" si="192"/>
        <v>8.5</v>
      </c>
      <c r="KF20" s="105">
        <f t="shared" si="63"/>
        <v>0</v>
      </c>
      <c r="KG20" s="109">
        <f t="shared" si="64"/>
        <v>18</v>
      </c>
      <c r="KH20" s="102"/>
      <c r="KI20" s="102"/>
      <c r="KJ20" s="104" t="str">
        <f t="shared" si="65"/>
        <v/>
      </c>
      <c r="KK20" s="102"/>
      <c r="KL20" s="104" t="str">
        <f t="shared" si="193"/>
        <v/>
      </c>
      <c r="KM20" s="102"/>
      <c r="KN20" s="102"/>
      <c r="KO20" s="104" t="str">
        <f t="shared" si="66"/>
        <v/>
      </c>
      <c r="KP20" s="102"/>
      <c r="KQ20" s="104" t="str">
        <f t="shared" si="194"/>
        <v/>
      </c>
      <c r="KR20" s="102"/>
      <c r="KS20" s="102"/>
      <c r="KT20" s="104" t="str">
        <f t="shared" si="67"/>
        <v/>
      </c>
      <c r="KU20" s="102"/>
      <c r="KV20" s="104" t="str">
        <f t="shared" si="195"/>
        <v/>
      </c>
      <c r="KW20" s="102"/>
      <c r="KX20" s="102"/>
      <c r="KY20" s="104" t="str">
        <f t="shared" si="68"/>
        <v/>
      </c>
      <c r="KZ20" s="102"/>
      <c r="LA20" s="104" t="str">
        <f t="shared" si="196"/>
        <v/>
      </c>
      <c r="LB20" s="102"/>
      <c r="LC20" s="102"/>
      <c r="LD20" s="104" t="str">
        <f t="shared" si="69"/>
        <v/>
      </c>
      <c r="LE20" s="102"/>
      <c r="LF20" s="104" t="str">
        <f t="shared" si="197"/>
        <v/>
      </c>
      <c r="LG20" s="104" t="str">
        <f t="shared" si="198"/>
        <v/>
      </c>
      <c r="LH20" s="104" t="str">
        <f t="shared" si="199"/>
        <v/>
      </c>
      <c r="LI20" s="104" t="str">
        <f t="shared" si="200"/>
        <v/>
      </c>
      <c r="LJ20" s="104" t="str">
        <f t="shared" si="201"/>
        <v/>
      </c>
      <c r="LK20" s="104" t="str">
        <f t="shared" si="202"/>
        <v/>
      </c>
      <c r="LL20" s="105" t="str">
        <f t="shared" si="70"/>
        <v/>
      </c>
      <c r="LM20" s="109" t="str">
        <f t="shared" si="71"/>
        <v/>
      </c>
      <c r="LN20" s="102"/>
      <c r="LO20" s="102"/>
      <c r="LP20" s="104" t="str">
        <f t="shared" si="72"/>
        <v/>
      </c>
      <c r="LQ20" s="102"/>
      <c r="LR20" s="104" t="str">
        <f t="shared" si="203"/>
        <v/>
      </c>
      <c r="LS20" s="102"/>
      <c r="LT20" s="102"/>
      <c r="LU20" s="104" t="str">
        <f t="shared" si="73"/>
        <v/>
      </c>
      <c r="LV20" s="102"/>
      <c r="LW20" s="104" t="str">
        <f t="shared" si="204"/>
        <v/>
      </c>
      <c r="LX20" s="102"/>
      <c r="LY20" s="102"/>
      <c r="LZ20" s="104" t="str">
        <f t="shared" si="74"/>
        <v/>
      </c>
      <c r="MA20" s="102"/>
      <c r="MB20" s="104" t="str">
        <f t="shared" si="205"/>
        <v/>
      </c>
      <c r="MC20" s="102"/>
      <c r="MD20" s="102"/>
      <c r="ME20" s="104" t="str">
        <f t="shared" si="75"/>
        <v/>
      </c>
      <c r="MF20" s="102"/>
      <c r="MG20" s="104" t="str">
        <f t="shared" si="206"/>
        <v/>
      </c>
      <c r="MH20" s="102"/>
      <c r="MI20" s="102"/>
      <c r="MJ20" s="104" t="str">
        <f t="shared" si="76"/>
        <v/>
      </c>
      <c r="MK20" s="102"/>
      <c r="ML20" s="104" t="str">
        <f t="shared" si="207"/>
        <v/>
      </c>
      <c r="MM20" s="104" t="str">
        <f t="shared" si="208"/>
        <v/>
      </c>
      <c r="MN20" s="104" t="str">
        <f t="shared" si="209"/>
        <v/>
      </c>
      <c r="MO20" s="104" t="str">
        <f t="shared" si="210"/>
        <v/>
      </c>
      <c r="MP20" s="104" t="str">
        <f t="shared" si="211"/>
        <v/>
      </c>
      <c r="MQ20" s="104" t="str">
        <f t="shared" si="212"/>
        <v/>
      </c>
      <c r="MR20" s="105" t="str">
        <f t="shared" si="77"/>
        <v/>
      </c>
      <c r="MS20" s="109" t="str">
        <f t="shared" si="78"/>
        <v/>
      </c>
      <c r="MT20" s="102"/>
      <c r="MU20" s="102"/>
      <c r="MV20" s="104" t="str">
        <f t="shared" si="79"/>
        <v/>
      </c>
      <c r="MW20" s="102"/>
      <c r="MX20" s="104" t="str">
        <f t="shared" si="213"/>
        <v/>
      </c>
      <c r="MY20" s="102"/>
      <c r="MZ20" s="102"/>
      <c r="NA20" s="104" t="str">
        <f t="shared" si="80"/>
        <v/>
      </c>
      <c r="NB20" s="102"/>
      <c r="NC20" s="104" t="str">
        <f t="shared" si="214"/>
        <v/>
      </c>
      <c r="ND20" s="102"/>
      <c r="NE20" s="102"/>
      <c r="NF20" s="104" t="str">
        <f t="shared" si="81"/>
        <v/>
      </c>
      <c r="NG20" s="102"/>
      <c r="NH20" s="104" t="str">
        <f t="shared" si="215"/>
        <v/>
      </c>
      <c r="NI20" s="102"/>
      <c r="NJ20" s="102"/>
      <c r="NK20" s="104" t="str">
        <f t="shared" si="82"/>
        <v/>
      </c>
      <c r="NL20" s="102"/>
      <c r="NM20" s="104" t="str">
        <f t="shared" si="216"/>
        <v/>
      </c>
      <c r="NN20" s="102"/>
      <c r="NO20" s="102"/>
      <c r="NP20" s="104" t="str">
        <f t="shared" si="83"/>
        <v/>
      </c>
      <c r="NQ20" s="102"/>
      <c r="NR20" s="104" t="str">
        <f t="shared" si="217"/>
        <v/>
      </c>
      <c r="NS20" s="104" t="str">
        <f t="shared" si="218"/>
        <v/>
      </c>
      <c r="NT20" s="104" t="str">
        <f t="shared" si="219"/>
        <v/>
      </c>
      <c r="NU20" s="104" t="str">
        <f t="shared" si="220"/>
        <v/>
      </c>
      <c r="NV20" s="104" t="str">
        <f t="shared" si="221"/>
        <v/>
      </c>
      <c r="NW20" s="104" t="str">
        <f t="shared" si="222"/>
        <v/>
      </c>
      <c r="NX20" s="105" t="str">
        <f t="shared" si="84"/>
        <v/>
      </c>
      <c r="NY20" s="109" t="str">
        <f t="shared" si="85"/>
        <v/>
      </c>
      <c r="OA20" s="198">
        <f t="shared" si="86"/>
        <v>11.253846153846155</v>
      </c>
      <c r="OB20" s="198">
        <f t="shared" si="87"/>
        <v>14.115384615384613</v>
      </c>
      <c r="OC20" s="198">
        <f t="shared" si="88"/>
        <v>11</v>
      </c>
      <c r="OD20" s="198">
        <f t="shared" si="89"/>
        <v>11.192307692307693</v>
      </c>
      <c r="OE20" s="198">
        <f t="shared" si="90"/>
        <v>9.3230769230769237</v>
      </c>
      <c r="OF20" s="198">
        <f t="shared" si="91"/>
        <v>7.5307692307692307</v>
      </c>
      <c r="OG20" s="198" t="str">
        <f t="shared" si="92"/>
        <v/>
      </c>
      <c r="OH20" s="198">
        <f t="shared" si="93"/>
        <v>13.7</v>
      </c>
      <c r="OI20" s="198">
        <f t="shared" si="94"/>
        <v>8.5</v>
      </c>
      <c r="OJ20" s="198" t="str">
        <f t="shared" si="95"/>
        <v/>
      </c>
      <c r="OK20" s="198" t="str">
        <f t="shared" si="96"/>
        <v/>
      </c>
      <c r="OL20" s="198" t="str">
        <f t="shared" si="97"/>
        <v/>
      </c>
      <c r="OM20" s="200"/>
      <c r="ON20" s="198">
        <f t="shared" si="224"/>
        <v>9.4455128205128212</v>
      </c>
      <c r="OO20" s="198">
        <f t="shared" si="225"/>
        <v>9.0641025641025639</v>
      </c>
      <c r="OP20" s="198">
        <f t="shared" si="100"/>
        <v>11.092307692307692</v>
      </c>
      <c r="OQ20" s="198">
        <f t="shared" si="101"/>
        <v>11.092307692307692</v>
      </c>
      <c r="OR20" s="105">
        <f t="shared" si="102"/>
        <v>22</v>
      </c>
      <c r="OS20" s="105">
        <f t="shared" si="103"/>
        <v>30</v>
      </c>
      <c r="OT20" s="134"/>
      <c r="OU20" s="109">
        <f t="shared" si="104"/>
        <v>16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3"/>
        <v>16</v>
      </c>
      <c r="B21" s="195" t="s">
        <v>315</v>
      </c>
      <c r="C21" s="195" t="s">
        <v>316</v>
      </c>
      <c r="D21" s="195" t="s">
        <v>317</v>
      </c>
      <c r="E21" s="196" t="s">
        <v>287</v>
      </c>
      <c r="F21" s="102">
        <v>12.75</v>
      </c>
      <c r="G21" s="102">
        <v>14.5</v>
      </c>
      <c r="H21" s="104">
        <f t="shared" si="0"/>
        <v>13.8</v>
      </c>
      <c r="I21" s="102"/>
      <c r="J21" s="104">
        <f t="shared" si="1"/>
        <v>13.8</v>
      </c>
      <c r="K21" s="102">
        <v>12.5</v>
      </c>
      <c r="L21" s="102">
        <v>11.5</v>
      </c>
      <c r="M21" s="104">
        <f t="shared" si="2"/>
        <v>11.899999999999999</v>
      </c>
      <c r="N21" s="102"/>
      <c r="O21" s="104">
        <f t="shared" si="3"/>
        <v>11.899999999999999</v>
      </c>
      <c r="P21" s="102">
        <v>10.5</v>
      </c>
      <c r="Q21" s="102">
        <v>10.75</v>
      </c>
      <c r="R21" s="104">
        <f t="shared" si="4"/>
        <v>10.65</v>
      </c>
      <c r="S21" s="102"/>
      <c r="T21" s="104">
        <f t="shared" si="105"/>
        <v>10.65</v>
      </c>
      <c r="U21" s="102"/>
      <c r="V21" s="102"/>
      <c r="W21" s="104" t="str">
        <f t="shared" si="5"/>
        <v/>
      </c>
      <c r="X21" s="102"/>
      <c r="Y21" s="104" t="str">
        <f t="shared" si="106"/>
        <v/>
      </c>
      <c r="Z21" s="102"/>
      <c r="AA21" s="102"/>
      <c r="AB21" s="104" t="str">
        <f t="shared" si="6"/>
        <v/>
      </c>
      <c r="AC21" s="102"/>
      <c r="AD21" s="104" t="str">
        <f t="shared" si="107"/>
        <v/>
      </c>
      <c r="AE21" s="104">
        <f t="shared" si="108"/>
        <v>12</v>
      </c>
      <c r="AF21" s="104">
        <f t="shared" si="109"/>
        <v>12.653846153846155</v>
      </c>
      <c r="AG21" s="104">
        <f t="shared" si="110"/>
        <v>12.392307692307694</v>
      </c>
      <c r="AH21" s="104" t="str">
        <f t="shared" si="111"/>
        <v/>
      </c>
      <c r="AI21" s="104">
        <f t="shared" si="112"/>
        <v>12.392307692307694</v>
      </c>
      <c r="AJ21" s="105">
        <f t="shared" si="7"/>
        <v>5</v>
      </c>
      <c r="AK21" s="109">
        <f t="shared" si="8"/>
        <v>11</v>
      </c>
      <c r="AL21" s="102">
        <v>15.5</v>
      </c>
      <c r="AM21" s="102">
        <v>16</v>
      </c>
      <c r="AN21" s="104">
        <f t="shared" si="9"/>
        <v>15.8</v>
      </c>
      <c r="AO21" s="102"/>
      <c r="AP21" s="104">
        <f t="shared" si="113"/>
        <v>15.8</v>
      </c>
      <c r="AQ21" s="102">
        <v>15</v>
      </c>
      <c r="AR21" s="102">
        <v>16.5</v>
      </c>
      <c r="AS21" s="104">
        <f t="shared" si="10"/>
        <v>15.9</v>
      </c>
      <c r="AT21" s="102"/>
      <c r="AU21" s="104">
        <f t="shared" si="114"/>
        <v>15.9</v>
      </c>
      <c r="AV21" s="102"/>
      <c r="AW21" s="102"/>
      <c r="AX21" s="104" t="str">
        <f t="shared" si="11"/>
        <v/>
      </c>
      <c r="AY21" s="102"/>
      <c r="AZ21" s="104" t="str">
        <f t="shared" si="115"/>
        <v/>
      </c>
      <c r="BA21" s="102"/>
      <c r="BB21" s="102"/>
      <c r="BC21" s="104" t="str">
        <f t="shared" si="12"/>
        <v/>
      </c>
      <c r="BD21" s="102"/>
      <c r="BE21" s="104" t="str">
        <f t="shared" si="116"/>
        <v/>
      </c>
      <c r="BF21" s="102"/>
      <c r="BG21" s="102"/>
      <c r="BH21" s="104" t="str">
        <f t="shared" si="13"/>
        <v/>
      </c>
      <c r="BI21" s="102"/>
      <c r="BJ21" s="104" t="str">
        <f t="shared" si="117"/>
        <v/>
      </c>
      <c r="BK21" s="104">
        <f t="shared" si="118"/>
        <v>15.269230769230768</v>
      </c>
      <c r="BL21" s="104">
        <f t="shared" si="119"/>
        <v>16.23076923076923</v>
      </c>
      <c r="BM21" s="104">
        <f t="shared" si="120"/>
        <v>15.846153846153847</v>
      </c>
      <c r="BN21" s="104" t="str">
        <f t="shared" si="121"/>
        <v/>
      </c>
      <c r="BO21" s="104">
        <f t="shared" si="122"/>
        <v>15.846153846153847</v>
      </c>
      <c r="BP21" s="105">
        <f t="shared" si="14"/>
        <v>5</v>
      </c>
      <c r="BQ21" s="109">
        <f t="shared" si="15"/>
        <v>4</v>
      </c>
      <c r="BR21" s="102">
        <v>15.5</v>
      </c>
      <c r="BS21" s="102">
        <v>9</v>
      </c>
      <c r="BT21" s="104">
        <f t="shared" si="16"/>
        <v>11.6</v>
      </c>
      <c r="BU21" s="102"/>
      <c r="BV21" s="104">
        <f t="shared" si="123"/>
        <v>11.6</v>
      </c>
      <c r="BW21" s="102">
        <v>11</v>
      </c>
      <c r="BX21" s="102">
        <v>15</v>
      </c>
      <c r="BY21" s="104">
        <f t="shared" si="17"/>
        <v>13.4</v>
      </c>
      <c r="BZ21" s="102"/>
      <c r="CA21" s="104">
        <f t="shared" si="124"/>
        <v>13.4</v>
      </c>
      <c r="CB21" s="102"/>
      <c r="CC21" s="102"/>
      <c r="CD21" s="104" t="str">
        <f t="shared" si="18"/>
        <v/>
      </c>
      <c r="CE21" s="102"/>
      <c r="CF21" s="104" t="str">
        <f t="shared" si="125"/>
        <v/>
      </c>
      <c r="CG21" s="102"/>
      <c r="CH21" s="102"/>
      <c r="CI21" s="104" t="str">
        <f t="shared" si="19"/>
        <v/>
      </c>
      <c r="CJ21" s="102"/>
      <c r="CK21" s="104" t="str">
        <f t="shared" si="126"/>
        <v/>
      </c>
      <c r="CL21" s="102"/>
      <c r="CM21" s="102"/>
      <c r="CN21" s="104" t="str">
        <f t="shared" si="20"/>
        <v/>
      </c>
      <c r="CO21" s="102"/>
      <c r="CP21" s="104" t="str">
        <f t="shared" si="127"/>
        <v/>
      </c>
      <c r="CQ21" s="104">
        <f t="shared" si="128"/>
        <v>13.423076923076923</v>
      </c>
      <c r="CR21" s="104">
        <f t="shared" si="129"/>
        <v>11.76923076923077</v>
      </c>
      <c r="CS21" s="104">
        <f t="shared" si="130"/>
        <v>12.430769230769229</v>
      </c>
      <c r="CT21" s="104" t="str">
        <f t="shared" si="131"/>
        <v/>
      </c>
      <c r="CU21" s="104">
        <f t="shared" si="132"/>
        <v>12.430769230769229</v>
      </c>
      <c r="CV21" s="105">
        <f t="shared" si="21"/>
        <v>5</v>
      </c>
      <c r="CW21" s="109">
        <f t="shared" si="22"/>
        <v>12</v>
      </c>
      <c r="CX21" s="102">
        <v>12</v>
      </c>
      <c r="CY21" s="102">
        <v>12</v>
      </c>
      <c r="CZ21" s="104">
        <f t="shared" si="23"/>
        <v>12</v>
      </c>
      <c r="DA21" s="102"/>
      <c r="DB21" s="104">
        <f t="shared" si="133"/>
        <v>12</v>
      </c>
      <c r="DC21" s="102">
        <v>12</v>
      </c>
      <c r="DD21" s="102">
        <v>10.5</v>
      </c>
      <c r="DE21" s="104">
        <f t="shared" si="24"/>
        <v>11.100000000000001</v>
      </c>
      <c r="DF21" s="102"/>
      <c r="DG21" s="104">
        <f t="shared" si="134"/>
        <v>11.100000000000001</v>
      </c>
      <c r="DH21" s="102">
        <v>13</v>
      </c>
      <c r="DI21" s="102">
        <v>13.5</v>
      </c>
      <c r="DJ21" s="104">
        <f t="shared" si="25"/>
        <v>13.3</v>
      </c>
      <c r="DK21" s="102"/>
      <c r="DL21" s="104">
        <f t="shared" si="135"/>
        <v>13.3</v>
      </c>
      <c r="DM21" s="102"/>
      <c r="DN21" s="102"/>
      <c r="DO21" s="104" t="str">
        <f t="shared" si="26"/>
        <v/>
      </c>
      <c r="DP21" s="102"/>
      <c r="DQ21" s="104" t="str">
        <f t="shared" si="136"/>
        <v/>
      </c>
      <c r="DR21" s="102"/>
      <c r="DS21" s="102"/>
      <c r="DT21" s="104" t="str">
        <f t="shared" si="27"/>
        <v/>
      </c>
      <c r="DU21" s="102"/>
      <c r="DV21" s="104" t="str">
        <f t="shared" si="137"/>
        <v/>
      </c>
      <c r="DW21" s="104">
        <f t="shared" si="138"/>
        <v>12.307692307692308</v>
      </c>
      <c r="DX21" s="104">
        <f t="shared" si="139"/>
        <v>11.884615384615385</v>
      </c>
      <c r="DY21" s="104">
        <f t="shared" si="140"/>
        <v>12.053846153846155</v>
      </c>
      <c r="DZ21" s="104" t="str">
        <f t="shared" si="141"/>
        <v/>
      </c>
      <c r="EA21" s="104">
        <f t="shared" si="142"/>
        <v>12.053846153846155</v>
      </c>
      <c r="EB21" s="105">
        <f t="shared" si="28"/>
        <v>5</v>
      </c>
      <c r="EC21" s="109">
        <f t="shared" si="29"/>
        <v>8</v>
      </c>
      <c r="ED21" s="102">
        <v>6.5</v>
      </c>
      <c r="EE21" s="102">
        <v>1</v>
      </c>
      <c r="EF21" s="104">
        <f t="shared" si="30"/>
        <v>3.2</v>
      </c>
      <c r="EG21" s="102"/>
      <c r="EH21" s="104">
        <f t="shared" si="143"/>
        <v>3.2</v>
      </c>
      <c r="EI21" s="102">
        <v>8.5</v>
      </c>
      <c r="EJ21" s="102">
        <v>2</v>
      </c>
      <c r="EK21" s="104">
        <f t="shared" si="31"/>
        <v>4.6000000000000005</v>
      </c>
      <c r="EL21" s="102"/>
      <c r="EM21" s="104">
        <f t="shared" si="144"/>
        <v>4.6000000000000005</v>
      </c>
      <c r="EN21" s="102">
        <v>4.75</v>
      </c>
      <c r="EO21" s="102">
        <v>3</v>
      </c>
      <c r="EP21" s="104">
        <f t="shared" si="32"/>
        <v>3.7</v>
      </c>
      <c r="EQ21" s="102"/>
      <c r="ER21" s="104">
        <f t="shared" si="145"/>
        <v>3.7</v>
      </c>
      <c r="ES21" s="102"/>
      <c r="ET21" s="102"/>
      <c r="EU21" s="104" t="str">
        <f t="shared" si="33"/>
        <v/>
      </c>
      <c r="EV21" s="102"/>
      <c r="EW21" s="104" t="str">
        <f t="shared" si="146"/>
        <v/>
      </c>
      <c r="EX21" s="102"/>
      <c r="EY21" s="102"/>
      <c r="EZ21" s="104" t="str">
        <f t="shared" si="34"/>
        <v/>
      </c>
      <c r="FA21" s="102"/>
      <c r="FB21" s="104" t="str">
        <f t="shared" si="147"/>
        <v/>
      </c>
      <c r="FC21" s="104">
        <f t="shared" si="148"/>
        <v>7.0192307692307701</v>
      </c>
      <c r="FD21" s="104">
        <f t="shared" si="149"/>
        <v>1.9230769230769231</v>
      </c>
      <c r="FE21" s="104">
        <f t="shared" si="150"/>
        <v>3.9615384615384621</v>
      </c>
      <c r="FF21" s="104" t="str">
        <f t="shared" si="151"/>
        <v/>
      </c>
      <c r="FG21" s="104">
        <f t="shared" si="152"/>
        <v>3.9615384615384621</v>
      </c>
      <c r="FH21" s="105">
        <f t="shared" si="35"/>
        <v>0</v>
      </c>
      <c r="FI21" s="109">
        <f t="shared" si="36"/>
        <v>21</v>
      </c>
      <c r="FJ21" s="102">
        <v>4</v>
      </c>
      <c r="FK21" s="102">
        <v>12.5</v>
      </c>
      <c r="FL21" s="104">
        <f t="shared" si="37"/>
        <v>9.1</v>
      </c>
      <c r="FM21" s="102"/>
      <c r="FN21" s="104">
        <f t="shared" si="153"/>
        <v>9.1</v>
      </c>
      <c r="FO21" s="102">
        <v>14</v>
      </c>
      <c r="FP21" s="102">
        <v>8</v>
      </c>
      <c r="FQ21" s="104">
        <f t="shared" si="38"/>
        <v>10.4</v>
      </c>
      <c r="FR21" s="102"/>
      <c r="FS21" s="104">
        <f t="shared" si="154"/>
        <v>10.4</v>
      </c>
      <c r="FT21" s="102"/>
      <c r="FU21" s="102"/>
      <c r="FV21" s="104" t="str">
        <f t="shared" si="39"/>
        <v/>
      </c>
      <c r="FW21" s="102"/>
      <c r="FX21" s="104" t="str">
        <f t="shared" si="155"/>
        <v/>
      </c>
      <c r="FY21" s="102"/>
      <c r="FZ21" s="102"/>
      <c r="GA21" s="104" t="str">
        <f t="shared" si="40"/>
        <v/>
      </c>
      <c r="GB21" s="102"/>
      <c r="GC21" s="104" t="str">
        <f t="shared" si="156"/>
        <v/>
      </c>
      <c r="GD21" s="102"/>
      <c r="GE21" s="102"/>
      <c r="GF21" s="104" t="str">
        <f t="shared" si="41"/>
        <v/>
      </c>
      <c r="GG21" s="102"/>
      <c r="GH21" s="104" t="str">
        <f t="shared" si="157"/>
        <v/>
      </c>
      <c r="GI21" s="104">
        <f t="shared" si="158"/>
        <v>8.615384615384615</v>
      </c>
      <c r="GJ21" s="104">
        <f t="shared" si="159"/>
        <v>10.423076923076923</v>
      </c>
      <c r="GK21" s="104">
        <f t="shared" si="160"/>
        <v>9.6999999999999993</v>
      </c>
      <c r="GL21" s="104" t="str">
        <f t="shared" si="161"/>
        <v/>
      </c>
      <c r="GM21" s="104">
        <f t="shared" si="162"/>
        <v>9.6999999999999993</v>
      </c>
      <c r="GN21" s="105">
        <f t="shared" si="42"/>
        <v>0</v>
      </c>
      <c r="GO21" s="109">
        <f t="shared" si="43"/>
        <v>18</v>
      </c>
      <c r="GP21" s="102"/>
      <c r="GQ21" s="102"/>
      <c r="GR21" s="104" t="str">
        <f t="shared" si="44"/>
        <v/>
      </c>
      <c r="GS21" s="102"/>
      <c r="GT21" s="104" t="str">
        <f t="shared" si="163"/>
        <v/>
      </c>
      <c r="GU21" s="102"/>
      <c r="GV21" s="102"/>
      <c r="GW21" s="104" t="str">
        <f t="shared" si="45"/>
        <v/>
      </c>
      <c r="GX21" s="102"/>
      <c r="GY21" s="104" t="str">
        <f t="shared" si="164"/>
        <v/>
      </c>
      <c r="GZ21" s="102"/>
      <c r="HA21" s="102"/>
      <c r="HB21" s="104" t="str">
        <f t="shared" si="46"/>
        <v/>
      </c>
      <c r="HC21" s="102"/>
      <c r="HD21" s="104" t="str">
        <f t="shared" si="165"/>
        <v/>
      </c>
      <c r="HE21" s="102"/>
      <c r="HF21" s="102"/>
      <c r="HG21" s="104" t="str">
        <f t="shared" si="47"/>
        <v/>
      </c>
      <c r="HH21" s="102"/>
      <c r="HI21" s="104" t="str">
        <f t="shared" si="166"/>
        <v/>
      </c>
      <c r="HJ21" s="102"/>
      <c r="HK21" s="102"/>
      <c r="HL21" s="104" t="str">
        <f t="shared" si="48"/>
        <v/>
      </c>
      <c r="HM21" s="102"/>
      <c r="HN21" s="104" t="str">
        <f t="shared" si="167"/>
        <v/>
      </c>
      <c r="HO21" s="104" t="str">
        <f t="shared" si="168"/>
        <v/>
      </c>
      <c r="HP21" s="104" t="str">
        <f t="shared" si="169"/>
        <v/>
      </c>
      <c r="HQ21" s="104" t="str">
        <f t="shared" si="170"/>
        <v/>
      </c>
      <c r="HR21" s="104" t="str">
        <f t="shared" si="171"/>
        <v/>
      </c>
      <c r="HS21" s="104" t="str">
        <f t="shared" si="172"/>
        <v/>
      </c>
      <c r="HT21" s="105" t="str">
        <f t="shared" si="49"/>
        <v/>
      </c>
      <c r="HU21" s="109" t="str">
        <f t="shared" si="50"/>
        <v/>
      </c>
      <c r="HV21" s="102">
        <v>14.5</v>
      </c>
      <c r="HW21" s="102">
        <v>13.5</v>
      </c>
      <c r="HX21" s="104">
        <f t="shared" si="51"/>
        <v>13.9</v>
      </c>
      <c r="HY21" s="102"/>
      <c r="HZ21" s="104">
        <f t="shared" si="173"/>
        <v>13.9</v>
      </c>
      <c r="IA21" s="102"/>
      <c r="IB21" s="102"/>
      <c r="IC21" s="104" t="str">
        <f t="shared" si="52"/>
        <v/>
      </c>
      <c r="ID21" s="102"/>
      <c r="IE21" s="104" t="str">
        <f t="shared" si="174"/>
        <v/>
      </c>
      <c r="IF21" s="102"/>
      <c r="IG21" s="102"/>
      <c r="IH21" s="104" t="str">
        <f t="shared" si="53"/>
        <v/>
      </c>
      <c r="II21" s="102"/>
      <c r="IJ21" s="104" t="str">
        <f t="shared" si="175"/>
        <v/>
      </c>
      <c r="IK21" s="102"/>
      <c r="IL21" s="102"/>
      <c r="IM21" s="104" t="str">
        <f t="shared" si="54"/>
        <v/>
      </c>
      <c r="IN21" s="102"/>
      <c r="IO21" s="104" t="str">
        <f t="shared" si="176"/>
        <v/>
      </c>
      <c r="IP21" s="102"/>
      <c r="IQ21" s="102"/>
      <c r="IR21" s="104" t="str">
        <f t="shared" si="55"/>
        <v/>
      </c>
      <c r="IS21" s="102"/>
      <c r="IT21" s="104" t="str">
        <f t="shared" si="177"/>
        <v/>
      </c>
      <c r="IU21" s="104">
        <f t="shared" si="178"/>
        <v>14.5</v>
      </c>
      <c r="IV21" s="104">
        <f t="shared" si="179"/>
        <v>13.5</v>
      </c>
      <c r="IW21" s="104">
        <f t="shared" si="180"/>
        <v>13.9</v>
      </c>
      <c r="IX21" s="104" t="str">
        <f t="shared" si="181"/>
        <v/>
      </c>
      <c r="IY21" s="104">
        <f t="shared" si="182"/>
        <v>13.9</v>
      </c>
      <c r="IZ21" s="105">
        <f t="shared" si="56"/>
        <v>2</v>
      </c>
      <c r="JA21" s="109">
        <f t="shared" si="57"/>
        <v>11</v>
      </c>
      <c r="JB21" s="102">
        <v>12.25</v>
      </c>
      <c r="JC21" s="102">
        <v>11.5</v>
      </c>
      <c r="JD21" s="104">
        <f t="shared" si="58"/>
        <v>11.8</v>
      </c>
      <c r="JE21" s="102"/>
      <c r="JF21" s="104">
        <f t="shared" si="183"/>
        <v>11.8</v>
      </c>
      <c r="JG21" s="102"/>
      <c r="JH21" s="102"/>
      <c r="JI21" s="104" t="str">
        <f t="shared" si="59"/>
        <v/>
      </c>
      <c r="JJ21" s="102"/>
      <c r="JK21" s="104" t="str">
        <f t="shared" si="184"/>
        <v/>
      </c>
      <c r="JL21" s="102"/>
      <c r="JM21" s="102"/>
      <c r="JN21" s="104" t="str">
        <f t="shared" si="60"/>
        <v/>
      </c>
      <c r="JO21" s="102"/>
      <c r="JP21" s="104" t="str">
        <f t="shared" si="185"/>
        <v/>
      </c>
      <c r="JQ21" s="102"/>
      <c r="JR21" s="102"/>
      <c r="JS21" s="104" t="str">
        <f t="shared" si="61"/>
        <v/>
      </c>
      <c r="JT21" s="102"/>
      <c r="JU21" s="104" t="str">
        <f t="shared" si="186"/>
        <v/>
      </c>
      <c r="JV21" s="102"/>
      <c r="JW21" s="102"/>
      <c r="JX21" s="104" t="str">
        <f t="shared" si="62"/>
        <v/>
      </c>
      <c r="JY21" s="102"/>
      <c r="JZ21" s="104" t="str">
        <f t="shared" si="187"/>
        <v/>
      </c>
      <c r="KA21" s="104">
        <f t="shared" si="188"/>
        <v>12.25</v>
      </c>
      <c r="KB21" s="104">
        <f t="shared" si="189"/>
        <v>11.5</v>
      </c>
      <c r="KC21" s="104">
        <f t="shared" si="190"/>
        <v>11.8</v>
      </c>
      <c r="KD21" s="104" t="str">
        <f t="shared" si="191"/>
        <v/>
      </c>
      <c r="KE21" s="104">
        <f t="shared" si="192"/>
        <v>11.8</v>
      </c>
      <c r="KF21" s="105">
        <f t="shared" si="63"/>
        <v>2</v>
      </c>
      <c r="KG21" s="109">
        <f t="shared" si="64"/>
        <v>10</v>
      </c>
      <c r="KH21" s="102"/>
      <c r="KI21" s="102"/>
      <c r="KJ21" s="104" t="str">
        <f t="shared" si="65"/>
        <v/>
      </c>
      <c r="KK21" s="102"/>
      <c r="KL21" s="104" t="str">
        <f t="shared" si="193"/>
        <v/>
      </c>
      <c r="KM21" s="102"/>
      <c r="KN21" s="102"/>
      <c r="KO21" s="104" t="str">
        <f t="shared" si="66"/>
        <v/>
      </c>
      <c r="KP21" s="102"/>
      <c r="KQ21" s="104" t="str">
        <f t="shared" si="194"/>
        <v/>
      </c>
      <c r="KR21" s="102"/>
      <c r="KS21" s="102"/>
      <c r="KT21" s="104" t="str">
        <f t="shared" si="67"/>
        <v/>
      </c>
      <c r="KU21" s="102"/>
      <c r="KV21" s="104" t="str">
        <f t="shared" si="195"/>
        <v/>
      </c>
      <c r="KW21" s="102"/>
      <c r="KX21" s="102"/>
      <c r="KY21" s="104" t="str">
        <f t="shared" si="68"/>
        <v/>
      </c>
      <c r="KZ21" s="102"/>
      <c r="LA21" s="104" t="str">
        <f t="shared" si="196"/>
        <v/>
      </c>
      <c r="LB21" s="102"/>
      <c r="LC21" s="102"/>
      <c r="LD21" s="104" t="str">
        <f t="shared" si="69"/>
        <v/>
      </c>
      <c r="LE21" s="102"/>
      <c r="LF21" s="104" t="str">
        <f t="shared" si="197"/>
        <v/>
      </c>
      <c r="LG21" s="104" t="str">
        <f t="shared" si="198"/>
        <v/>
      </c>
      <c r="LH21" s="104" t="str">
        <f t="shared" si="199"/>
        <v/>
      </c>
      <c r="LI21" s="104" t="str">
        <f t="shared" si="200"/>
        <v/>
      </c>
      <c r="LJ21" s="104" t="str">
        <f t="shared" si="201"/>
        <v/>
      </c>
      <c r="LK21" s="104" t="str">
        <f t="shared" si="202"/>
        <v/>
      </c>
      <c r="LL21" s="105" t="str">
        <f t="shared" si="70"/>
        <v/>
      </c>
      <c r="LM21" s="109" t="str">
        <f t="shared" si="71"/>
        <v/>
      </c>
      <c r="LN21" s="102"/>
      <c r="LO21" s="102"/>
      <c r="LP21" s="104" t="str">
        <f t="shared" si="72"/>
        <v/>
      </c>
      <c r="LQ21" s="102"/>
      <c r="LR21" s="104" t="str">
        <f t="shared" si="203"/>
        <v/>
      </c>
      <c r="LS21" s="102"/>
      <c r="LT21" s="102"/>
      <c r="LU21" s="104" t="str">
        <f t="shared" si="73"/>
        <v/>
      </c>
      <c r="LV21" s="102"/>
      <c r="LW21" s="104" t="str">
        <f t="shared" si="204"/>
        <v/>
      </c>
      <c r="LX21" s="102"/>
      <c r="LY21" s="102"/>
      <c r="LZ21" s="104" t="str">
        <f t="shared" si="74"/>
        <v/>
      </c>
      <c r="MA21" s="102"/>
      <c r="MB21" s="104" t="str">
        <f t="shared" si="205"/>
        <v/>
      </c>
      <c r="MC21" s="102"/>
      <c r="MD21" s="102"/>
      <c r="ME21" s="104" t="str">
        <f t="shared" si="75"/>
        <v/>
      </c>
      <c r="MF21" s="102"/>
      <c r="MG21" s="104" t="str">
        <f t="shared" si="206"/>
        <v/>
      </c>
      <c r="MH21" s="102"/>
      <c r="MI21" s="102"/>
      <c r="MJ21" s="104" t="str">
        <f t="shared" si="76"/>
        <v/>
      </c>
      <c r="MK21" s="102"/>
      <c r="ML21" s="104" t="str">
        <f t="shared" si="207"/>
        <v/>
      </c>
      <c r="MM21" s="104" t="str">
        <f t="shared" si="208"/>
        <v/>
      </c>
      <c r="MN21" s="104" t="str">
        <f t="shared" si="209"/>
        <v/>
      </c>
      <c r="MO21" s="104" t="str">
        <f t="shared" si="210"/>
        <v/>
      </c>
      <c r="MP21" s="104" t="str">
        <f t="shared" si="211"/>
        <v/>
      </c>
      <c r="MQ21" s="104" t="str">
        <f t="shared" si="212"/>
        <v/>
      </c>
      <c r="MR21" s="105" t="str">
        <f t="shared" si="77"/>
        <v/>
      </c>
      <c r="MS21" s="109" t="str">
        <f t="shared" si="78"/>
        <v/>
      </c>
      <c r="MT21" s="102"/>
      <c r="MU21" s="102"/>
      <c r="MV21" s="104" t="str">
        <f t="shared" si="79"/>
        <v/>
      </c>
      <c r="MW21" s="102"/>
      <c r="MX21" s="104" t="str">
        <f t="shared" si="213"/>
        <v/>
      </c>
      <c r="MY21" s="102"/>
      <c r="MZ21" s="102"/>
      <c r="NA21" s="104" t="str">
        <f t="shared" si="80"/>
        <v/>
      </c>
      <c r="NB21" s="102"/>
      <c r="NC21" s="104" t="str">
        <f t="shared" si="214"/>
        <v/>
      </c>
      <c r="ND21" s="102"/>
      <c r="NE21" s="102"/>
      <c r="NF21" s="104" t="str">
        <f t="shared" si="81"/>
        <v/>
      </c>
      <c r="NG21" s="102"/>
      <c r="NH21" s="104" t="str">
        <f t="shared" si="215"/>
        <v/>
      </c>
      <c r="NI21" s="102"/>
      <c r="NJ21" s="102"/>
      <c r="NK21" s="104" t="str">
        <f t="shared" si="82"/>
        <v/>
      </c>
      <c r="NL21" s="102"/>
      <c r="NM21" s="104" t="str">
        <f t="shared" si="216"/>
        <v/>
      </c>
      <c r="NN21" s="102"/>
      <c r="NO21" s="102"/>
      <c r="NP21" s="104" t="str">
        <f t="shared" si="83"/>
        <v/>
      </c>
      <c r="NQ21" s="102"/>
      <c r="NR21" s="104" t="str">
        <f t="shared" si="217"/>
        <v/>
      </c>
      <c r="NS21" s="104" t="str">
        <f t="shared" si="218"/>
        <v/>
      </c>
      <c r="NT21" s="104" t="str">
        <f t="shared" si="219"/>
        <v/>
      </c>
      <c r="NU21" s="104" t="str">
        <f t="shared" si="220"/>
        <v/>
      </c>
      <c r="NV21" s="104" t="str">
        <f t="shared" si="221"/>
        <v/>
      </c>
      <c r="NW21" s="104" t="str">
        <f t="shared" si="222"/>
        <v/>
      </c>
      <c r="NX21" s="105" t="str">
        <f t="shared" si="84"/>
        <v/>
      </c>
      <c r="NY21" s="109" t="str">
        <f t="shared" si="85"/>
        <v/>
      </c>
      <c r="OA21" s="198">
        <f t="shared" si="86"/>
        <v>12.392307692307694</v>
      </c>
      <c r="OB21" s="198">
        <f t="shared" si="87"/>
        <v>15.846153846153847</v>
      </c>
      <c r="OC21" s="198">
        <f t="shared" si="88"/>
        <v>12.430769230769229</v>
      </c>
      <c r="OD21" s="198">
        <f t="shared" si="89"/>
        <v>12.053846153846155</v>
      </c>
      <c r="OE21" s="198">
        <f t="shared" si="90"/>
        <v>3.9615384615384621</v>
      </c>
      <c r="OF21" s="198">
        <f t="shared" si="91"/>
        <v>9.6999999999999993</v>
      </c>
      <c r="OG21" s="198" t="str">
        <f t="shared" si="92"/>
        <v/>
      </c>
      <c r="OH21" s="198">
        <f t="shared" si="93"/>
        <v>13.9</v>
      </c>
      <c r="OI21" s="198">
        <f t="shared" si="94"/>
        <v>11.8</v>
      </c>
      <c r="OJ21" s="198" t="str">
        <f t="shared" si="95"/>
        <v/>
      </c>
      <c r="OK21" s="198" t="str">
        <f t="shared" si="96"/>
        <v/>
      </c>
      <c r="OL21" s="198" t="str">
        <f t="shared" si="97"/>
        <v/>
      </c>
      <c r="OM21" s="200"/>
      <c r="ON21" s="198">
        <f t="shared" si="224"/>
        <v>10.180128205128206</v>
      </c>
      <c r="OO21" s="198">
        <f t="shared" si="225"/>
        <v>9.5487179487179485</v>
      </c>
      <c r="OP21" s="198">
        <f t="shared" si="100"/>
        <v>11.866666666666669</v>
      </c>
      <c r="OQ21" s="198">
        <f t="shared" si="101"/>
        <v>11.866666666666669</v>
      </c>
      <c r="OR21" s="105">
        <f t="shared" si="102"/>
        <v>24</v>
      </c>
      <c r="OS21" s="105">
        <f t="shared" si="103"/>
        <v>30</v>
      </c>
      <c r="OT21" s="134"/>
      <c r="OU21" s="109">
        <f t="shared" si="104"/>
        <v>12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3"/>
        <v>17</v>
      </c>
      <c r="B22" s="195" t="s">
        <v>318</v>
      </c>
      <c r="C22" s="195" t="s">
        <v>319</v>
      </c>
      <c r="D22" s="195" t="s">
        <v>320</v>
      </c>
      <c r="E22" s="196" t="s">
        <v>287</v>
      </c>
      <c r="F22" s="102">
        <v>12.5</v>
      </c>
      <c r="G22" s="102">
        <v>13.5</v>
      </c>
      <c r="H22" s="104">
        <f t="shared" si="0"/>
        <v>13.1</v>
      </c>
      <c r="I22" s="102"/>
      <c r="J22" s="104">
        <f t="shared" si="1"/>
        <v>13.1</v>
      </c>
      <c r="K22" s="102">
        <v>10.5</v>
      </c>
      <c r="L22" s="102">
        <v>12</v>
      </c>
      <c r="M22" s="104">
        <f t="shared" si="2"/>
        <v>11.399999999999999</v>
      </c>
      <c r="N22" s="102"/>
      <c r="O22" s="104">
        <f t="shared" si="3"/>
        <v>11.399999999999999</v>
      </c>
      <c r="P22" s="102">
        <v>12.5</v>
      </c>
      <c r="Q22" s="102">
        <v>10.5</v>
      </c>
      <c r="R22" s="104">
        <f t="shared" si="4"/>
        <v>11.3</v>
      </c>
      <c r="S22" s="102"/>
      <c r="T22" s="104">
        <f t="shared" si="105"/>
        <v>11.3</v>
      </c>
      <c r="U22" s="102"/>
      <c r="V22" s="102"/>
      <c r="W22" s="104" t="str">
        <f t="shared" si="5"/>
        <v/>
      </c>
      <c r="X22" s="102"/>
      <c r="Y22" s="104" t="str">
        <f t="shared" si="106"/>
        <v/>
      </c>
      <c r="Z22" s="102"/>
      <c r="AA22" s="102"/>
      <c r="AB22" s="104" t="str">
        <f t="shared" si="6"/>
        <v/>
      </c>
      <c r="AC22" s="102"/>
      <c r="AD22" s="104" t="str">
        <f t="shared" si="107"/>
        <v/>
      </c>
      <c r="AE22" s="104">
        <f t="shared" si="108"/>
        <v>12.03846153846154</v>
      </c>
      <c r="AF22" s="104">
        <f t="shared" si="109"/>
        <v>12.23076923076923</v>
      </c>
      <c r="AG22" s="104">
        <f t="shared" si="110"/>
        <v>12.153846153846153</v>
      </c>
      <c r="AH22" s="104" t="str">
        <f t="shared" si="111"/>
        <v/>
      </c>
      <c r="AI22" s="104">
        <f t="shared" si="112"/>
        <v>12.153846153846153</v>
      </c>
      <c r="AJ22" s="105">
        <f t="shared" si="7"/>
        <v>5</v>
      </c>
      <c r="AK22" s="109">
        <f t="shared" si="8"/>
        <v>15</v>
      </c>
      <c r="AL22" s="102">
        <v>14.5</v>
      </c>
      <c r="AM22" s="102">
        <v>13.25</v>
      </c>
      <c r="AN22" s="104">
        <f t="shared" si="9"/>
        <v>13.75</v>
      </c>
      <c r="AO22" s="102"/>
      <c r="AP22" s="104">
        <f t="shared" si="113"/>
        <v>13.75</v>
      </c>
      <c r="AQ22" s="102">
        <v>14</v>
      </c>
      <c r="AR22" s="102">
        <v>16</v>
      </c>
      <c r="AS22" s="104">
        <f t="shared" si="10"/>
        <v>15.2</v>
      </c>
      <c r="AT22" s="102"/>
      <c r="AU22" s="104">
        <f t="shared" si="114"/>
        <v>15.2</v>
      </c>
      <c r="AV22" s="102"/>
      <c r="AW22" s="102"/>
      <c r="AX22" s="104" t="str">
        <f t="shared" si="11"/>
        <v/>
      </c>
      <c r="AY22" s="102"/>
      <c r="AZ22" s="104" t="str">
        <f t="shared" si="115"/>
        <v/>
      </c>
      <c r="BA22" s="102"/>
      <c r="BB22" s="102"/>
      <c r="BC22" s="104" t="str">
        <f t="shared" si="12"/>
        <v/>
      </c>
      <c r="BD22" s="102"/>
      <c r="BE22" s="104" t="str">
        <f t="shared" si="116"/>
        <v/>
      </c>
      <c r="BF22" s="102"/>
      <c r="BG22" s="102"/>
      <c r="BH22" s="104" t="str">
        <f t="shared" si="13"/>
        <v/>
      </c>
      <c r="BI22" s="102"/>
      <c r="BJ22" s="104" t="str">
        <f t="shared" si="117"/>
        <v/>
      </c>
      <c r="BK22" s="104">
        <f t="shared" si="118"/>
        <v>14.26923076923077</v>
      </c>
      <c r="BL22" s="104">
        <f t="shared" si="119"/>
        <v>14.51923076923077</v>
      </c>
      <c r="BM22" s="104">
        <f t="shared" si="120"/>
        <v>14.419230769230769</v>
      </c>
      <c r="BN22" s="104" t="str">
        <f t="shared" si="121"/>
        <v/>
      </c>
      <c r="BO22" s="104">
        <f t="shared" si="122"/>
        <v>14.419230769230769</v>
      </c>
      <c r="BP22" s="105">
        <f t="shared" si="14"/>
        <v>5</v>
      </c>
      <c r="BQ22" s="109">
        <f t="shared" si="15"/>
        <v>10</v>
      </c>
      <c r="BR22" s="102">
        <v>9</v>
      </c>
      <c r="BS22" s="102">
        <v>13.5</v>
      </c>
      <c r="BT22" s="104">
        <f t="shared" si="16"/>
        <v>11.7</v>
      </c>
      <c r="BU22" s="102"/>
      <c r="BV22" s="104">
        <f t="shared" si="123"/>
        <v>11.7</v>
      </c>
      <c r="BW22" s="102">
        <v>15</v>
      </c>
      <c r="BX22" s="102">
        <v>15.5</v>
      </c>
      <c r="BY22" s="104">
        <f t="shared" si="17"/>
        <v>15.299999999999999</v>
      </c>
      <c r="BZ22" s="102"/>
      <c r="CA22" s="104">
        <f t="shared" si="124"/>
        <v>15.299999999999999</v>
      </c>
      <c r="CB22" s="102"/>
      <c r="CC22" s="102"/>
      <c r="CD22" s="104" t="str">
        <f t="shared" si="18"/>
        <v/>
      </c>
      <c r="CE22" s="102"/>
      <c r="CF22" s="104" t="str">
        <f t="shared" si="125"/>
        <v/>
      </c>
      <c r="CG22" s="102"/>
      <c r="CH22" s="102"/>
      <c r="CI22" s="104" t="str">
        <f t="shared" si="19"/>
        <v/>
      </c>
      <c r="CJ22" s="102"/>
      <c r="CK22" s="104" t="str">
        <f t="shared" si="126"/>
        <v/>
      </c>
      <c r="CL22" s="102"/>
      <c r="CM22" s="102"/>
      <c r="CN22" s="104" t="str">
        <f t="shared" si="20"/>
        <v/>
      </c>
      <c r="CO22" s="102"/>
      <c r="CP22" s="104" t="str">
        <f t="shared" si="127"/>
        <v/>
      </c>
      <c r="CQ22" s="104">
        <f t="shared" si="128"/>
        <v>11.76923076923077</v>
      </c>
      <c r="CR22" s="104">
        <f t="shared" si="129"/>
        <v>14.423076923076923</v>
      </c>
      <c r="CS22" s="104">
        <f t="shared" si="130"/>
        <v>13.36153846153846</v>
      </c>
      <c r="CT22" s="104" t="str">
        <f t="shared" si="131"/>
        <v/>
      </c>
      <c r="CU22" s="104">
        <f t="shared" si="132"/>
        <v>13.36153846153846</v>
      </c>
      <c r="CV22" s="105">
        <f t="shared" si="21"/>
        <v>5</v>
      </c>
      <c r="CW22" s="109">
        <f t="shared" si="22"/>
        <v>7</v>
      </c>
      <c r="CX22" s="102">
        <v>13</v>
      </c>
      <c r="CY22" s="102">
        <v>12</v>
      </c>
      <c r="CZ22" s="104">
        <f t="shared" si="23"/>
        <v>12.399999999999999</v>
      </c>
      <c r="DA22" s="102"/>
      <c r="DB22" s="104">
        <f t="shared" si="133"/>
        <v>12.399999999999999</v>
      </c>
      <c r="DC22" s="102">
        <v>13.5</v>
      </c>
      <c r="DD22" s="102">
        <v>10.5</v>
      </c>
      <c r="DE22" s="104">
        <f t="shared" si="24"/>
        <v>11.7</v>
      </c>
      <c r="DF22" s="102"/>
      <c r="DG22" s="104">
        <f t="shared" si="134"/>
        <v>11.7</v>
      </c>
      <c r="DH22" s="102">
        <v>9</v>
      </c>
      <c r="DI22" s="102">
        <v>12</v>
      </c>
      <c r="DJ22" s="104">
        <f t="shared" si="25"/>
        <v>10.799999999999999</v>
      </c>
      <c r="DK22" s="102"/>
      <c r="DL22" s="104">
        <f t="shared" si="135"/>
        <v>10.799999999999999</v>
      </c>
      <c r="DM22" s="102"/>
      <c r="DN22" s="102"/>
      <c r="DO22" s="104" t="str">
        <f t="shared" si="26"/>
        <v/>
      </c>
      <c r="DP22" s="102"/>
      <c r="DQ22" s="104" t="str">
        <f t="shared" si="136"/>
        <v/>
      </c>
      <c r="DR22" s="102"/>
      <c r="DS22" s="102"/>
      <c r="DT22" s="104" t="str">
        <f t="shared" si="27"/>
        <v/>
      </c>
      <c r="DU22" s="102"/>
      <c r="DV22" s="104" t="str">
        <f t="shared" si="137"/>
        <v/>
      </c>
      <c r="DW22" s="104">
        <f t="shared" si="138"/>
        <v>11.961538461538463</v>
      </c>
      <c r="DX22" s="104">
        <f t="shared" si="139"/>
        <v>11.423076923076923</v>
      </c>
      <c r="DY22" s="104">
        <f t="shared" si="140"/>
        <v>11.638461538461538</v>
      </c>
      <c r="DZ22" s="104" t="str">
        <f t="shared" si="141"/>
        <v/>
      </c>
      <c r="EA22" s="104">
        <f t="shared" si="142"/>
        <v>11.638461538461538</v>
      </c>
      <c r="EB22" s="105">
        <f t="shared" si="28"/>
        <v>5</v>
      </c>
      <c r="EC22" s="109">
        <f t="shared" si="29"/>
        <v>11</v>
      </c>
      <c r="ED22" s="102">
        <v>14.5</v>
      </c>
      <c r="EE22" s="102">
        <v>9</v>
      </c>
      <c r="EF22" s="104">
        <f t="shared" si="30"/>
        <v>11.2</v>
      </c>
      <c r="EG22" s="102"/>
      <c r="EH22" s="104">
        <f t="shared" si="143"/>
        <v>11.2</v>
      </c>
      <c r="EI22" s="102">
        <v>12.75</v>
      </c>
      <c r="EJ22" s="102">
        <v>4</v>
      </c>
      <c r="EK22" s="104">
        <f t="shared" si="31"/>
        <v>7.5</v>
      </c>
      <c r="EL22" s="102"/>
      <c r="EM22" s="104">
        <f t="shared" si="144"/>
        <v>7.5</v>
      </c>
      <c r="EN22" s="102">
        <v>9.5</v>
      </c>
      <c r="EO22" s="102">
        <v>10</v>
      </c>
      <c r="EP22" s="104">
        <f t="shared" si="32"/>
        <v>9.8000000000000007</v>
      </c>
      <c r="EQ22" s="102"/>
      <c r="ER22" s="104">
        <f t="shared" si="145"/>
        <v>9.8000000000000007</v>
      </c>
      <c r="ES22" s="102"/>
      <c r="ET22" s="102"/>
      <c r="EU22" s="104" t="str">
        <f t="shared" si="33"/>
        <v/>
      </c>
      <c r="EV22" s="102"/>
      <c r="EW22" s="104" t="str">
        <f t="shared" si="146"/>
        <v/>
      </c>
      <c r="EX22" s="102"/>
      <c r="EY22" s="102"/>
      <c r="EZ22" s="104" t="str">
        <f t="shared" si="34"/>
        <v/>
      </c>
      <c r="FA22" s="102"/>
      <c r="FB22" s="104" t="str">
        <f t="shared" si="147"/>
        <v/>
      </c>
      <c r="FC22" s="104">
        <f t="shared" si="148"/>
        <v>12.53846153846154</v>
      </c>
      <c r="FD22" s="104">
        <f t="shared" si="149"/>
        <v>6.9230769230769234</v>
      </c>
      <c r="FE22" s="104">
        <f t="shared" si="150"/>
        <v>9.1692307692307704</v>
      </c>
      <c r="FF22" s="104" t="str">
        <f t="shared" si="151"/>
        <v/>
      </c>
      <c r="FG22" s="104">
        <f t="shared" si="152"/>
        <v>9.1692307692307704</v>
      </c>
      <c r="FH22" s="105">
        <f t="shared" si="35"/>
        <v>0</v>
      </c>
      <c r="FI22" s="109">
        <f t="shared" si="36"/>
        <v>8</v>
      </c>
      <c r="FJ22" s="102">
        <v>6</v>
      </c>
      <c r="FK22" s="102">
        <v>17.5</v>
      </c>
      <c r="FL22" s="104">
        <f t="shared" si="37"/>
        <v>12.9</v>
      </c>
      <c r="FM22" s="102"/>
      <c r="FN22" s="104">
        <f t="shared" si="153"/>
        <v>12.9</v>
      </c>
      <c r="FO22" s="102">
        <v>8</v>
      </c>
      <c r="FP22" s="102">
        <v>5.5</v>
      </c>
      <c r="FQ22" s="104">
        <f t="shared" si="38"/>
        <v>6.5</v>
      </c>
      <c r="FR22" s="102"/>
      <c r="FS22" s="104">
        <f t="shared" si="154"/>
        <v>6.5</v>
      </c>
      <c r="FT22" s="102"/>
      <c r="FU22" s="102"/>
      <c r="FV22" s="104" t="str">
        <f t="shared" si="39"/>
        <v/>
      </c>
      <c r="FW22" s="102"/>
      <c r="FX22" s="104" t="str">
        <f t="shared" si="155"/>
        <v/>
      </c>
      <c r="FY22" s="102"/>
      <c r="FZ22" s="102"/>
      <c r="GA22" s="104" t="str">
        <f t="shared" si="40"/>
        <v/>
      </c>
      <c r="GB22" s="102"/>
      <c r="GC22" s="104" t="str">
        <f t="shared" si="156"/>
        <v/>
      </c>
      <c r="GD22" s="102"/>
      <c r="GE22" s="102"/>
      <c r="GF22" s="104" t="str">
        <f t="shared" si="41"/>
        <v/>
      </c>
      <c r="GG22" s="102"/>
      <c r="GH22" s="104" t="str">
        <f t="shared" si="157"/>
        <v/>
      </c>
      <c r="GI22" s="104">
        <f t="shared" si="158"/>
        <v>6.9230769230769234</v>
      </c>
      <c r="GJ22" s="104">
        <f t="shared" si="159"/>
        <v>11.961538461538462</v>
      </c>
      <c r="GK22" s="104">
        <f t="shared" si="160"/>
        <v>9.9461538461538463</v>
      </c>
      <c r="GL22" s="104" t="str">
        <f t="shared" si="161"/>
        <v/>
      </c>
      <c r="GM22" s="104">
        <f t="shared" si="162"/>
        <v>9.9461538461538463</v>
      </c>
      <c r="GN22" s="105">
        <f t="shared" si="42"/>
        <v>0</v>
      </c>
      <c r="GO22" s="109">
        <f t="shared" si="43"/>
        <v>17</v>
      </c>
      <c r="GP22" s="102"/>
      <c r="GQ22" s="102"/>
      <c r="GR22" s="104" t="str">
        <f t="shared" si="44"/>
        <v/>
      </c>
      <c r="GS22" s="102"/>
      <c r="GT22" s="104" t="str">
        <f t="shared" si="163"/>
        <v/>
      </c>
      <c r="GU22" s="102"/>
      <c r="GV22" s="102"/>
      <c r="GW22" s="104" t="str">
        <f t="shared" si="45"/>
        <v/>
      </c>
      <c r="GX22" s="102"/>
      <c r="GY22" s="104" t="str">
        <f t="shared" si="164"/>
        <v/>
      </c>
      <c r="GZ22" s="102"/>
      <c r="HA22" s="102"/>
      <c r="HB22" s="104" t="str">
        <f t="shared" si="46"/>
        <v/>
      </c>
      <c r="HC22" s="102"/>
      <c r="HD22" s="104" t="str">
        <f t="shared" si="165"/>
        <v/>
      </c>
      <c r="HE22" s="102"/>
      <c r="HF22" s="102"/>
      <c r="HG22" s="104" t="str">
        <f t="shared" si="47"/>
        <v/>
      </c>
      <c r="HH22" s="102"/>
      <c r="HI22" s="104" t="str">
        <f t="shared" si="166"/>
        <v/>
      </c>
      <c r="HJ22" s="102"/>
      <c r="HK22" s="102"/>
      <c r="HL22" s="104" t="str">
        <f t="shared" si="48"/>
        <v/>
      </c>
      <c r="HM22" s="102"/>
      <c r="HN22" s="104" t="str">
        <f t="shared" si="167"/>
        <v/>
      </c>
      <c r="HO22" s="104" t="str">
        <f t="shared" si="168"/>
        <v/>
      </c>
      <c r="HP22" s="104" t="str">
        <f t="shared" si="169"/>
        <v/>
      </c>
      <c r="HQ22" s="104" t="str">
        <f t="shared" si="170"/>
        <v/>
      </c>
      <c r="HR22" s="104" t="str">
        <f t="shared" si="171"/>
        <v/>
      </c>
      <c r="HS22" s="104" t="str">
        <f t="shared" si="172"/>
        <v/>
      </c>
      <c r="HT22" s="105" t="str">
        <f t="shared" si="49"/>
        <v/>
      </c>
      <c r="HU22" s="109" t="str">
        <f t="shared" si="50"/>
        <v/>
      </c>
      <c r="HV22" s="102">
        <v>15.5</v>
      </c>
      <c r="HW22" s="102">
        <v>17</v>
      </c>
      <c r="HX22" s="104">
        <f t="shared" si="51"/>
        <v>16.399999999999999</v>
      </c>
      <c r="HY22" s="102"/>
      <c r="HZ22" s="104">
        <f t="shared" si="173"/>
        <v>16.399999999999999</v>
      </c>
      <c r="IA22" s="102"/>
      <c r="IB22" s="102"/>
      <c r="IC22" s="104" t="str">
        <f t="shared" si="52"/>
        <v/>
      </c>
      <c r="ID22" s="102"/>
      <c r="IE22" s="104" t="str">
        <f t="shared" si="174"/>
        <v/>
      </c>
      <c r="IF22" s="102"/>
      <c r="IG22" s="102"/>
      <c r="IH22" s="104" t="str">
        <f t="shared" si="53"/>
        <v/>
      </c>
      <c r="II22" s="102"/>
      <c r="IJ22" s="104" t="str">
        <f t="shared" si="175"/>
        <v/>
      </c>
      <c r="IK22" s="102"/>
      <c r="IL22" s="102"/>
      <c r="IM22" s="104" t="str">
        <f t="shared" si="54"/>
        <v/>
      </c>
      <c r="IN22" s="102"/>
      <c r="IO22" s="104" t="str">
        <f t="shared" si="176"/>
        <v/>
      </c>
      <c r="IP22" s="102"/>
      <c r="IQ22" s="102"/>
      <c r="IR22" s="104" t="str">
        <f t="shared" si="55"/>
        <v/>
      </c>
      <c r="IS22" s="102"/>
      <c r="IT22" s="104" t="str">
        <f t="shared" si="177"/>
        <v/>
      </c>
      <c r="IU22" s="104">
        <f t="shared" si="178"/>
        <v>15.5</v>
      </c>
      <c r="IV22" s="104">
        <f t="shared" si="179"/>
        <v>17</v>
      </c>
      <c r="IW22" s="104">
        <f t="shared" si="180"/>
        <v>16.399999999999999</v>
      </c>
      <c r="IX22" s="104" t="str">
        <f t="shared" si="181"/>
        <v/>
      </c>
      <c r="IY22" s="104">
        <f t="shared" si="182"/>
        <v>16.399999999999999</v>
      </c>
      <c r="IZ22" s="105">
        <f t="shared" si="56"/>
        <v>2</v>
      </c>
      <c r="JA22" s="109">
        <f t="shared" si="57"/>
        <v>3</v>
      </c>
      <c r="JB22" s="102">
        <v>9.5</v>
      </c>
      <c r="JC22" s="102">
        <v>10.5</v>
      </c>
      <c r="JD22" s="104">
        <f t="shared" si="58"/>
        <v>10.1</v>
      </c>
      <c r="JE22" s="102"/>
      <c r="JF22" s="104">
        <f t="shared" si="183"/>
        <v>10.1</v>
      </c>
      <c r="JG22" s="102"/>
      <c r="JH22" s="102"/>
      <c r="JI22" s="104" t="str">
        <f t="shared" si="59"/>
        <v/>
      </c>
      <c r="JJ22" s="102"/>
      <c r="JK22" s="104" t="str">
        <f t="shared" si="184"/>
        <v/>
      </c>
      <c r="JL22" s="102"/>
      <c r="JM22" s="102"/>
      <c r="JN22" s="104" t="str">
        <f t="shared" si="60"/>
        <v/>
      </c>
      <c r="JO22" s="102"/>
      <c r="JP22" s="104" t="str">
        <f t="shared" si="185"/>
        <v/>
      </c>
      <c r="JQ22" s="102"/>
      <c r="JR22" s="102"/>
      <c r="JS22" s="104" t="str">
        <f t="shared" si="61"/>
        <v/>
      </c>
      <c r="JT22" s="102"/>
      <c r="JU22" s="104" t="str">
        <f t="shared" si="186"/>
        <v/>
      </c>
      <c r="JV22" s="102"/>
      <c r="JW22" s="102"/>
      <c r="JX22" s="104" t="str">
        <f t="shared" si="62"/>
        <v/>
      </c>
      <c r="JY22" s="102"/>
      <c r="JZ22" s="104" t="str">
        <f t="shared" si="187"/>
        <v/>
      </c>
      <c r="KA22" s="104">
        <f t="shared" si="188"/>
        <v>9.5</v>
      </c>
      <c r="KB22" s="104">
        <f t="shared" si="189"/>
        <v>10.5</v>
      </c>
      <c r="KC22" s="104">
        <f t="shared" si="190"/>
        <v>10.1</v>
      </c>
      <c r="KD22" s="104" t="str">
        <f t="shared" si="191"/>
        <v/>
      </c>
      <c r="KE22" s="104">
        <f t="shared" si="192"/>
        <v>10.1</v>
      </c>
      <c r="KF22" s="105">
        <f t="shared" si="63"/>
        <v>2</v>
      </c>
      <c r="KG22" s="109">
        <f t="shared" si="64"/>
        <v>12</v>
      </c>
      <c r="KH22" s="102"/>
      <c r="KI22" s="102"/>
      <c r="KJ22" s="104" t="str">
        <f t="shared" si="65"/>
        <v/>
      </c>
      <c r="KK22" s="102"/>
      <c r="KL22" s="104" t="str">
        <f t="shared" si="193"/>
        <v/>
      </c>
      <c r="KM22" s="102"/>
      <c r="KN22" s="102"/>
      <c r="KO22" s="104" t="str">
        <f t="shared" si="66"/>
        <v/>
      </c>
      <c r="KP22" s="102"/>
      <c r="KQ22" s="104" t="str">
        <f t="shared" si="194"/>
        <v/>
      </c>
      <c r="KR22" s="102"/>
      <c r="KS22" s="102"/>
      <c r="KT22" s="104" t="str">
        <f t="shared" si="67"/>
        <v/>
      </c>
      <c r="KU22" s="102"/>
      <c r="KV22" s="104" t="str">
        <f t="shared" si="195"/>
        <v/>
      </c>
      <c r="KW22" s="102"/>
      <c r="KX22" s="102"/>
      <c r="KY22" s="104" t="str">
        <f t="shared" si="68"/>
        <v/>
      </c>
      <c r="KZ22" s="102"/>
      <c r="LA22" s="104" t="str">
        <f t="shared" si="196"/>
        <v/>
      </c>
      <c r="LB22" s="102"/>
      <c r="LC22" s="102"/>
      <c r="LD22" s="104" t="str">
        <f t="shared" si="69"/>
        <v/>
      </c>
      <c r="LE22" s="102"/>
      <c r="LF22" s="104" t="str">
        <f t="shared" si="197"/>
        <v/>
      </c>
      <c r="LG22" s="104" t="str">
        <f t="shared" si="198"/>
        <v/>
      </c>
      <c r="LH22" s="104" t="str">
        <f t="shared" si="199"/>
        <v/>
      </c>
      <c r="LI22" s="104" t="str">
        <f t="shared" si="200"/>
        <v/>
      </c>
      <c r="LJ22" s="104" t="str">
        <f t="shared" si="201"/>
        <v/>
      </c>
      <c r="LK22" s="104" t="str">
        <f t="shared" si="202"/>
        <v/>
      </c>
      <c r="LL22" s="105" t="str">
        <f t="shared" si="70"/>
        <v/>
      </c>
      <c r="LM22" s="109" t="str">
        <f t="shared" si="71"/>
        <v/>
      </c>
      <c r="LN22" s="102"/>
      <c r="LO22" s="102"/>
      <c r="LP22" s="104" t="str">
        <f t="shared" si="72"/>
        <v/>
      </c>
      <c r="LQ22" s="102"/>
      <c r="LR22" s="104" t="str">
        <f t="shared" si="203"/>
        <v/>
      </c>
      <c r="LS22" s="102"/>
      <c r="LT22" s="102"/>
      <c r="LU22" s="104" t="str">
        <f t="shared" si="73"/>
        <v/>
      </c>
      <c r="LV22" s="102"/>
      <c r="LW22" s="104" t="str">
        <f t="shared" si="204"/>
        <v/>
      </c>
      <c r="LX22" s="102"/>
      <c r="LY22" s="102"/>
      <c r="LZ22" s="104" t="str">
        <f t="shared" si="74"/>
        <v/>
      </c>
      <c r="MA22" s="102"/>
      <c r="MB22" s="104" t="str">
        <f t="shared" si="205"/>
        <v/>
      </c>
      <c r="MC22" s="102"/>
      <c r="MD22" s="102"/>
      <c r="ME22" s="104" t="str">
        <f t="shared" si="75"/>
        <v/>
      </c>
      <c r="MF22" s="102"/>
      <c r="MG22" s="104" t="str">
        <f t="shared" si="206"/>
        <v/>
      </c>
      <c r="MH22" s="102"/>
      <c r="MI22" s="102"/>
      <c r="MJ22" s="104" t="str">
        <f t="shared" si="76"/>
        <v/>
      </c>
      <c r="MK22" s="102"/>
      <c r="ML22" s="104" t="str">
        <f t="shared" si="207"/>
        <v/>
      </c>
      <c r="MM22" s="104" t="str">
        <f t="shared" si="208"/>
        <v/>
      </c>
      <c r="MN22" s="104" t="str">
        <f t="shared" si="209"/>
        <v/>
      </c>
      <c r="MO22" s="104" t="str">
        <f t="shared" si="210"/>
        <v/>
      </c>
      <c r="MP22" s="104" t="str">
        <f t="shared" si="211"/>
        <v/>
      </c>
      <c r="MQ22" s="104" t="str">
        <f t="shared" si="212"/>
        <v/>
      </c>
      <c r="MR22" s="105" t="str">
        <f t="shared" si="77"/>
        <v/>
      </c>
      <c r="MS22" s="109" t="str">
        <f t="shared" si="78"/>
        <v/>
      </c>
      <c r="MT22" s="102"/>
      <c r="MU22" s="102"/>
      <c r="MV22" s="104" t="str">
        <f t="shared" si="79"/>
        <v/>
      </c>
      <c r="MW22" s="102"/>
      <c r="MX22" s="104" t="str">
        <f t="shared" si="213"/>
        <v/>
      </c>
      <c r="MY22" s="102"/>
      <c r="MZ22" s="102"/>
      <c r="NA22" s="104" t="str">
        <f t="shared" si="80"/>
        <v/>
      </c>
      <c r="NB22" s="102"/>
      <c r="NC22" s="104" t="str">
        <f t="shared" si="214"/>
        <v/>
      </c>
      <c r="ND22" s="102"/>
      <c r="NE22" s="102"/>
      <c r="NF22" s="104" t="str">
        <f t="shared" si="81"/>
        <v/>
      </c>
      <c r="NG22" s="102"/>
      <c r="NH22" s="104" t="str">
        <f t="shared" si="215"/>
        <v/>
      </c>
      <c r="NI22" s="102"/>
      <c r="NJ22" s="102"/>
      <c r="NK22" s="104" t="str">
        <f t="shared" si="82"/>
        <v/>
      </c>
      <c r="NL22" s="102"/>
      <c r="NM22" s="104" t="str">
        <f t="shared" si="216"/>
        <v/>
      </c>
      <c r="NN22" s="102"/>
      <c r="NO22" s="102"/>
      <c r="NP22" s="104" t="str">
        <f t="shared" si="83"/>
        <v/>
      </c>
      <c r="NQ22" s="102"/>
      <c r="NR22" s="104" t="str">
        <f t="shared" si="217"/>
        <v/>
      </c>
      <c r="NS22" s="104" t="str">
        <f t="shared" si="218"/>
        <v/>
      </c>
      <c r="NT22" s="104" t="str">
        <f t="shared" si="219"/>
        <v/>
      </c>
      <c r="NU22" s="104" t="str">
        <f t="shared" si="220"/>
        <v/>
      </c>
      <c r="NV22" s="104" t="str">
        <f t="shared" si="221"/>
        <v/>
      </c>
      <c r="NW22" s="104" t="str">
        <f t="shared" si="222"/>
        <v/>
      </c>
      <c r="NX22" s="105" t="str">
        <f t="shared" si="84"/>
        <v/>
      </c>
      <c r="NY22" s="109" t="str">
        <f t="shared" si="85"/>
        <v/>
      </c>
      <c r="OA22" s="198">
        <f t="shared" si="86"/>
        <v>12.153846153846153</v>
      </c>
      <c r="OB22" s="198">
        <f t="shared" si="87"/>
        <v>14.419230769230769</v>
      </c>
      <c r="OC22" s="198">
        <f t="shared" si="88"/>
        <v>13.36153846153846</v>
      </c>
      <c r="OD22" s="198">
        <f t="shared" si="89"/>
        <v>11.638461538461538</v>
      </c>
      <c r="OE22" s="198">
        <f t="shared" si="90"/>
        <v>9.1692307692307704</v>
      </c>
      <c r="OF22" s="198">
        <f t="shared" si="91"/>
        <v>9.9461538461538463</v>
      </c>
      <c r="OG22" s="198" t="str">
        <f t="shared" si="92"/>
        <v/>
      </c>
      <c r="OH22" s="198">
        <f t="shared" si="93"/>
        <v>16.399999999999999</v>
      </c>
      <c r="OI22" s="198">
        <f t="shared" si="94"/>
        <v>10.1</v>
      </c>
      <c r="OJ22" s="198" t="str">
        <f t="shared" si="95"/>
        <v/>
      </c>
      <c r="OK22" s="198" t="str">
        <f t="shared" si="96"/>
        <v/>
      </c>
      <c r="OL22" s="198" t="str">
        <f t="shared" si="97"/>
        <v/>
      </c>
      <c r="OM22" s="200"/>
      <c r="ON22" s="198">
        <f t="shared" si="224"/>
        <v>9.9461538461538463</v>
      </c>
      <c r="OO22" s="198">
        <f t="shared" si="225"/>
        <v>10.449358974358974</v>
      </c>
      <c r="OP22" s="198">
        <f t="shared" si="100"/>
        <v>12.273717948717948</v>
      </c>
      <c r="OQ22" s="198">
        <f t="shared" si="101"/>
        <v>12.273717948717948</v>
      </c>
      <c r="OR22" s="105">
        <f t="shared" si="102"/>
        <v>24</v>
      </c>
      <c r="OS22" s="105">
        <f t="shared" si="103"/>
        <v>30</v>
      </c>
      <c r="OT22" s="134"/>
      <c r="OU22" s="109">
        <f t="shared" si="104"/>
        <v>10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s="3" customFormat="1" x14ac:dyDescent="0.3">
      <c r="A23" s="103">
        <f t="shared" si="223"/>
        <v>18</v>
      </c>
      <c r="B23" s="195" t="s">
        <v>321</v>
      </c>
      <c r="C23" s="195" t="s">
        <v>322</v>
      </c>
      <c r="D23" s="195" t="s">
        <v>323</v>
      </c>
      <c r="E23" s="196" t="s">
        <v>278</v>
      </c>
      <c r="F23" s="102">
        <v>15</v>
      </c>
      <c r="G23" s="102">
        <v>14.5</v>
      </c>
      <c r="H23" s="104">
        <f t="shared" si="0"/>
        <v>14.7</v>
      </c>
      <c r="I23" s="102"/>
      <c r="J23" s="104">
        <f t="shared" si="1"/>
        <v>14.7</v>
      </c>
      <c r="K23" s="102">
        <v>14</v>
      </c>
      <c r="L23" s="102">
        <v>13.5</v>
      </c>
      <c r="M23" s="104">
        <f t="shared" si="2"/>
        <v>13.7</v>
      </c>
      <c r="N23" s="102"/>
      <c r="O23" s="104">
        <f t="shared" si="3"/>
        <v>13.7</v>
      </c>
      <c r="P23" s="102">
        <v>15</v>
      </c>
      <c r="Q23" s="102">
        <v>14.5</v>
      </c>
      <c r="R23" s="104">
        <f t="shared" si="4"/>
        <v>14.7</v>
      </c>
      <c r="S23" s="102"/>
      <c r="T23" s="104">
        <f t="shared" si="105"/>
        <v>14.7</v>
      </c>
      <c r="U23" s="102"/>
      <c r="V23" s="102"/>
      <c r="W23" s="104" t="str">
        <f t="shared" si="5"/>
        <v/>
      </c>
      <c r="X23" s="102"/>
      <c r="Y23" s="104" t="str">
        <f t="shared" si="106"/>
        <v/>
      </c>
      <c r="Z23" s="102"/>
      <c r="AA23" s="102"/>
      <c r="AB23" s="104" t="str">
        <f t="shared" si="6"/>
        <v/>
      </c>
      <c r="AC23" s="102"/>
      <c r="AD23" s="104" t="str">
        <f t="shared" si="107"/>
        <v/>
      </c>
      <c r="AE23" s="104">
        <f t="shared" si="108"/>
        <v>14.76923076923077</v>
      </c>
      <c r="AF23" s="104">
        <f t="shared" si="109"/>
        <v>14.26923076923077</v>
      </c>
      <c r="AG23" s="104">
        <f t="shared" si="110"/>
        <v>14.469230769230769</v>
      </c>
      <c r="AH23" s="104" t="str">
        <f t="shared" si="111"/>
        <v/>
      </c>
      <c r="AI23" s="104">
        <f t="shared" si="112"/>
        <v>14.469230769230769</v>
      </c>
      <c r="AJ23" s="105">
        <f t="shared" si="7"/>
        <v>5</v>
      </c>
      <c r="AK23" s="109">
        <f t="shared" si="8"/>
        <v>2</v>
      </c>
      <c r="AL23" s="102">
        <v>15</v>
      </c>
      <c r="AM23" s="102">
        <v>16</v>
      </c>
      <c r="AN23" s="104">
        <f t="shared" si="9"/>
        <v>15.6</v>
      </c>
      <c r="AO23" s="102"/>
      <c r="AP23" s="104">
        <f t="shared" si="113"/>
        <v>15.6</v>
      </c>
      <c r="AQ23" s="102">
        <v>14</v>
      </c>
      <c r="AR23" s="102">
        <v>15.25</v>
      </c>
      <c r="AS23" s="104">
        <f t="shared" si="10"/>
        <v>14.75</v>
      </c>
      <c r="AT23" s="102"/>
      <c r="AU23" s="104">
        <f t="shared" si="114"/>
        <v>14.75</v>
      </c>
      <c r="AV23" s="102"/>
      <c r="AW23" s="102"/>
      <c r="AX23" s="104" t="str">
        <f t="shared" si="11"/>
        <v/>
      </c>
      <c r="AY23" s="102"/>
      <c r="AZ23" s="104" t="str">
        <f t="shared" si="115"/>
        <v/>
      </c>
      <c r="BA23" s="102"/>
      <c r="BB23" s="102"/>
      <c r="BC23" s="104" t="str">
        <f t="shared" si="12"/>
        <v/>
      </c>
      <c r="BD23" s="102"/>
      <c r="BE23" s="104" t="str">
        <f t="shared" si="116"/>
        <v/>
      </c>
      <c r="BF23" s="102"/>
      <c r="BG23" s="102"/>
      <c r="BH23" s="104" t="str">
        <f t="shared" si="13"/>
        <v/>
      </c>
      <c r="BI23" s="102"/>
      <c r="BJ23" s="104" t="str">
        <f t="shared" si="117"/>
        <v/>
      </c>
      <c r="BK23" s="104">
        <f t="shared" si="118"/>
        <v>14.538461538461538</v>
      </c>
      <c r="BL23" s="104">
        <f t="shared" si="119"/>
        <v>15.653846153846153</v>
      </c>
      <c r="BM23" s="104">
        <f t="shared" si="120"/>
        <v>15.207692307692307</v>
      </c>
      <c r="BN23" s="104" t="str">
        <f t="shared" si="121"/>
        <v/>
      </c>
      <c r="BO23" s="104">
        <f t="shared" si="122"/>
        <v>15.207692307692307</v>
      </c>
      <c r="BP23" s="105">
        <f t="shared" si="14"/>
        <v>5</v>
      </c>
      <c r="BQ23" s="109">
        <f t="shared" si="15"/>
        <v>9</v>
      </c>
      <c r="BR23" s="102">
        <v>16.5</v>
      </c>
      <c r="BS23" s="102">
        <v>18</v>
      </c>
      <c r="BT23" s="104">
        <f t="shared" si="16"/>
        <v>17.399999999999999</v>
      </c>
      <c r="BU23" s="102"/>
      <c r="BV23" s="104">
        <f t="shared" si="123"/>
        <v>17.399999999999999</v>
      </c>
      <c r="BW23" s="102">
        <v>14</v>
      </c>
      <c r="BX23" s="102">
        <v>16.5</v>
      </c>
      <c r="BY23" s="104">
        <f t="shared" si="17"/>
        <v>15.5</v>
      </c>
      <c r="BZ23" s="102"/>
      <c r="CA23" s="104">
        <f t="shared" si="124"/>
        <v>15.5</v>
      </c>
      <c r="CB23" s="102"/>
      <c r="CC23" s="102"/>
      <c r="CD23" s="104" t="str">
        <f t="shared" si="18"/>
        <v/>
      </c>
      <c r="CE23" s="102"/>
      <c r="CF23" s="104" t="str">
        <f t="shared" si="125"/>
        <v/>
      </c>
      <c r="CG23" s="102"/>
      <c r="CH23" s="102"/>
      <c r="CI23" s="104" t="str">
        <f t="shared" si="19"/>
        <v/>
      </c>
      <c r="CJ23" s="102"/>
      <c r="CK23" s="104" t="str">
        <f t="shared" si="126"/>
        <v/>
      </c>
      <c r="CL23" s="102"/>
      <c r="CM23" s="102"/>
      <c r="CN23" s="104" t="str">
        <f t="shared" si="20"/>
        <v/>
      </c>
      <c r="CO23" s="102"/>
      <c r="CP23" s="104" t="str">
        <f t="shared" si="127"/>
        <v/>
      </c>
      <c r="CQ23" s="104">
        <f t="shared" si="128"/>
        <v>15.346153846153847</v>
      </c>
      <c r="CR23" s="104">
        <f t="shared" si="129"/>
        <v>17.307692307692307</v>
      </c>
      <c r="CS23" s="104">
        <f t="shared" si="130"/>
        <v>16.523076923076921</v>
      </c>
      <c r="CT23" s="104" t="str">
        <f t="shared" si="131"/>
        <v/>
      </c>
      <c r="CU23" s="104">
        <f t="shared" si="132"/>
        <v>16.523076923076921</v>
      </c>
      <c r="CV23" s="105">
        <f t="shared" si="21"/>
        <v>5</v>
      </c>
      <c r="CW23" s="109">
        <f t="shared" si="22"/>
        <v>3</v>
      </c>
      <c r="CX23" s="102">
        <v>13.5</v>
      </c>
      <c r="CY23" s="102">
        <v>11</v>
      </c>
      <c r="CZ23" s="104">
        <f t="shared" si="23"/>
        <v>12</v>
      </c>
      <c r="DA23" s="102"/>
      <c r="DB23" s="104">
        <f t="shared" si="133"/>
        <v>12</v>
      </c>
      <c r="DC23" s="102">
        <v>13</v>
      </c>
      <c r="DD23" s="102">
        <v>10</v>
      </c>
      <c r="DE23" s="104">
        <f t="shared" si="24"/>
        <v>11.2</v>
      </c>
      <c r="DF23" s="102"/>
      <c r="DG23" s="104">
        <f t="shared" si="134"/>
        <v>11.2</v>
      </c>
      <c r="DH23" s="102">
        <v>9</v>
      </c>
      <c r="DI23" s="102">
        <v>11</v>
      </c>
      <c r="DJ23" s="104">
        <f t="shared" si="25"/>
        <v>10.199999999999999</v>
      </c>
      <c r="DK23" s="102"/>
      <c r="DL23" s="104">
        <f t="shared" si="135"/>
        <v>10.199999999999999</v>
      </c>
      <c r="DM23" s="102"/>
      <c r="DN23" s="102"/>
      <c r="DO23" s="104" t="str">
        <f t="shared" si="26"/>
        <v/>
      </c>
      <c r="DP23" s="102"/>
      <c r="DQ23" s="104" t="str">
        <f t="shared" si="136"/>
        <v/>
      </c>
      <c r="DR23" s="102"/>
      <c r="DS23" s="102"/>
      <c r="DT23" s="104" t="str">
        <f t="shared" si="27"/>
        <v/>
      </c>
      <c r="DU23" s="102"/>
      <c r="DV23" s="104" t="str">
        <f t="shared" si="137"/>
        <v/>
      </c>
      <c r="DW23" s="104">
        <f t="shared" si="138"/>
        <v>11.923076923076923</v>
      </c>
      <c r="DX23" s="104">
        <f t="shared" si="139"/>
        <v>10.615384615384617</v>
      </c>
      <c r="DY23" s="104">
        <f t="shared" si="140"/>
        <v>11.138461538461538</v>
      </c>
      <c r="DZ23" s="104" t="str">
        <f t="shared" si="141"/>
        <v/>
      </c>
      <c r="EA23" s="104">
        <f t="shared" si="142"/>
        <v>11.138461538461538</v>
      </c>
      <c r="EB23" s="105">
        <f t="shared" si="28"/>
        <v>5</v>
      </c>
      <c r="EC23" s="109">
        <f t="shared" si="29"/>
        <v>17</v>
      </c>
      <c r="ED23" s="102">
        <v>14.5</v>
      </c>
      <c r="EE23" s="102">
        <v>7</v>
      </c>
      <c r="EF23" s="104">
        <f t="shared" si="30"/>
        <v>10</v>
      </c>
      <c r="EG23" s="102"/>
      <c r="EH23" s="104">
        <f t="shared" si="143"/>
        <v>10</v>
      </c>
      <c r="EI23" s="102">
        <v>15.5</v>
      </c>
      <c r="EJ23" s="102">
        <v>10</v>
      </c>
      <c r="EK23" s="104">
        <f t="shared" si="31"/>
        <v>12.2</v>
      </c>
      <c r="EL23" s="102"/>
      <c r="EM23" s="104">
        <f t="shared" si="144"/>
        <v>12.2</v>
      </c>
      <c r="EN23" s="102">
        <v>12.5</v>
      </c>
      <c r="EO23" s="102">
        <v>10.5</v>
      </c>
      <c r="EP23" s="104">
        <f t="shared" si="32"/>
        <v>11.3</v>
      </c>
      <c r="EQ23" s="102"/>
      <c r="ER23" s="104">
        <f t="shared" si="145"/>
        <v>11.3</v>
      </c>
      <c r="ES23" s="102"/>
      <c r="ET23" s="102"/>
      <c r="EU23" s="104" t="str">
        <f t="shared" si="33"/>
        <v/>
      </c>
      <c r="EV23" s="102"/>
      <c r="EW23" s="104" t="str">
        <f t="shared" si="146"/>
        <v/>
      </c>
      <c r="EX23" s="102"/>
      <c r="EY23" s="102"/>
      <c r="EZ23" s="104" t="str">
        <f t="shared" si="34"/>
        <v/>
      </c>
      <c r="FA23" s="102"/>
      <c r="FB23" s="104" t="str">
        <f t="shared" si="147"/>
        <v/>
      </c>
      <c r="FC23" s="104">
        <f t="shared" si="148"/>
        <v>14.500000000000002</v>
      </c>
      <c r="FD23" s="104">
        <f t="shared" si="149"/>
        <v>9.1923076923076934</v>
      </c>
      <c r="FE23" s="104">
        <f t="shared" si="150"/>
        <v>11.315384615384616</v>
      </c>
      <c r="FF23" s="104" t="str">
        <f t="shared" si="151"/>
        <v/>
      </c>
      <c r="FG23" s="104">
        <f t="shared" si="152"/>
        <v>11.315384615384616</v>
      </c>
      <c r="FH23" s="105">
        <f t="shared" si="35"/>
        <v>3</v>
      </c>
      <c r="FI23" s="109">
        <f t="shared" si="36"/>
        <v>4</v>
      </c>
      <c r="FJ23" s="102">
        <v>10</v>
      </c>
      <c r="FK23" s="102">
        <v>17</v>
      </c>
      <c r="FL23" s="104">
        <f t="shared" si="37"/>
        <v>14.2</v>
      </c>
      <c r="FM23" s="102"/>
      <c r="FN23" s="104">
        <f t="shared" si="153"/>
        <v>14.2</v>
      </c>
      <c r="FO23" s="102">
        <v>12</v>
      </c>
      <c r="FP23" s="102">
        <v>11</v>
      </c>
      <c r="FQ23" s="104">
        <f t="shared" si="38"/>
        <v>11.4</v>
      </c>
      <c r="FR23" s="102"/>
      <c r="FS23" s="104">
        <f t="shared" si="154"/>
        <v>11.4</v>
      </c>
      <c r="FT23" s="102"/>
      <c r="FU23" s="102"/>
      <c r="FV23" s="104" t="str">
        <f t="shared" si="39"/>
        <v/>
      </c>
      <c r="FW23" s="102"/>
      <c r="FX23" s="104" t="str">
        <f t="shared" si="155"/>
        <v/>
      </c>
      <c r="FY23" s="102"/>
      <c r="FZ23" s="102"/>
      <c r="GA23" s="104" t="str">
        <f t="shared" si="40"/>
        <v/>
      </c>
      <c r="GB23" s="102"/>
      <c r="GC23" s="104" t="str">
        <f t="shared" si="156"/>
        <v/>
      </c>
      <c r="GD23" s="102"/>
      <c r="GE23" s="102"/>
      <c r="GF23" s="104" t="str">
        <f t="shared" si="41"/>
        <v/>
      </c>
      <c r="GG23" s="102"/>
      <c r="GH23" s="104" t="str">
        <f t="shared" si="157"/>
        <v/>
      </c>
      <c r="GI23" s="104">
        <f t="shared" si="158"/>
        <v>10.923076923076923</v>
      </c>
      <c r="GJ23" s="104">
        <f t="shared" si="159"/>
        <v>14.23076923076923</v>
      </c>
      <c r="GK23" s="104">
        <f t="shared" si="160"/>
        <v>12.907692307692308</v>
      </c>
      <c r="GL23" s="104" t="str">
        <f t="shared" si="161"/>
        <v/>
      </c>
      <c r="GM23" s="104">
        <f t="shared" si="162"/>
        <v>12.907692307692308</v>
      </c>
      <c r="GN23" s="105">
        <f t="shared" si="42"/>
        <v>3</v>
      </c>
      <c r="GO23" s="109">
        <f t="shared" si="43"/>
        <v>7</v>
      </c>
      <c r="GP23" s="102"/>
      <c r="GQ23" s="102"/>
      <c r="GR23" s="104" t="str">
        <f t="shared" si="44"/>
        <v/>
      </c>
      <c r="GS23" s="102"/>
      <c r="GT23" s="104" t="str">
        <f t="shared" si="163"/>
        <v/>
      </c>
      <c r="GU23" s="102"/>
      <c r="GV23" s="102"/>
      <c r="GW23" s="104" t="str">
        <f t="shared" si="45"/>
        <v/>
      </c>
      <c r="GX23" s="102"/>
      <c r="GY23" s="104" t="str">
        <f t="shared" si="164"/>
        <v/>
      </c>
      <c r="GZ23" s="102"/>
      <c r="HA23" s="102"/>
      <c r="HB23" s="104" t="str">
        <f t="shared" si="46"/>
        <v/>
      </c>
      <c r="HC23" s="102"/>
      <c r="HD23" s="104" t="str">
        <f t="shared" si="165"/>
        <v/>
      </c>
      <c r="HE23" s="102"/>
      <c r="HF23" s="102"/>
      <c r="HG23" s="104" t="str">
        <f t="shared" si="47"/>
        <v/>
      </c>
      <c r="HH23" s="102"/>
      <c r="HI23" s="104" t="str">
        <f t="shared" si="166"/>
        <v/>
      </c>
      <c r="HJ23" s="102"/>
      <c r="HK23" s="102"/>
      <c r="HL23" s="104" t="str">
        <f t="shared" si="48"/>
        <v/>
      </c>
      <c r="HM23" s="102"/>
      <c r="HN23" s="104" t="str">
        <f t="shared" si="167"/>
        <v/>
      </c>
      <c r="HO23" s="104" t="str">
        <f t="shared" si="168"/>
        <v/>
      </c>
      <c r="HP23" s="104" t="str">
        <f t="shared" si="169"/>
        <v/>
      </c>
      <c r="HQ23" s="104" t="str">
        <f t="shared" si="170"/>
        <v/>
      </c>
      <c r="HR23" s="104" t="str">
        <f t="shared" si="171"/>
        <v/>
      </c>
      <c r="HS23" s="104" t="str">
        <f t="shared" si="172"/>
        <v/>
      </c>
      <c r="HT23" s="105" t="str">
        <f t="shared" si="49"/>
        <v/>
      </c>
      <c r="HU23" s="109" t="str">
        <f t="shared" si="50"/>
        <v/>
      </c>
      <c r="HV23" s="102">
        <v>13.5</v>
      </c>
      <c r="HW23" s="102">
        <v>13</v>
      </c>
      <c r="HX23" s="104">
        <f t="shared" si="51"/>
        <v>13.2</v>
      </c>
      <c r="HY23" s="102"/>
      <c r="HZ23" s="104">
        <f t="shared" si="173"/>
        <v>13.2</v>
      </c>
      <c r="IA23" s="102"/>
      <c r="IB23" s="102"/>
      <c r="IC23" s="104" t="str">
        <f t="shared" si="52"/>
        <v/>
      </c>
      <c r="ID23" s="102"/>
      <c r="IE23" s="104" t="str">
        <f t="shared" si="174"/>
        <v/>
      </c>
      <c r="IF23" s="102"/>
      <c r="IG23" s="102"/>
      <c r="IH23" s="104" t="str">
        <f t="shared" si="53"/>
        <v/>
      </c>
      <c r="II23" s="102"/>
      <c r="IJ23" s="104" t="str">
        <f t="shared" si="175"/>
        <v/>
      </c>
      <c r="IK23" s="102"/>
      <c r="IL23" s="102"/>
      <c r="IM23" s="104" t="str">
        <f t="shared" si="54"/>
        <v/>
      </c>
      <c r="IN23" s="102"/>
      <c r="IO23" s="104" t="str">
        <f t="shared" si="176"/>
        <v/>
      </c>
      <c r="IP23" s="102"/>
      <c r="IQ23" s="102"/>
      <c r="IR23" s="104" t="str">
        <f t="shared" si="55"/>
        <v/>
      </c>
      <c r="IS23" s="102"/>
      <c r="IT23" s="104" t="str">
        <f t="shared" si="177"/>
        <v/>
      </c>
      <c r="IU23" s="104">
        <f t="shared" si="178"/>
        <v>13.5</v>
      </c>
      <c r="IV23" s="104">
        <f t="shared" si="179"/>
        <v>13</v>
      </c>
      <c r="IW23" s="104">
        <f t="shared" si="180"/>
        <v>13.2</v>
      </c>
      <c r="IX23" s="104" t="str">
        <f t="shared" si="181"/>
        <v/>
      </c>
      <c r="IY23" s="104">
        <f t="shared" si="182"/>
        <v>13.2</v>
      </c>
      <c r="IZ23" s="105">
        <f t="shared" si="56"/>
        <v>2</v>
      </c>
      <c r="JA23" s="109">
        <f t="shared" si="57"/>
        <v>15</v>
      </c>
      <c r="JB23" s="102">
        <v>13.5</v>
      </c>
      <c r="JC23" s="102">
        <v>12</v>
      </c>
      <c r="JD23" s="104">
        <f t="shared" si="58"/>
        <v>12.6</v>
      </c>
      <c r="JE23" s="102"/>
      <c r="JF23" s="104">
        <f t="shared" si="183"/>
        <v>12.6</v>
      </c>
      <c r="JG23" s="102"/>
      <c r="JH23" s="102"/>
      <c r="JI23" s="104" t="str">
        <f t="shared" si="59"/>
        <v/>
      </c>
      <c r="JJ23" s="102"/>
      <c r="JK23" s="104" t="str">
        <f t="shared" si="184"/>
        <v/>
      </c>
      <c r="JL23" s="102"/>
      <c r="JM23" s="102"/>
      <c r="JN23" s="104" t="str">
        <f t="shared" si="60"/>
        <v/>
      </c>
      <c r="JO23" s="102"/>
      <c r="JP23" s="104" t="str">
        <f t="shared" si="185"/>
        <v/>
      </c>
      <c r="JQ23" s="102"/>
      <c r="JR23" s="102"/>
      <c r="JS23" s="104" t="str">
        <f t="shared" si="61"/>
        <v/>
      </c>
      <c r="JT23" s="102"/>
      <c r="JU23" s="104" t="str">
        <f t="shared" si="186"/>
        <v/>
      </c>
      <c r="JV23" s="102"/>
      <c r="JW23" s="102"/>
      <c r="JX23" s="104" t="str">
        <f t="shared" si="62"/>
        <v/>
      </c>
      <c r="JY23" s="102"/>
      <c r="JZ23" s="104" t="str">
        <f t="shared" si="187"/>
        <v/>
      </c>
      <c r="KA23" s="104">
        <f t="shared" si="188"/>
        <v>13.5</v>
      </c>
      <c r="KB23" s="104">
        <f t="shared" si="189"/>
        <v>12</v>
      </c>
      <c r="KC23" s="104">
        <f t="shared" si="190"/>
        <v>12.6</v>
      </c>
      <c r="KD23" s="104" t="str">
        <f t="shared" si="191"/>
        <v/>
      </c>
      <c r="KE23" s="104">
        <f t="shared" si="192"/>
        <v>12.6</v>
      </c>
      <c r="KF23" s="105">
        <f t="shared" si="63"/>
        <v>2</v>
      </c>
      <c r="KG23" s="109">
        <f t="shared" si="64"/>
        <v>7</v>
      </c>
      <c r="KH23" s="102"/>
      <c r="KI23" s="102"/>
      <c r="KJ23" s="104" t="str">
        <f t="shared" si="65"/>
        <v/>
      </c>
      <c r="KK23" s="102"/>
      <c r="KL23" s="104" t="str">
        <f t="shared" si="193"/>
        <v/>
      </c>
      <c r="KM23" s="102"/>
      <c r="KN23" s="102"/>
      <c r="KO23" s="104" t="str">
        <f t="shared" si="66"/>
        <v/>
      </c>
      <c r="KP23" s="102"/>
      <c r="KQ23" s="104" t="str">
        <f t="shared" si="194"/>
        <v/>
      </c>
      <c r="KR23" s="102"/>
      <c r="KS23" s="102"/>
      <c r="KT23" s="104" t="str">
        <f t="shared" si="67"/>
        <v/>
      </c>
      <c r="KU23" s="102"/>
      <c r="KV23" s="104" t="str">
        <f t="shared" si="195"/>
        <v/>
      </c>
      <c r="KW23" s="102"/>
      <c r="KX23" s="102"/>
      <c r="KY23" s="104" t="str">
        <f t="shared" si="68"/>
        <v/>
      </c>
      <c r="KZ23" s="102"/>
      <c r="LA23" s="104" t="str">
        <f t="shared" si="196"/>
        <v/>
      </c>
      <c r="LB23" s="102"/>
      <c r="LC23" s="102"/>
      <c r="LD23" s="104" t="str">
        <f t="shared" si="69"/>
        <v/>
      </c>
      <c r="LE23" s="102"/>
      <c r="LF23" s="104" t="str">
        <f t="shared" si="197"/>
        <v/>
      </c>
      <c r="LG23" s="104" t="str">
        <f t="shared" si="198"/>
        <v/>
      </c>
      <c r="LH23" s="104" t="str">
        <f t="shared" si="199"/>
        <v/>
      </c>
      <c r="LI23" s="104" t="str">
        <f t="shared" si="200"/>
        <v/>
      </c>
      <c r="LJ23" s="104" t="str">
        <f t="shared" si="201"/>
        <v/>
      </c>
      <c r="LK23" s="104" t="str">
        <f t="shared" si="202"/>
        <v/>
      </c>
      <c r="LL23" s="105" t="str">
        <f t="shared" si="70"/>
        <v/>
      </c>
      <c r="LM23" s="109" t="str">
        <f t="shared" si="71"/>
        <v/>
      </c>
      <c r="LN23" s="102"/>
      <c r="LO23" s="102"/>
      <c r="LP23" s="104" t="str">
        <f t="shared" si="72"/>
        <v/>
      </c>
      <c r="LQ23" s="102"/>
      <c r="LR23" s="104" t="str">
        <f t="shared" si="203"/>
        <v/>
      </c>
      <c r="LS23" s="102"/>
      <c r="LT23" s="102"/>
      <c r="LU23" s="104" t="str">
        <f t="shared" si="73"/>
        <v/>
      </c>
      <c r="LV23" s="102"/>
      <c r="LW23" s="104" t="str">
        <f t="shared" si="204"/>
        <v/>
      </c>
      <c r="LX23" s="102"/>
      <c r="LY23" s="102"/>
      <c r="LZ23" s="104" t="str">
        <f t="shared" si="74"/>
        <v/>
      </c>
      <c r="MA23" s="102"/>
      <c r="MB23" s="104" t="str">
        <f t="shared" si="205"/>
        <v/>
      </c>
      <c r="MC23" s="102"/>
      <c r="MD23" s="102"/>
      <c r="ME23" s="104" t="str">
        <f t="shared" si="75"/>
        <v/>
      </c>
      <c r="MF23" s="102"/>
      <c r="MG23" s="104" t="str">
        <f t="shared" si="206"/>
        <v/>
      </c>
      <c r="MH23" s="102"/>
      <c r="MI23" s="102"/>
      <c r="MJ23" s="104" t="str">
        <f t="shared" si="76"/>
        <v/>
      </c>
      <c r="MK23" s="102"/>
      <c r="ML23" s="104" t="str">
        <f t="shared" si="207"/>
        <v/>
      </c>
      <c r="MM23" s="104" t="str">
        <f t="shared" si="208"/>
        <v/>
      </c>
      <c r="MN23" s="104" t="str">
        <f t="shared" si="209"/>
        <v/>
      </c>
      <c r="MO23" s="104" t="str">
        <f t="shared" si="210"/>
        <v/>
      </c>
      <c r="MP23" s="104" t="str">
        <f t="shared" si="211"/>
        <v/>
      </c>
      <c r="MQ23" s="104" t="str">
        <f t="shared" si="212"/>
        <v/>
      </c>
      <c r="MR23" s="105" t="str">
        <f t="shared" si="77"/>
        <v/>
      </c>
      <c r="MS23" s="109" t="str">
        <f t="shared" si="78"/>
        <v/>
      </c>
      <c r="MT23" s="102"/>
      <c r="MU23" s="102"/>
      <c r="MV23" s="104" t="str">
        <f t="shared" si="79"/>
        <v/>
      </c>
      <c r="MW23" s="102"/>
      <c r="MX23" s="104" t="str">
        <f t="shared" si="213"/>
        <v/>
      </c>
      <c r="MY23" s="102"/>
      <c r="MZ23" s="102"/>
      <c r="NA23" s="104" t="str">
        <f t="shared" si="80"/>
        <v/>
      </c>
      <c r="NB23" s="102"/>
      <c r="NC23" s="104" t="str">
        <f t="shared" si="214"/>
        <v/>
      </c>
      <c r="ND23" s="102"/>
      <c r="NE23" s="102"/>
      <c r="NF23" s="104" t="str">
        <f t="shared" si="81"/>
        <v/>
      </c>
      <c r="NG23" s="102"/>
      <c r="NH23" s="104" t="str">
        <f t="shared" si="215"/>
        <v/>
      </c>
      <c r="NI23" s="102"/>
      <c r="NJ23" s="102"/>
      <c r="NK23" s="104" t="str">
        <f t="shared" si="82"/>
        <v/>
      </c>
      <c r="NL23" s="102"/>
      <c r="NM23" s="104" t="str">
        <f t="shared" si="216"/>
        <v/>
      </c>
      <c r="NN23" s="102"/>
      <c r="NO23" s="102"/>
      <c r="NP23" s="104" t="str">
        <f t="shared" si="83"/>
        <v/>
      </c>
      <c r="NQ23" s="102"/>
      <c r="NR23" s="104" t="str">
        <f t="shared" si="217"/>
        <v/>
      </c>
      <c r="NS23" s="104" t="str">
        <f t="shared" si="218"/>
        <v/>
      </c>
      <c r="NT23" s="104" t="str">
        <f t="shared" si="219"/>
        <v/>
      </c>
      <c r="NU23" s="104" t="str">
        <f t="shared" si="220"/>
        <v/>
      </c>
      <c r="NV23" s="104" t="str">
        <f t="shared" si="221"/>
        <v/>
      </c>
      <c r="NW23" s="104" t="str">
        <f t="shared" si="222"/>
        <v/>
      </c>
      <c r="NX23" s="105" t="str">
        <f t="shared" si="84"/>
        <v/>
      </c>
      <c r="NY23" s="109" t="str">
        <f t="shared" si="85"/>
        <v/>
      </c>
      <c r="OA23" s="198">
        <f t="shared" si="86"/>
        <v>14.469230769230769</v>
      </c>
      <c r="OB23" s="198">
        <f t="shared" si="87"/>
        <v>15.207692307692307</v>
      </c>
      <c r="OC23" s="198">
        <f t="shared" si="88"/>
        <v>16.523076923076921</v>
      </c>
      <c r="OD23" s="198">
        <f t="shared" si="89"/>
        <v>11.138461538461538</v>
      </c>
      <c r="OE23" s="198">
        <f t="shared" si="90"/>
        <v>11.315384615384616</v>
      </c>
      <c r="OF23" s="198">
        <f t="shared" si="91"/>
        <v>12.907692307692308</v>
      </c>
      <c r="OG23" s="198" t="str">
        <f t="shared" si="92"/>
        <v/>
      </c>
      <c r="OH23" s="198">
        <f t="shared" si="93"/>
        <v>13.2</v>
      </c>
      <c r="OI23" s="198">
        <f t="shared" si="94"/>
        <v>12.6</v>
      </c>
      <c r="OJ23" s="198" t="str">
        <f t="shared" si="95"/>
        <v/>
      </c>
      <c r="OK23" s="198" t="str">
        <f t="shared" si="96"/>
        <v/>
      </c>
      <c r="OL23" s="198" t="str">
        <f t="shared" si="97"/>
        <v/>
      </c>
      <c r="OM23" s="199"/>
      <c r="ON23" s="198">
        <f t="shared" si="224"/>
        <v>11.310256410256409</v>
      </c>
      <c r="OO23" s="198">
        <f t="shared" si="225"/>
        <v>11.271794871794873</v>
      </c>
      <c r="OP23" s="198">
        <f t="shared" si="100"/>
        <v>13.698717948717947</v>
      </c>
      <c r="OQ23" s="198">
        <f t="shared" si="101"/>
        <v>13.698717948717947</v>
      </c>
      <c r="OR23" s="105">
        <f t="shared" si="102"/>
        <v>30</v>
      </c>
      <c r="OS23" s="105">
        <f t="shared" si="103"/>
        <v>30</v>
      </c>
      <c r="OT23" s="133"/>
      <c r="OU23" s="109">
        <f t="shared" si="104"/>
        <v>3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x14ac:dyDescent="0.3">
      <c r="A24" s="103">
        <f t="shared" si="223"/>
        <v>19</v>
      </c>
      <c r="B24" s="195" t="s">
        <v>324</v>
      </c>
      <c r="C24" s="195" t="s">
        <v>325</v>
      </c>
      <c r="D24" s="195" t="s">
        <v>326</v>
      </c>
      <c r="E24" s="196" t="s">
        <v>287</v>
      </c>
      <c r="F24" s="102">
        <v>14.5</v>
      </c>
      <c r="G24" s="102">
        <v>14</v>
      </c>
      <c r="H24" s="104">
        <f t="shared" si="0"/>
        <v>14.200000000000001</v>
      </c>
      <c r="I24" s="102"/>
      <c r="J24" s="104">
        <f t="shared" si="1"/>
        <v>14.200000000000001</v>
      </c>
      <c r="K24" s="102">
        <v>12</v>
      </c>
      <c r="L24" s="102">
        <v>7</v>
      </c>
      <c r="M24" s="104">
        <f t="shared" si="2"/>
        <v>9</v>
      </c>
      <c r="N24" s="102"/>
      <c r="O24" s="104">
        <f t="shared" si="3"/>
        <v>9</v>
      </c>
      <c r="P24" s="102">
        <v>12.75</v>
      </c>
      <c r="Q24" s="102">
        <v>11</v>
      </c>
      <c r="R24" s="104">
        <f t="shared" si="4"/>
        <v>11.7</v>
      </c>
      <c r="S24" s="102"/>
      <c r="T24" s="104">
        <f t="shared" si="105"/>
        <v>11.7</v>
      </c>
      <c r="U24" s="102"/>
      <c r="V24" s="102"/>
      <c r="W24" s="104" t="str">
        <f t="shared" si="5"/>
        <v/>
      </c>
      <c r="X24" s="102"/>
      <c r="Y24" s="104" t="str">
        <f t="shared" si="106"/>
        <v/>
      </c>
      <c r="Z24" s="102"/>
      <c r="AA24" s="102"/>
      <c r="AB24" s="104" t="str">
        <f t="shared" si="6"/>
        <v/>
      </c>
      <c r="AC24" s="102"/>
      <c r="AD24" s="104" t="str">
        <f t="shared" si="107"/>
        <v/>
      </c>
      <c r="AE24" s="104">
        <f t="shared" si="108"/>
        <v>13.384615384615385</v>
      </c>
      <c r="AF24" s="104">
        <f t="shared" si="109"/>
        <v>11.461538461538462</v>
      </c>
      <c r="AG24" s="104">
        <f t="shared" si="110"/>
        <v>12.230769230769232</v>
      </c>
      <c r="AH24" s="104" t="str">
        <f t="shared" si="111"/>
        <v/>
      </c>
      <c r="AI24" s="104">
        <f t="shared" si="112"/>
        <v>12.230769230769232</v>
      </c>
      <c r="AJ24" s="105">
        <f t="shared" si="7"/>
        <v>5</v>
      </c>
      <c r="AK24" s="109">
        <f t="shared" si="8"/>
        <v>13</v>
      </c>
      <c r="AL24" s="102">
        <v>18</v>
      </c>
      <c r="AM24" s="102">
        <v>16</v>
      </c>
      <c r="AN24" s="104">
        <f t="shared" si="9"/>
        <v>16.8</v>
      </c>
      <c r="AO24" s="102"/>
      <c r="AP24" s="104">
        <f t="shared" si="113"/>
        <v>16.8</v>
      </c>
      <c r="AQ24" s="102">
        <v>15</v>
      </c>
      <c r="AR24" s="102">
        <v>16.5</v>
      </c>
      <c r="AS24" s="104">
        <f t="shared" si="10"/>
        <v>15.9</v>
      </c>
      <c r="AT24" s="102"/>
      <c r="AU24" s="104">
        <f t="shared" si="114"/>
        <v>15.9</v>
      </c>
      <c r="AV24" s="102"/>
      <c r="AW24" s="102"/>
      <c r="AX24" s="104" t="str">
        <f t="shared" si="11"/>
        <v/>
      </c>
      <c r="AY24" s="102"/>
      <c r="AZ24" s="104" t="str">
        <f t="shared" si="115"/>
        <v/>
      </c>
      <c r="BA24" s="102"/>
      <c r="BB24" s="102"/>
      <c r="BC24" s="104" t="str">
        <f t="shared" si="12"/>
        <v/>
      </c>
      <c r="BD24" s="102"/>
      <c r="BE24" s="104" t="str">
        <f t="shared" si="116"/>
        <v/>
      </c>
      <c r="BF24" s="102"/>
      <c r="BG24" s="102"/>
      <c r="BH24" s="104" t="str">
        <f t="shared" si="13"/>
        <v/>
      </c>
      <c r="BI24" s="102"/>
      <c r="BJ24" s="104" t="str">
        <f t="shared" si="117"/>
        <v/>
      </c>
      <c r="BK24" s="104">
        <f t="shared" si="118"/>
        <v>16.615384615384613</v>
      </c>
      <c r="BL24" s="104">
        <f t="shared" si="119"/>
        <v>16.23076923076923</v>
      </c>
      <c r="BM24" s="104">
        <f t="shared" si="120"/>
        <v>16.384615384615387</v>
      </c>
      <c r="BN24" s="104" t="str">
        <f t="shared" si="121"/>
        <v/>
      </c>
      <c r="BO24" s="104">
        <f t="shared" si="122"/>
        <v>16.384615384615387</v>
      </c>
      <c r="BP24" s="105">
        <f t="shared" si="14"/>
        <v>5</v>
      </c>
      <c r="BQ24" s="109">
        <f t="shared" si="15"/>
        <v>2</v>
      </c>
      <c r="BR24" s="102">
        <v>17.5</v>
      </c>
      <c r="BS24" s="102">
        <v>16</v>
      </c>
      <c r="BT24" s="104">
        <f t="shared" si="16"/>
        <v>16.600000000000001</v>
      </c>
      <c r="BU24" s="102"/>
      <c r="BV24" s="104">
        <f t="shared" si="123"/>
        <v>16.600000000000001</v>
      </c>
      <c r="BW24" s="102">
        <v>15</v>
      </c>
      <c r="BX24" s="102">
        <v>18.5</v>
      </c>
      <c r="BY24" s="104">
        <f t="shared" si="17"/>
        <v>17.100000000000001</v>
      </c>
      <c r="BZ24" s="102"/>
      <c r="CA24" s="104">
        <f t="shared" si="124"/>
        <v>17.100000000000001</v>
      </c>
      <c r="CB24" s="102"/>
      <c r="CC24" s="102"/>
      <c r="CD24" s="104" t="str">
        <f t="shared" si="18"/>
        <v/>
      </c>
      <c r="CE24" s="102"/>
      <c r="CF24" s="104" t="str">
        <f t="shared" si="125"/>
        <v/>
      </c>
      <c r="CG24" s="102"/>
      <c r="CH24" s="102"/>
      <c r="CI24" s="104" t="str">
        <f t="shared" si="19"/>
        <v/>
      </c>
      <c r="CJ24" s="102"/>
      <c r="CK24" s="104" t="str">
        <f t="shared" si="126"/>
        <v/>
      </c>
      <c r="CL24" s="102"/>
      <c r="CM24" s="102"/>
      <c r="CN24" s="104" t="str">
        <f t="shared" si="20"/>
        <v/>
      </c>
      <c r="CO24" s="102"/>
      <c r="CP24" s="104" t="str">
        <f t="shared" si="127"/>
        <v/>
      </c>
      <c r="CQ24" s="104">
        <f t="shared" si="128"/>
        <v>16.346153846153847</v>
      </c>
      <c r="CR24" s="104">
        <f t="shared" si="129"/>
        <v>17.153846153846153</v>
      </c>
      <c r="CS24" s="104">
        <f t="shared" si="130"/>
        <v>16.830769230769231</v>
      </c>
      <c r="CT24" s="104" t="str">
        <f t="shared" si="131"/>
        <v/>
      </c>
      <c r="CU24" s="104">
        <f t="shared" si="132"/>
        <v>16.830769230769231</v>
      </c>
      <c r="CV24" s="105">
        <f t="shared" si="21"/>
        <v>5</v>
      </c>
      <c r="CW24" s="109">
        <f t="shared" si="22"/>
        <v>2</v>
      </c>
      <c r="CX24" s="102">
        <v>13</v>
      </c>
      <c r="CY24" s="102">
        <v>13.5</v>
      </c>
      <c r="CZ24" s="104">
        <f t="shared" si="23"/>
        <v>13.3</v>
      </c>
      <c r="DA24" s="102"/>
      <c r="DB24" s="104">
        <f t="shared" si="133"/>
        <v>13.3</v>
      </c>
      <c r="DC24" s="102">
        <v>13.5</v>
      </c>
      <c r="DD24" s="102">
        <v>11.5</v>
      </c>
      <c r="DE24" s="104">
        <f t="shared" si="24"/>
        <v>12.3</v>
      </c>
      <c r="DF24" s="102"/>
      <c r="DG24" s="104">
        <f t="shared" si="134"/>
        <v>12.3</v>
      </c>
      <c r="DH24" s="102">
        <v>14</v>
      </c>
      <c r="DI24" s="102">
        <v>18.5</v>
      </c>
      <c r="DJ24" s="104">
        <f t="shared" si="25"/>
        <v>16.7</v>
      </c>
      <c r="DK24" s="102"/>
      <c r="DL24" s="104">
        <f t="shared" si="135"/>
        <v>16.7</v>
      </c>
      <c r="DM24" s="102"/>
      <c r="DN24" s="102"/>
      <c r="DO24" s="104" t="str">
        <f t="shared" si="26"/>
        <v/>
      </c>
      <c r="DP24" s="102"/>
      <c r="DQ24" s="104" t="str">
        <f t="shared" si="136"/>
        <v/>
      </c>
      <c r="DR24" s="102"/>
      <c r="DS24" s="102"/>
      <c r="DT24" s="104" t="str">
        <f t="shared" si="27"/>
        <v/>
      </c>
      <c r="DU24" s="102"/>
      <c r="DV24" s="104" t="str">
        <f t="shared" si="137"/>
        <v/>
      </c>
      <c r="DW24" s="104">
        <f t="shared" si="138"/>
        <v>13.500000000000002</v>
      </c>
      <c r="DX24" s="104">
        <f t="shared" si="139"/>
        <v>14.26923076923077</v>
      </c>
      <c r="DY24" s="104">
        <f t="shared" si="140"/>
        <v>13.961538461538463</v>
      </c>
      <c r="DZ24" s="104" t="str">
        <f t="shared" si="141"/>
        <v/>
      </c>
      <c r="EA24" s="104">
        <f t="shared" si="142"/>
        <v>13.961538461538463</v>
      </c>
      <c r="EB24" s="105">
        <f t="shared" si="28"/>
        <v>5</v>
      </c>
      <c r="EC24" s="109">
        <f t="shared" si="29"/>
        <v>2</v>
      </c>
      <c r="ED24" s="102">
        <v>6.25</v>
      </c>
      <c r="EE24" s="102">
        <v>3</v>
      </c>
      <c r="EF24" s="104">
        <f t="shared" si="30"/>
        <v>4.3</v>
      </c>
      <c r="EG24" s="102"/>
      <c r="EH24" s="104">
        <f t="shared" si="143"/>
        <v>4.3</v>
      </c>
      <c r="EI24" s="102">
        <v>9</v>
      </c>
      <c r="EJ24" s="102">
        <v>1.5</v>
      </c>
      <c r="EK24" s="104">
        <f t="shared" si="31"/>
        <v>4.5</v>
      </c>
      <c r="EL24" s="102"/>
      <c r="EM24" s="104">
        <f t="shared" si="144"/>
        <v>4.5</v>
      </c>
      <c r="EN24" s="102">
        <v>6.75</v>
      </c>
      <c r="EO24" s="102">
        <v>2.5</v>
      </c>
      <c r="EP24" s="104">
        <f t="shared" si="32"/>
        <v>4.2</v>
      </c>
      <c r="EQ24" s="102"/>
      <c r="ER24" s="104">
        <f t="shared" si="145"/>
        <v>4.2</v>
      </c>
      <c r="ES24" s="102"/>
      <c r="ET24" s="102"/>
      <c r="EU24" s="104" t="str">
        <f t="shared" si="33"/>
        <v/>
      </c>
      <c r="EV24" s="102"/>
      <c r="EW24" s="104" t="str">
        <f t="shared" si="146"/>
        <v/>
      </c>
      <c r="EX24" s="102"/>
      <c r="EY24" s="102"/>
      <c r="EZ24" s="104" t="str">
        <f t="shared" si="34"/>
        <v/>
      </c>
      <c r="FA24" s="102"/>
      <c r="FB24" s="104" t="str">
        <f t="shared" si="147"/>
        <v/>
      </c>
      <c r="FC24" s="104">
        <f t="shared" si="148"/>
        <v>7.634615384615385</v>
      </c>
      <c r="FD24" s="104">
        <f t="shared" si="149"/>
        <v>2.1923076923076925</v>
      </c>
      <c r="FE24" s="104">
        <f t="shared" si="150"/>
        <v>4.3692307692307697</v>
      </c>
      <c r="FF24" s="104" t="str">
        <f t="shared" si="151"/>
        <v/>
      </c>
      <c r="FG24" s="104">
        <f t="shared" si="152"/>
        <v>4.3692307692307697</v>
      </c>
      <c r="FH24" s="105">
        <f t="shared" si="35"/>
        <v>0</v>
      </c>
      <c r="FI24" s="109">
        <f t="shared" si="36"/>
        <v>19</v>
      </c>
      <c r="FJ24" s="102">
        <v>8</v>
      </c>
      <c r="FK24" s="102">
        <v>17.5</v>
      </c>
      <c r="FL24" s="104">
        <f t="shared" si="37"/>
        <v>13.7</v>
      </c>
      <c r="FM24" s="102"/>
      <c r="FN24" s="104">
        <f t="shared" si="153"/>
        <v>13.7</v>
      </c>
      <c r="FO24" s="102">
        <v>7</v>
      </c>
      <c r="FP24" s="102">
        <v>17</v>
      </c>
      <c r="FQ24" s="104">
        <f t="shared" si="38"/>
        <v>13</v>
      </c>
      <c r="FR24" s="102"/>
      <c r="FS24" s="104">
        <f t="shared" si="154"/>
        <v>13</v>
      </c>
      <c r="FT24" s="102"/>
      <c r="FU24" s="102"/>
      <c r="FV24" s="104" t="str">
        <f t="shared" si="39"/>
        <v/>
      </c>
      <c r="FW24" s="102"/>
      <c r="FX24" s="104" t="str">
        <f t="shared" si="155"/>
        <v/>
      </c>
      <c r="FY24" s="102"/>
      <c r="FZ24" s="102"/>
      <c r="GA24" s="104" t="str">
        <f t="shared" si="40"/>
        <v/>
      </c>
      <c r="GB24" s="102"/>
      <c r="GC24" s="104" t="str">
        <f t="shared" si="156"/>
        <v/>
      </c>
      <c r="GD24" s="102"/>
      <c r="GE24" s="102"/>
      <c r="GF24" s="104" t="str">
        <f t="shared" si="41"/>
        <v/>
      </c>
      <c r="GG24" s="102"/>
      <c r="GH24" s="104" t="str">
        <f t="shared" si="157"/>
        <v/>
      </c>
      <c r="GI24" s="104">
        <f t="shared" si="158"/>
        <v>7.5384615384615383</v>
      </c>
      <c r="GJ24" s="104">
        <f t="shared" si="159"/>
        <v>17.26923076923077</v>
      </c>
      <c r="GK24" s="104">
        <f t="shared" si="160"/>
        <v>13.376923076923077</v>
      </c>
      <c r="GL24" s="104" t="str">
        <f t="shared" si="161"/>
        <v/>
      </c>
      <c r="GM24" s="104">
        <f t="shared" si="162"/>
        <v>13.376923076923077</v>
      </c>
      <c r="GN24" s="105">
        <f t="shared" si="42"/>
        <v>3</v>
      </c>
      <c r="GO24" s="109">
        <f t="shared" si="43"/>
        <v>5</v>
      </c>
      <c r="GP24" s="102"/>
      <c r="GQ24" s="102"/>
      <c r="GR24" s="104" t="str">
        <f t="shared" si="44"/>
        <v/>
      </c>
      <c r="GS24" s="102"/>
      <c r="GT24" s="104" t="str">
        <f t="shared" si="163"/>
        <v/>
      </c>
      <c r="GU24" s="102"/>
      <c r="GV24" s="102"/>
      <c r="GW24" s="104" t="str">
        <f t="shared" si="45"/>
        <v/>
      </c>
      <c r="GX24" s="102"/>
      <c r="GY24" s="104" t="str">
        <f t="shared" si="164"/>
        <v/>
      </c>
      <c r="GZ24" s="102"/>
      <c r="HA24" s="102"/>
      <c r="HB24" s="104" t="str">
        <f t="shared" si="46"/>
        <v/>
      </c>
      <c r="HC24" s="102"/>
      <c r="HD24" s="104" t="str">
        <f t="shared" si="165"/>
        <v/>
      </c>
      <c r="HE24" s="102"/>
      <c r="HF24" s="102"/>
      <c r="HG24" s="104" t="str">
        <f t="shared" si="47"/>
        <v/>
      </c>
      <c r="HH24" s="102"/>
      <c r="HI24" s="104" t="str">
        <f t="shared" si="166"/>
        <v/>
      </c>
      <c r="HJ24" s="102"/>
      <c r="HK24" s="102"/>
      <c r="HL24" s="104" t="str">
        <f t="shared" si="48"/>
        <v/>
      </c>
      <c r="HM24" s="102"/>
      <c r="HN24" s="104" t="str">
        <f t="shared" si="167"/>
        <v/>
      </c>
      <c r="HO24" s="104" t="str">
        <f t="shared" si="168"/>
        <v/>
      </c>
      <c r="HP24" s="104" t="str">
        <f t="shared" si="169"/>
        <v/>
      </c>
      <c r="HQ24" s="104" t="str">
        <f t="shared" si="170"/>
        <v/>
      </c>
      <c r="HR24" s="104" t="str">
        <f t="shared" si="171"/>
        <v/>
      </c>
      <c r="HS24" s="104" t="str">
        <f t="shared" si="172"/>
        <v/>
      </c>
      <c r="HT24" s="105" t="str">
        <f t="shared" si="49"/>
        <v/>
      </c>
      <c r="HU24" s="109" t="str">
        <f t="shared" si="50"/>
        <v/>
      </c>
      <c r="HV24" s="102">
        <v>15.5</v>
      </c>
      <c r="HW24" s="102">
        <v>17</v>
      </c>
      <c r="HX24" s="104">
        <f t="shared" si="51"/>
        <v>16.399999999999999</v>
      </c>
      <c r="HY24" s="102"/>
      <c r="HZ24" s="104">
        <f t="shared" si="173"/>
        <v>16.399999999999999</v>
      </c>
      <c r="IA24" s="102"/>
      <c r="IB24" s="102"/>
      <c r="IC24" s="104" t="str">
        <f t="shared" si="52"/>
        <v/>
      </c>
      <c r="ID24" s="102"/>
      <c r="IE24" s="104" t="str">
        <f t="shared" si="174"/>
        <v/>
      </c>
      <c r="IF24" s="102"/>
      <c r="IG24" s="102"/>
      <c r="IH24" s="104" t="str">
        <f t="shared" si="53"/>
        <v/>
      </c>
      <c r="II24" s="102"/>
      <c r="IJ24" s="104" t="str">
        <f t="shared" si="175"/>
        <v/>
      </c>
      <c r="IK24" s="102"/>
      <c r="IL24" s="102"/>
      <c r="IM24" s="104" t="str">
        <f t="shared" si="54"/>
        <v/>
      </c>
      <c r="IN24" s="102"/>
      <c r="IO24" s="104" t="str">
        <f t="shared" si="176"/>
        <v/>
      </c>
      <c r="IP24" s="102"/>
      <c r="IQ24" s="102"/>
      <c r="IR24" s="104" t="str">
        <f t="shared" si="55"/>
        <v/>
      </c>
      <c r="IS24" s="102"/>
      <c r="IT24" s="104" t="str">
        <f t="shared" si="177"/>
        <v/>
      </c>
      <c r="IU24" s="104">
        <f t="shared" si="178"/>
        <v>15.5</v>
      </c>
      <c r="IV24" s="104">
        <f t="shared" si="179"/>
        <v>17</v>
      </c>
      <c r="IW24" s="104">
        <f t="shared" si="180"/>
        <v>16.399999999999999</v>
      </c>
      <c r="IX24" s="104" t="str">
        <f t="shared" si="181"/>
        <v/>
      </c>
      <c r="IY24" s="104">
        <f t="shared" si="182"/>
        <v>16.399999999999999</v>
      </c>
      <c r="IZ24" s="105">
        <f t="shared" si="56"/>
        <v>2</v>
      </c>
      <c r="JA24" s="109">
        <f t="shared" si="57"/>
        <v>3</v>
      </c>
      <c r="JB24" s="102">
        <v>11.75</v>
      </c>
      <c r="JC24" s="102">
        <v>9</v>
      </c>
      <c r="JD24" s="104">
        <f t="shared" si="58"/>
        <v>10.1</v>
      </c>
      <c r="JE24" s="102"/>
      <c r="JF24" s="104">
        <f t="shared" si="183"/>
        <v>10.1</v>
      </c>
      <c r="JG24" s="102"/>
      <c r="JH24" s="102"/>
      <c r="JI24" s="104" t="str">
        <f t="shared" si="59"/>
        <v/>
      </c>
      <c r="JJ24" s="102"/>
      <c r="JK24" s="104" t="str">
        <f t="shared" si="184"/>
        <v/>
      </c>
      <c r="JL24" s="102"/>
      <c r="JM24" s="102"/>
      <c r="JN24" s="104" t="str">
        <f t="shared" si="60"/>
        <v/>
      </c>
      <c r="JO24" s="102"/>
      <c r="JP24" s="104" t="str">
        <f t="shared" si="185"/>
        <v/>
      </c>
      <c r="JQ24" s="102"/>
      <c r="JR24" s="102"/>
      <c r="JS24" s="104" t="str">
        <f t="shared" si="61"/>
        <v/>
      </c>
      <c r="JT24" s="102"/>
      <c r="JU24" s="104" t="str">
        <f t="shared" si="186"/>
        <v/>
      </c>
      <c r="JV24" s="102"/>
      <c r="JW24" s="102"/>
      <c r="JX24" s="104" t="str">
        <f t="shared" si="62"/>
        <v/>
      </c>
      <c r="JY24" s="102"/>
      <c r="JZ24" s="104" t="str">
        <f t="shared" si="187"/>
        <v/>
      </c>
      <c r="KA24" s="104">
        <f t="shared" si="188"/>
        <v>11.75</v>
      </c>
      <c r="KB24" s="104">
        <f t="shared" si="189"/>
        <v>9</v>
      </c>
      <c r="KC24" s="104">
        <f t="shared" si="190"/>
        <v>10.1</v>
      </c>
      <c r="KD24" s="104" t="str">
        <f t="shared" si="191"/>
        <v/>
      </c>
      <c r="KE24" s="104">
        <f t="shared" si="192"/>
        <v>10.1</v>
      </c>
      <c r="KF24" s="105">
        <f t="shared" si="63"/>
        <v>2</v>
      </c>
      <c r="KG24" s="109">
        <f t="shared" si="64"/>
        <v>12</v>
      </c>
      <c r="KH24" s="102"/>
      <c r="KI24" s="102"/>
      <c r="KJ24" s="104" t="str">
        <f t="shared" si="65"/>
        <v/>
      </c>
      <c r="KK24" s="102"/>
      <c r="KL24" s="104" t="str">
        <f t="shared" si="193"/>
        <v/>
      </c>
      <c r="KM24" s="102"/>
      <c r="KN24" s="102"/>
      <c r="KO24" s="104" t="str">
        <f t="shared" si="66"/>
        <v/>
      </c>
      <c r="KP24" s="102"/>
      <c r="KQ24" s="104" t="str">
        <f t="shared" si="194"/>
        <v/>
      </c>
      <c r="KR24" s="102"/>
      <c r="KS24" s="102"/>
      <c r="KT24" s="104" t="str">
        <f t="shared" si="67"/>
        <v/>
      </c>
      <c r="KU24" s="102"/>
      <c r="KV24" s="104" t="str">
        <f t="shared" si="195"/>
        <v/>
      </c>
      <c r="KW24" s="102"/>
      <c r="KX24" s="102"/>
      <c r="KY24" s="104" t="str">
        <f t="shared" si="68"/>
        <v/>
      </c>
      <c r="KZ24" s="102"/>
      <c r="LA24" s="104" t="str">
        <f t="shared" si="196"/>
        <v/>
      </c>
      <c r="LB24" s="102"/>
      <c r="LC24" s="102"/>
      <c r="LD24" s="104" t="str">
        <f t="shared" si="69"/>
        <v/>
      </c>
      <c r="LE24" s="102"/>
      <c r="LF24" s="104" t="str">
        <f t="shared" si="197"/>
        <v/>
      </c>
      <c r="LG24" s="104" t="str">
        <f t="shared" si="198"/>
        <v/>
      </c>
      <c r="LH24" s="104" t="str">
        <f t="shared" si="199"/>
        <v/>
      </c>
      <c r="LI24" s="104" t="str">
        <f t="shared" si="200"/>
        <v/>
      </c>
      <c r="LJ24" s="104" t="str">
        <f t="shared" si="201"/>
        <v/>
      </c>
      <c r="LK24" s="104" t="str">
        <f t="shared" si="202"/>
        <v/>
      </c>
      <c r="LL24" s="105" t="str">
        <f t="shared" si="70"/>
        <v/>
      </c>
      <c r="LM24" s="109" t="str">
        <f t="shared" si="71"/>
        <v/>
      </c>
      <c r="LN24" s="102"/>
      <c r="LO24" s="102"/>
      <c r="LP24" s="104" t="str">
        <f t="shared" si="72"/>
        <v/>
      </c>
      <c r="LQ24" s="102"/>
      <c r="LR24" s="104" t="str">
        <f t="shared" si="203"/>
        <v/>
      </c>
      <c r="LS24" s="102"/>
      <c r="LT24" s="102"/>
      <c r="LU24" s="104" t="str">
        <f t="shared" si="73"/>
        <v/>
      </c>
      <c r="LV24" s="102"/>
      <c r="LW24" s="104" t="str">
        <f t="shared" si="204"/>
        <v/>
      </c>
      <c r="LX24" s="102"/>
      <c r="LY24" s="102"/>
      <c r="LZ24" s="104" t="str">
        <f t="shared" si="74"/>
        <v/>
      </c>
      <c r="MA24" s="102"/>
      <c r="MB24" s="104" t="str">
        <f t="shared" si="205"/>
        <v/>
      </c>
      <c r="MC24" s="102"/>
      <c r="MD24" s="102"/>
      <c r="ME24" s="104" t="str">
        <f t="shared" si="75"/>
        <v/>
      </c>
      <c r="MF24" s="102"/>
      <c r="MG24" s="104" t="str">
        <f t="shared" si="206"/>
        <v/>
      </c>
      <c r="MH24" s="102"/>
      <c r="MI24" s="102"/>
      <c r="MJ24" s="104" t="str">
        <f t="shared" si="76"/>
        <v/>
      </c>
      <c r="MK24" s="102"/>
      <c r="ML24" s="104" t="str">
        <f t="shared" si="207"/>
        <v/>
      </c>
      <c r="MM24" s="104" t="str">
        <f t="shared" si="208"/>
        <v/>
      </c>
      <c r="MN24" s="104" t="str">
        <f t="shared" si="209"/>
        <v/>
      </c>
      <c r="MO24" s="104" t="str">
        <f t="shared" si="210"/>
        <v/>
      </c>
      <c r="MP24" s="104" t="str">
        <f t="shared" si="211"/>
        <v/>
      </c>
      <c r="MQ24" s="104" t="str">
        <f t="shared" si="212"/>
        <v/>
      </c>
      <c r="MR24" s="105" t="str">
        <f t="shared" si="77"/>
        <v/>
      </c>
      <c r="MS24" s="109" t="str">
        <f t="shared" si="78"/>
        <v/>
      </c>
      <c r="MT24" s="102"/>
      <c r="MU24" s="102"/>
      <c r="MV24" s="104" t="str">
        <f t="shared" si="79"/>
        <v/>
      </c>
      <c r="MW24" s="102"/>
      <c r="MX24" s="104" t="str">
        <f t="shared" si="213"/>
        <v/>
      </c>
      <c r="MY24" s="102"/>
      <c r="MZ24" s="102"/>
      <c r="NA24" s="104" t="str">
        <f t="shared" si="80"/>
        <v/>
      </c>
      <c r="NB24" s="102"/>
      <c r="NC24" s="104" t="str">
        <f t="shared" si="214"/>
        <v/>
      </c>
      <c r="ND24" s="102"/>
      <c r="NE24" s="102"/>
      <c r="NF24" s="104" t="str">
        <f t="shared" si="81"/>
        <v/>
      </c>
      <c r="NG24" s="102"/>
      <c r="NH24" s="104" t="str">
        <f t="shared" si="215"/>
        <v/>
      </c>
      <c r="NI24" s="102"/>
      <c r="NJ24" s="102"/>
      <c r="NK24" s="104" t="str">
        <f t="shared" si="82"/>
        <v/>
      </c>
      <c r="NL24" s="102"/>
      <c r="NM24" s="104" t="str">
        <f t="shared" si="216"/>
        <v/>
      </c>
      <c r="NN24" s="102"/>
      <c r="NO24" s="102"/>
      <c r="NP24" s="104" t="str">
        <f t="shared" si="83"/>
        <v/>
      </c>
      <c r="NQ24" s="102"/>
      <c r="NR24" s="104" t="str">
        <f t="shared" si="217"/>
        <v/>
      </c>
      <c r="NS24" s="104" t="str">
        <f t="shared" si="218"/>
        <v/>
      </c>
      <c r="NT24" s="104" t="str">
        <f t="shared" si="219"/>
        <v/>
      </c>
      <c r="NU24" s="104" t="str">
        <f t="shared" si="220"/>
        <v/>
      </c>
      <c r="NV24" s="104" t="str">
        <f t="shared" si="221"/>
        <v/>
      </c>
      <c r="NW24" s="104" t="str">
        <f t="shared" si="222"/>
        <v/>
      </c>
      <c r="NX24" s="105" t="str">
        <f t="shared" si="84"/>
        <v/>
      </c>
      <c r="NY24" s="109" t="str">
        <f t="shared" si="85"/>
        <v/>
      </c>
      <c r="OA24" s="198">
        <f t="shared" ref="OA24:OA56" si="226">AI24</f>
        <v>12.230769230769232</v>
      </c>
      <c r="OB24" s="198">
        <f t="shared" ref="OB24:OB56" si="227">BO24</f>
        <v>16.384615384615387</v>
      </c>
      <c r="OC24" s="198">
        <f t="shared" ref="OC24:OC56" si="228">CU24</f>
        <v>16.830769230769231</v>
      </c>
      <c r="OD24" s="198">
        <f t="shared" ref="OD24:OD56" si="229">EA24</f>
        <v>13.961538461538463</v>
      </c>
      <c r="OE24" s="198">
        <f t="shared" ref="OE24:OE56" si="230">FG24</f>
        <v>4.3692307692307697</v>
      </c>
      <c r="OF24" s="198">
        <f t="shared" ref="OF24:OF56" si="231">GM24</f>
        <v>13.376923076923077</v>
      </c>
      <c r="OG24" s="198" t="str">
        <f t="shared" ref="OG24:OG56" si="232">HS24</f>
        <v/>
      </c>
      <c r="OH24" s="198">
        <f t="shared" ref="OH24:OH56" si="233">IY24</f>
        <v>16.399999999999999</v>
      </c>
      <c r="OI24" s="198">
        <f t="shared" ref="OI24:OI56" si="234">KE24</f>
        <v>10.1</v>
      </c>
      <c r="OJ24" s="198" t="str">
        <f t="shared" ref="OJ24:OJ56" si="235">LK24</f>
        <v/>
      </c>
      <c r="OK24" s="198" t="str">
        <f t="shared" ref="OK24:OK56" si="236">MQ24</f>
        <v/>
      </c>
      <c r="OL24" s="198" t="str">
        <f t="shared" ref="OL24:OL56" si="237">NW24</f>
        <v/>
      </c>
      <c r="OM24" s="200"/>
      <c r="ON24" s="198">
        <f t="shared" si="224"/>
        <v>11.077564102564104</v>
      </c>
      <c r="OO24" s="198">
        <f t="shared" si="225"/>
        <v>11.62179487179487</v>
      </c>
      <c r="OP24" s="198">
        <f t="shared" si="100"/>
        <v>13.442564102564104</v>
      </c>
      <c r="OQ24" s="198">
        <f t="shared" si="101"/>
        <v>13.442564102564104</v>
      </c>
      <c r="OR24" s="105">
        <f t="shared" si="102"/>
        <v>27</v>
      </c>
      <c r="OS24" s="105">
        <f t="shared" si="103"/>
        <v>30</v>
      </c>
      <c r="OT24" s="134"/>
      <c r="OU24" s="109">
        <f t="shared" si="104"/>
        <v>4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3"/>
        <v>20</v>
      </c>
      <c r="B25" s="195" t="s">
        <v>327</v>
      </c>
      <c r="C25" s="195" t="s">
        <v>327</v>
      </c>
      <c r="D25" s="195" t="s">
        <v>328</v>
      </c>
      <c r="E25" s="196" t="s">
        <v>278</v>
      </c>
      <c r="F25" s="102">
        <v>13.5</v>
      </c>
      <c r="G25" s="102">
        <v>12</v>
      </c>
      <c r="H25" s="104">
        <f t="shared" si="0"/>
        <v>12.6</v>
      </c>
      <c r="I25" s="102"/>
      <c r="J25" s="104">
        <f t="shared" si="1"/>
        <v>12.6</v>
      </c>
      <c r="K25" s="102">
        <v>13</v>
      </c>
      <c r="L25" s="102">
        <v>10.5</v>
      </c>
      <c r="M25" s="104">
        <f t="shared" si="2"/>
        <v>11.5</v>
      </c>
      <c r="N25" s="102"/>
      <c r="O25" s="104">
        <f t="shared" si="3"/>
        <v>11.5</v>
      </c>
      <c r="P25" s="102">
        <v>12.5</v>
      </c>
      <c r="Q25" s="102">
        <v>9.5</v>
      </c>
      <c r="R25" s="104">
        <f t="shared" si="4"/>
        <v>10.7</v>
      </c>
      <c r="S25" s="102"/>
      <c r="T25" s="104">
        <f t="shared" si="105"/>
        <v>10.7</v>
      </c>
      <c r="U25" s="102"/>
      <c r="V25" s="102"/>
      <c r="W25" s="104" t="str">
        <f t="shared" si="5"/>
        <v/>
      </c>
      <c r="X25" s="102"/>
      <c r="Y25" s="104" t="str">
        <f t="shared" si="106"/>
        <v/>
      </c>
      <c r="Z25" s="102"/>
      <c r="AA25" s="102"/>
      <c r="AB25" s="104" t="str">
        <f t="shared" si="6"/>
        <v/>
      </c>
      <c r="AC25" s="102"/>
      <c r="AD25" s="104" t="str">
        <f t="shared" si="107"/>
        <v/>
      </c>
      <c r="AE25" s="104">
        <f t="shared" si="108"/>
        <v>13.076923076923077</v>
      </c>
      <c r="AF25" s="104">
        <f t="shared" si="109"/>
        <v>10.884615384615385</v>
      </c>
      <c r="AG25" s="104">
        <f t="shared" si="110"/>
        <v>11.761538461538461</v>
      </c>
      <c r="AH25" s="104" t="str">
        <f t="shared" si="111"/>
        <v/>
      </c>
      <c r="AI25" s="104">
        <f t="shared" si="112"/>
        <v>11.761538461538461</v>
      </c>
      <c r="AJ25" s="105">
        <f t="shared" si="7"/>
        <v>5</v>
      </c>
      <c r="AK25" s="109">
        <f t="shared" si="8"/>
        <v>16</v>
      </c>
      <c r="AL25" s="102">
        <v>14</v>
      </c>
      <c r="AM25" s="102">
        <v>14</v>
      </c>
      <c r="AN25" s="104">
        <f t="shared" si="9"/>
        <v>14</v>
      </c>
      <c r="AO25" s="102"/>
      <c r="AP25" s="104">
        <f t="shared" si="113"/>
        <v>14</v>
      </c>
      <c r="AQ25" s="102">
        <v>14</v>
      </c>
      <c r="AR25" s="102">
        <v>14</v>
      </c>
      <c r="AS25" s="104">
        <f t="shared" si="10"/>
        <v>14</v>
      </c>
      <c r="AT25" s="102"/>
      <c r="AU25" s="104">
        <f t="shared" si="114"/>
        <v>14</v>
      </c>
      <c r="AV25" s="102"/>
      <c r="AW25" s="102"/>
      <c r="AX25" s="104" t="str">
        <f t="shared" si="11"/>
        <v/>
      </c>
      <c r="AY25" s="102"/>
      <c r="AZ25" s="104" t="str">
        <f t="shared" si="115"/>
        <v/>
      </c>
      <c r="BA25" s="102"/>
      <c r="BB25" s="102"/>
      <c r="BC25" s="104" t="str">
        <f t="shared" si="12"/>
        <v/>
      </c>
      <c r="BD25" s="102"/>
      <c r="BE25" s="104" t="str">
        <f t="shared" si="116"/>
        <v/>
      </c>
      <c r="BF25" s="102"/>
      <c r="BG25" s="102"/>
      <c r="BH25" s="104" t="str">
        <f t="shared" si="13"/>
        <v/>
      </c>
      <c r="BI25" s="102"/>
      <c r="BJ25" s="104" t="str">
        <f t="shared" si="117"/>
        <v/>
      </c>
      <c r="BK25" s="104">
        <f t="shared" si="118"/>
        <v>14</v>
      </c>
      <c r="BL25" s="104">
        <f t="shared" si="119"/>
        <v>14</v>
      </c>
      <c r="BM25" s="104">
        <f t="shared" si="120"/>
        <v>14</v>
      </c>
      <c r="BN25" s="104" t="str">
        <f t="shared" si="121"/>
        <v/>
      </c>
      <c r="BO25" s="104">
        <f t="shared" si="122"/>
        <v>14</v>
      </c>
      <c r="BP25" s="105">
        <f t="shared" si="14"/>
        <v>5</v>
      </c>
      <c r="BQ25" s="109">
        <f t="shared" si="15"/>
        <v>12</v>
      </c>
      <c r="BR25" s="102">
        <v>16</v>
      </c>
      <c r="BS25" s="102">
        <v>11</v>
      </c>
      <c r="BT25" s="104">
        <f t="shared" si="16"/>
        <v>13</v>
      </c>
      <c r="BU25" s="102"/>
      <c r="BV25" s="104">
        <f t="shared" si="123"/>
        <v>13</v>
      </c>
      <c r="BW25" s="102">
        <v>9.5</v>
      </c>
      <c r="BX25" s="102">
        <v>15</v>
      </c>
      <c r="BY25" s="104">
        <f t="shared" si="17"/>
        <v>12.8</v>
      </c>
      <c r="BZ25" s="102"/>
      <c r="CA25" s="104">
        <f t="shared" si="124"/>
        <v>12.8</v>
      </c>
      <c r="CB25" s="102"/>
      <c r="CC25" s="102"/>
      <c r="CD25" s="104" t="str">
        <f t="shared" si="18"/>
        <v/>
      </c>
      <c r="CE25" s="102"/>
      <c r="CF25" s="104" t="str">
        <f t="shared" si="125"/>
        <v/>
      </c>
      <c r="CG25" s="102"/>
      <c r="CH25" s="102"/>
      <c r="CI25" s="104" t="str">
        <f t="shared" si="19"/>
        <v/>
      </c>
      <c r="CJ25" s="102"/>
      <c r="CK25" s="104" t="str">
        <f t="shared" si="126"/>
        <v/>
      </c>
      <c r="CL25" s="102"/>
      <c r="CM25" s="102"/>
      <c r="CN25" s="104" t="str">
        <f t="shared" si="20"/>
        <v/>
      </c>
      <c r="CO25" s="102"/>
      <c r="CP25" s="104" t="str">
        <f t="shared" si="127"/>
        <v/>
      </c>
      <c r="CQ25" s="104">
        <f t="shared" si="128"/>
        <v>13</v>
      </c>
      <c r="CR25" s="104">
        <f t="shared" si="129"/>
        <v>12.846153846153847</v>
      </c>
      <c r="CS25" s="104">
        <f t="shared" si="130"/>
        <v>12.907692307692308</v>
      </c>
      <c r="CT25" s="104" t="str">
        <f t="shared" si="131"/>
        <v/>
      </c>
      <c r="CU25" s="104">
        <f t="shared" si="132"/>
        <v>12.907692307692308</v>
      </c>
      <c r="CV25" s="105">
        <f t="shared" si="21"/>
        <v>5</v>
      </c>
      <c r="CW25" s="109">
        <f t="shared" si="22"/>
        <v>8</v>
      </c>
      <c r="CX25" s="102">
        <v>11</v>
      </c>
      <c r="CY25" s="102">
        <v>8</v>
      </c>
      <c r="CZ25" s="104">
        <f t="shared" si="23"/>
        <v>9.1999999999999993</v>
      </c>
      <c r="DA25" s="102"/>
      <c r="DB25" s="104">
        <f t="shared" si="133"/>
        <v>9.1999999999999993</v>
      </c>
      <c r="DC25" s="102">
        <v>14</v>
      </c>
      <c r="DD25" s="102">
        <v>11</v>
      </c>
      <c r="DE25" s="104">
        <f t="shared" si="24"/>
        <v>12.2</v>
      </c>
      <c r="DF25" s="102"/>
      <c r="DG25" s="104">
        <f t="shared" si="134"/>
        <v>12.2</v>
      </c>
      <c r="DH25" s="102">
        <v>10</v>
      </c>
      <c r="DI25" s="102">
        <v>14</v>
      </c>
      <c r="DJ25" s="104">
        <f t="shared" si="25"/>
        <v>12.4</v>
      </c>
      <c r="DK25" s="102"/>
      <c r="DL25" s="104">
        <f t="shared" si="135"/>
        <v>12.4</v>
      </c>
      <c r="DM25" s="102"/>
      <c r="DN25" s="102"/>
      <c r="DO25" s="104" t="str">
        <f t="shared" si="26"/>
        <v/>
      </c>
      <c r="DP25" s="102"/>
      <c r="DQ25" s="104" t="str">
        <f t="shared" si="136"/>
        <v/>
      </c>
      <c r="DR25" s="102"/>
      <c r="DS25" s="102"/>
      <c r="DT25" s="104" t="str">
        <f t="shared" si="27"/>
        <v/>
      </c>
      <c r="DU25" s="102"/>
      <c r="DV25" s="104" t="str">
        <f t="shared" si="137"/>
        <v/>
      </c>
      <c r="DW25" s="104">
        <f t="shared" si="138"/>
        <v>11.846153846153847</v>
      </c>
      <c r="DX25" s="104">
        <f t="shared" si="139"/>
        <v>11</v>
      </c>
      <c r="DY25" s="104">
        <f t="shared" si="140"/>
        <v>11.338461538461539</v>
      </c>
      <c r="DZ25" s="104" t="str">
        <f t="shared" si="141"/>
        <v/>
      </c>
      <c r="EA25" s="104">
        <f t="shared" si="142"/>
        <v>11.338461538461539</v>
      </c>
      <c r="EB25" s="105">
        <f t="shared" si="28"/>
        <v>5</v>
      </c>
      <c r="EC25" s="109">
        <f t="shared" si="29"/>
        <v>12</v>
      </c>
      <c r="ED25" s="102">
        <v>3.5</v>
      </c>
      <c r="EE25" s="102">
        <v>1</v>
      </c>
      <c r="EF25" s="104">
        <f t="shared" si="30"/>
        <v>2</v>
      </c>
      <c r="EG25" s="102"/>
      <c r="EH25" s="104">
        <f t="shared" si="143"/>
        <v>2</v>
      </c>
      <c r="EI25" s="102">
        <v>3</v>
      </c>
      <c r="EJ25" s="102">
        <v>1</v>
      </c>
      <c r="EK25" s="104">
        <f t="shared" si="31"/>
        <v>1.8000000000000003</v>
      </c>
      <c r="EL25" s="102"/>
      <c r="EM25" s="104">
        <f t="shared" si="144"/>
        <v>1.8000000000000003</v>
      </c>
      <c r="EN25" s="102">
        <v>2.5</v>
      </c>
      <c r="EO25" s="102">
        <v>2.5</v>
      </c>
      <c r="EP25" s="104">
        <f t="shared" si="32"/>
        <v>2.5</v>
      </c>
      <c r="EQ25" s="102"/>
      <c r="ER25" s="104">
        <f t="shared" si="145"/>
        <v>2.5</v>
      </c>
      <c r="ES25" s="102"/>
      <c r="ET25" s="102"/>
      <c r="EU25" s="104" t="str">
        <f t="shared" si="33"/>
        <v/>
      </c>
      <c r="EV25" s="102"/>
      <c r="EW25" s="104" t="str">
        <f t="shared" si="146"/>
        <v/>
      </c>
      <c r="EX25" s="102"/>
      <c r="EY25" s="102"/>
      <c r="EZ25" s="104" t="str">
        <f t="shared" si="34"/>
        <v/>
      </c>
      <c r="FA25" s="102"/>
      <c r="FB25" s="104" t="str">
        <f t="shared" si="147"/>
        <v/>
      </c>
      <c r="FC25" s="104">
        <f t="shared" si="148"/>
        <v>3.0384615384615388</v>
      </c>
      <c r="FD25" s="104">
        <f t="shared" si="149"/>
        <v>1.3461538461538463</v>
      </c>
      <c r="FE25" s="104">
        <f t="shared" si="150"/>
        <v>2.0230769230769234</v>
      </c>
      <c r="FF25" s="104" t="str">
        <f t="shared" si="151"/>
        <v/>
      </c>
      <c r="FG25" s="104">
        <f t="shared" si="152"/>
        <v>2.0230769230769234</v>
      </c>
      <c r="FH25" s="105">
        <f t="shared" si="35"/>
        <v>0</v>
      </c>
      <c r="FI25" s="109">
        <f t="shared" si="36"/>
        <v>24</v>
      </c>
      <c r="FJ25" s="102">
        <v>12</v>
      </c>
      <c r="FK25" s="102">
        <v>12.5</v>
      </c>
      <c r="FL25" s="104">
        <f t="shared" si="37"/>
        <v>12.3</v>
      </c>
      <c r="FM25" s="102"/>
      <c r="FN25" s="104">
        <f t="shared" si="153"/>
        <v>12.3</v>
      </c>
      <c r="FO25" s="102">
        <v>10</v>
      </c>
      <c r="FP25" s="102">
        <v>0</v>
      </c>
      <c r="FQ25" s="104">
        <f t="shared" si="38"/>
        <v>4</v>
      </c>
      <c r="FR25" s="102"/>
      <c r="FS25" s="104">
        <f t="shared" si="154"/>
        <v>4</v>
      </c>
      <c r="FT25" s="102"/>
      <c r="FU25" s="102"/>
      <c r="FV25" s="104" t="str">
        <f t="shared" si="39"/>
        <v/>
      </c>
      <c r="FW25" s="102"/>
      <c r="FX25" s="104" t="str">
        <f t="shared" si="155"/>
        <v/>
      </c>
      <c r="FY25" s="102"/>
      <c r="FZ25" s="102"/>
      <c r="GA25" s="104" t="str">
        <f t="shared" si="40"/>
        <v/>
      </c>
      <c r="GB25" s="102"/>
      <c r="GC25" s="104" t="str">
        <f t="shared" si="156"/>
        <v/>
      </c>
      <c r="GD25" s="102"/>
      <c r="GE25" s="102"/>
      <c r="GF25" s="104" t="str">
        <f t="shared" si="41"/>
        <v/>
      </c>
      <c r="GG25" s="102"/>
      <c r="GH25" s="104" t="str">
        <f t="shared" si="157"/>
        <v/>
      </c>
      <c r="GI25" s="104">
        <f t="shared" si="158"/>
        <v>11.076923076923077</v>
      </c>
      <c r="GJ25" s="104">
        <f t="shared" si="159"/>
        <v>6.7307692307692308</v>
      </c>
      <c r="GK25" s="104">
        <f t="shared" si="160"/>
        <v>8.4692307692307693</v>
      </c>
      <c r="GL25" s="104" t="str">
        <f t="shared" si="161"/>
        <v/>
      </c>
      <c r="GM25" s="104">
        <f t="shared" si="162"/>
        <v>8.4692307692307693</v>
      </c>
      <c r="GN25" s="105">
        <f t="shared" si="42"/>
        <v>0</v>
      </c>
      <c r="GO25" s="109">
        <f t="shared" si="43"/>
        <v>23</v>
      </c>
      <c r="GP25" s="102"/>
      <c r="GQ25" s="102"/>
      <c r="GR25" s="104" t="str">
        <f t="shared" si="44"/>
        <v/>
      </c>
      <c r="GS25" s="102"/>
      <c r="GT25" s="104" t="str">
        <f t="shared" si="163"/>
        <v/>
      </c>
      <c r="GU25" s="102"/>
      <c r="GV25" s="102"/>
      <c r="GW25" s="104" t="str">
        <f t="shared" si="45"/>
        <v/>
      </c>
      <c r="GX25" s="102"/>
      <c r="GY25" s="104" t="str">
        <f t="shared" si="164"/>
        <v/>
      </c>
      <c r="GZ25" s="102"/>
      <c r="HA25" s="102"/>
      <c r="HB25" s="104" t="str">
        <f t="shared" si="46"/>
        <v/>
      </c>
      <c r="HC25" s="102"/>
      <c r="HD25" s="104" t="str">
        <f t="shared" si="165"/>
        <v/>
      </c>
      <c r="HE25" s="102"/>
      <c r="HF25" s="102"/>
      <c r="HG25" s="104" t="str">
        <f t="shared" si="47"/>
        <v/>
      </c>
      <c r="HH25" s="102"/>
      <c r="HI25" s="104" t="str">
        <f t="shared" si="166"/>
        <v/>
      </c>
      <c r="HJ25" s="102"/>
      <c r="HK25" s="102"/>
      <c r="HL25" s="104" t="str">
        <f t="shared" si="48"/>
        <v/>
      </c>
      <c r="HM25" s="102"/>
      <c r="HN25" s="104" t="str">
        <f t="shared" si="167"/>
        <v/>
      </c>
      <c r="HO25" s="104" t="str">
        <f t="shared" si="168"/>
        <v/>
      </c>
      <c r="HP25" s="104" t="str">
        <f t="shared" si="169"/>
        <v/>
      </c>
      <c r="HQ25" s="104" t="str">
        <f t="shared" si="170"/>
        <v/>
      </c>
      <c r="HR25" s="104" t="str">
        <f t="shared" si="171"/>
        <v/>
      </c>
      <c r="HS25" s="104" t="str">
        <f t="shared" si="172"/>
        <v/>
      </c>
      <c r="HT25" s="105" t="str">
        <f t="shared" si="49"/>
        <v/>
      </c>
      <c r="HU25" s="109" t="str">
        <f t="shared" si="50"/>
        <v/>
      </c>
      <c r="HV25" s="102">
        <v>16</v>
      </c>
      <c r="HW25" s="102">
        <v>14</v>
      </c>
      <c r="HX25" s="104">
        <f t="shared" si="51"/>
        <v>14.8</v>
      </c>
      <c r="HY25" s="102"/>
      <c r="HZ25" s="104">
        <f t="shared" si="173"/>
        <v>14.8</v>
      </c>
      <c r="IA25" s="102"/>
      <c r="IB25" s="102"/>
      <c r="IC25" s="104" t="str">
        <f t="shared" si="52"/>
        <v/>
      </c>
      <c r="ID25" s="102"/>
      <c r="IE25" s="104" t="str">
        <f t="shared" si="174"/>
        <v/>
      </c>
      <c r="IF25" s="102"/>
      <c r="IG25" s="102"/>
      <c r="IH25" s="104" t="str">
        <f t="shared" si="53"/>
        <v/>
      </c>
      <c r="II25" s="102"/>
      <c r="IJ25" s="104" t="str">
        <f t="shared" si="175"/>
        <v/>
      </c>
      <c r="IK25" s="102"/>
      <c r="IL25" s="102"/>
      <c r="IM25" s="104" t="str">
        <f t="shared" si="54"/>
        <v/>
      </c>
      <c r="IN25" s="102"/>
      <c r="IO25" s="104" t="str">
        <f t="shared" si="176"/>
        <v/>
      </c>
      <c r="IP25" s="102"/>
      <c r="IQ25" s="102"/>
      <c r="IR25" s="104" t="str">
        <f t="shared" si="55"/>
        <v/>
      </c>
      <c r="IS25" s="102"/>
      <c r="IT25" s="104" t="str">
        <f t="shared" si="177"/>
        <v/>
      </c>
      <c r="IU25" s="104">
        <f t="shared" si="178"/>
        <v>16</v>
      </c>
      <c r="IV25" s="104">
        <f t="shared" si="179"/>
        <v>14</v>
      </c>
      <c r="IW25" s="104">
        <f t="shared" si="180"/>
        <v>14.8</v>
      </c>
      <c r="IX25" s="104" t="str">
        <f t="shared" si="181"/>
        <v/>
      </c>
      <c r="IY25" s="104">
        <f t="shared" si="182"/>
        <v>14.8</v>
      </c>
      <c r="IZ25" s="105">
        <f t="shared" si="56"/>
        <v>2</v>
      </c>
      <c r="JA25" s="109">
        <f t="shared" si="57"/>
        <v>9</v>
      </c>
      <c r="JB25" s="102">
        <v>9.75</v>
      </c>
      <c r="JC25" s="102">
        <v>7.5</v>
      </c>
      <c r="JD25" s="104">
        <f t="shared" si="58"/>
        <v>8.4</v>
      </c>
      <c r="JE25" s="102"/>
      <c r="JF25" s="104">
        <f t="shared" si="183"/>
        <v>8.4</v>
      </c>
      <c r="JG25" s="102"/>
      <c r="JH25" s="102"/>
      <c r="JI25" s="104" t="str">
        <f t="shared" si="59"/>
        <v/>
      </c>
      <c r="JJ25" s="102"/>
      <c r="JK25" s="104" t="str">
        <f t="shared" si="184"/>
        <v/>
      </c>
      <c r="JL25" s="102"/>
      <c r="JM25" s="102"/>
      <c r="JN25" s="104" t="str">
        <f t="shared" si="60"/>
        <v/>
      </c>
      <c r="JO25" s="102"/>
      <c r="JP25" s="104" t="str">
        <f t="shared" si="185"/>
        <v/>
      </c>
      <c r="JQ25" s="102"/>
      <c r="JR25" s="102"/>
      <c r="JS25" s="104" t="str">
        <f t="shared" si="61"/>
        <v/>
      </c>
      <c r="JT25" s="102"/>
      <c r="JU25" s="104" t="str">
        <f t="shared" si="186"/>
        <v/>
      </c>
      <c r="JV25" s="102"/>
      <c r="JW25" s="102"/>
      <c r="JX25" s="104" t="str">
        <f t="shared" si="62"/>
        <v/>
      </c>
      <c r="JY25" s="102"/>
      <c r="JZ25" s="104" t="str">
        <f t="shared" si="187"/>
        <v/>
      </c>
      <c r="KA25" s="104">
        <f t="shared" si="188"/>
        <v>9.75</v>
      </c>
      <c r="KB25" s="104">
        <f t="shared" si="189"/>
        <v>7.5</v>
      </c>
      <c r="KC25" s="104">
        <f t="shared" si="190"/>
        <v>8.4</v>
      </c>
      <c r="KD25" s="104" t="str">
        <f t="shared" si="191"/>
        <v/>
      </c>
      <c r="KE25" s="104">
        <f t="shared" si="192"/>
        <v>8.4</v>
      </c>
      <c r="KF25" s="105">
        <f t="shared" si="63"/>
        <v>0</v>
      </c>
      <c r="KG25" s="109">
        <f t="shared" si="64"/>
        <v>19</v>
      </c>
      <c r="KH25" s="102"/>
      <c r="KI25" s="102"/>
      <c r="KJ25" s="104" t="str">
        <f t="shared" si="65"/>
        <v/>
      </c>
      <c r="KK25" s="102"/>
      <c r="KL25" s="104" t="str">
        <f t="shared" si="193"/>
        <v/>
      </c>
      <c r="KM25" s="102"/>
      <c r="KN25" s="102"/>
      <c r="KO25" s="104" t="str">
        <f t="shared" si="66"/>
        <v/>
      </c>
      <c r="KP25" s="102"/>
      <c r="KQ25" s="104" t="str">
        <f t="shared" si="194"/>
        <v/>
      </c>
      <c r="KR25" s="102"/>
      <c r="KS25" s="102"/>
      <c r="KT25" s="104" t="str">
        <f t="shared" si="67"/>
        <v/>
      </c>
      <c r="KU25" s="102"/>
      <c r="KV25" s="104" t="str">
        <f t="shared" si="195"/>
        <v/>
      </c>
      <c r="KW25" s="102"/>
      <c r="KX25" s="102"/>
      <c r="KY25" s="104" t="str">
        <f t="shared" si="68"/>
        <v/>
      </c>
      <c r="KZ25" s="102"/>
      <c r="LA25" s="104" t="str">
        <f t="shared" si="196"/>
        <v/>
      </c>
      <c r="LB25" s="102"/>
      <c r="LC25" s="102"/>
      <c r="LD25" s="104" t="str">
        <f t="shared" si="69"/>
        <v/>
      </c>
      <c r="LE25" s="102"/>
      <c r="LF25" s="104" t="str">
        <f t="shared" si="197"/>
        <v/>
      </c>
      <c r="LG25" s="104" t="str">
        <f t="shared" si="198"/>
        <v/>
      </c>
      <c r="LH25" s="104" t="str">
        <f t="shared" si="199"/>
        <v/>
      </c>
      <c r="LI25" s="104" t="str">
        <f t="shared" si="200"/>
        <v/>
      </c>
      <c r="LJ25" s="104" t="str">
        <f t="shared" si="201"/>
        <v/>
      </c>
      <c r="LK25" s="104" t="str">
        <f t="shared" si="202"/>
        <v/>
      </c>
      <c r="LL25" s="105" t="str">
        <f t="shared" si="70"/>
        <v/>
      </c>
      <c r="LM25" s="109" t="str">
        <f t="shared" si="71"/>
        <v/>
      </c>
      <c r="LN25" s="102"/>
      <c r="LO25" s="102"/>
      <c r="LP25" s="104" t="str">
        <f t="shared" si="72"/>
        <v/>
      </c>
      <c r="LQ25" s="102"/>
      <c r="LR25" s="104" t="str">
        <f t="shared" si="203"/>
        <v/>
      </c>
      <c r="LS25" s="102"/>
      <c r="LT25" s="102"/>
      <c r="LU25" s="104" t="str">
        <f t="shared" si="73"/>
        <v/>
      </c>
      <c r="LV25" s="102"/>
      <c r="LW25" s="104" t="str">
        <f t="shared" si="204"/>
        <v/>
      </c>
      <c r="LX25" s="102"/>
      <c r="LY25" s="102"/>
      <c r="LZ25" s="104" t="str">
        <f t="shared" si="74"/>
        <v/>
      </c>
      <c r="MA25" s="102"/>
      <c r="MB25" s="104" t="str">
        <f t="shared" si="205"/>
        <v/>
      </c>
      <c r="MC25" s="102"/>
      <c r="MD25" s="102"/>
      <c r="ME25" s="104" t="str">
        <f t="shared" si="75"/>
        <v/>
      </c>
      <c r="MF25" s="102"/>
      <c r="MG25" s="104" t="str">
        <f t="shared" si="206"/>
        <v/>
      </c>
      <c r="MH25" s="102"/>
      <c r="MI25" s="102"/>
      <c r="MJ25" s="104" t="str">
        <f t="shared" si="76"/>
        <v/>
      </c>
      <c r="MK25" s="102"/>
      <c r="ML25" s="104" t="str">
        <f t="shared" si="207"/>
        <v/>
      </c>
      <c r="MM25" s="104" t="str">
        <f t="shared" si="208"/>
        <v/>
      </c>
      <c r="MN25" s="104" t="str">
        <f t="shared" si="209"/>
        <v/>
      </c>
      <c r="MO25" s="104" t="str">
        <f t="shared" si="210"/>
        <v/>
      </c>
      <c r="MP25" s="104" t="str">
        <f t="shared" si="211"/>
        <v/>
      </c>
      <c r="MQ25" s="104" t="str">
        <f t="shared" si="212"/>
        <v/>
      </c>
      <c r="MR25" s="105" t="str">
        <f t="shared" si="77"/>
        <v/>
      </c>
      <c r="MS25" s="109" t="str">
        <f t="shared" si="78"/>
        <v/>
      </c>
      <c r="MT25" s="102"/>
      <c r="MU25" s="102"/>
      <c r="MV25" s="104" t="str">
        <f t="shared" si="79"/>
        <v/>
      </c>
      <c r="MW25" s="102"/>
      <c r="MX25" s="104" t="str">
        <f t="shared" si="213"/>
        <v/>
      </c>
      <c r="MY25" s="102"/>
      <c r="MZ25" s="102"/>
      <c r="NA25" s="104" t="str">
        <f t="shared" si="80"/>
        <v/>
      </c>
      <c r="NB25" s="102"/>
      <c r="NC25" s="104" t="str">
        <f t="shared" si="214"/>
        <v/>
      </c>
      <c r="ND25" s="102"/>
      <c r="NE25" s="102"/>
      <c r="NF25" s="104" t="str">
        <f t="shared" si="81"/>
        <v/>
      </c>
      <c r="NG25" s="102"/>
      <c r="NH25" s="104" t="str">
        <f t="shared" si="215"/>
        <v/>
      </c>
      <c r="NI25" s="102"/>
      <c r="NJ25" s="102"/>
      <c r="NK25" s="104" t="str">
        <f t="shared" si="82"/>
        <v/>
      </c>
      <c r="NL25" s="102"/>
      <c r="NM25" s="104" t="str">
        <f t="shared" si="216"/>
        <v/>
      </c>
      <c r="NN25" s="102"/>
      <c r="NO25" s="102"/>
      <c r="NP25" s="104" t="str">
        <f t="shared" si="83"/>
        <v/>
      </c>
      <c r="NQ25" s="102"/>
      <c r="NR25" s="104" t="str">
        <f t="shared" si="217"/>
        <v/>
      </c>
      <c r="NS25" s="104" t="str">
        <f t="shared" si="218"/>
        <v/>
      </c>
      <c r="NT25" s="104" t="str">
        <f t="shared" si="219"/>
        <v/>
      </c>
      <c r="NU25" s="104" t="str">
        <f t="shared" si="220"/>
        <v/>
      </c>
      <c r="NV25" s="104" t="str">
        <f t="shared" si="221"/>
        <v/>
      </c>
      <c r="NW25" s="104" t="str">
        <f t="shared" si="222"/>
        <v/>
      </c>
      <c r="NX25" s="105" t="str">
        <f t="shared" si="84"/>
        <v/>
      </c>
      <c r="NY25" s="109" t="str">
        <f t="shared" si="85"/>
        <v/>
      </c>
      <c r="OA25" s="198">
        <f t="shared" si="226"/>
        <v>11.761538461538461</v>
      </c>
      <c r="OB25" s="198">
        <f t="shared" si="227"/>
        <v>14</v>
      </c>
      <c r="OC25" s="198">
        <f t="shared" si="228"/>
        <v>12.907692307692308</v>
      </c>
      <c r="OD25" s="198">
        <f t="shared" si="229"/>
        <v>11.338461538461539</v>
      </c>
      <c r="OE25" s="198">
        <f t="shared" si="230"/>
        <v>2.0230769230769234</v>
      </c>
      <c r="OF25" s="198">
        <f t="shared" si="231"/>
        <v>8.4692307692307693</v>
      </c>
      <c r="OG25" s="198" t="str">
        <f t="shared" si="232"/>
        <v/>
      </c>
      <c r="OH25" s="198">
        <f t="shared" si="233"/>
        <v>14.8</v>
      </c>
      <c r="OI25" s="198">
        <f t="shared" si="234"/>
        <v>8.4</v>
      </c>
      <c r="OJ25" s="198" t="str">
        <f t="shared" si="235"/>
        <v/>
      </c>
      <c r="OK25" s="198" t="str">
        <f t="shared" si="236"/>
        <v/>
      </c>
      <c r="OL25" s="198" t="str">
        <f t="shared" si="237"/>
        <v/>
      </c>
      <c r="OM25" s="200"/>
      <c r="ON25" s="198">
        <f t="shared" si="224"/>
        <v>9.602564102564104</v>
      </c>
      <c r="OO25" s="198">
        <f t="shared" si="225"/>
        <v>8.5487179487179485</v>
      </c>
      <c r="OP25" s="198">
        <f t="shared" si="100"/>
        <v>10.930512820512822</v>
      </c>
      <c r="OQ25" s="198">
        <f t="shared" si="101"/>
        <v>10.930512820512822</v>
      </c>
      <c r="OR25" s="105">
        <f t="shared" si="102"/>
        <v>22</v>
      </c>
      <c r="OS25" s="105">
        <f t="shared" si="103"/>
        <v>30</v>
      </c>
      <c r="OT25" s="134"/>
      <c r="OU25" s="109">
        <f t="shared" si="104"/>
        <v>17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3"/>
        <v>21</v>
      </c>
      <c r="B26" s="195" t="s">
        <v>474</v>
      </c>
      <c r="C26" s="195"/>
      <c r="D26" s="195"/>
      <c r="E26" s="196"/>
      <c r="F26" s="102">
        <v>10.5</v>
      </c>
      <c r="G26" s="102">
        <v>8</v>
      </c>
      <c r="H26" s="104">
        <f t="shared" si="0"/>
        <v>9</v>
      </c>
      <c r="I26" s="102"/>
      <c r="J26" s="104">
        <f t="shared" si="1"/>
        <v>9</v>
      </c>
      <c r="K26" s="102">
        <v>10.5</v>
      </c>
      <c r="L26" s="102">
        <v>8.5</v>
      </c>
      <c r="M26" s="104">
        <f t="shared" si="2"/>
        <v>9.3000000000000007</v>
      </c>
      <c r="N26" s="102"/>
      <c r="O26" s="104">
        <f t="shared" si="3"/>
        <v>9.3000000000000007</v>
      </c>
      <c r="P26" s="102">
        <v>12.5</v>
      </c>
      <c r="Q26" s="102">
        <v>7.75</v>
      </c>
      <c r="R26" s="104">
        <f t="shared" si="4"/>
        <v>9.6499999999999986</v>
      </c>
      <c r="S26" s="102"/>
      <c r="T26" s="104">
        <f t="shared" si="105"/>
        <v>9.6499999999999986</v>
      </c>
      <c r="U26" s="102"/>
      <c r="V26" s="102"/>
      <c r="W26" s="104" t="str">
        <f t="shared" si="5"/>
        <v/>
      </c>
      <c r="X26" s="102"/>
      <c r="Y26" s="104" t="str">
        <f t="shared" si="106"/>
        <v/>
      </c>
      <c r="Z26" s="102"/>
      <c r="AA26" s="102"/>
      <c r="AB26" s="104" t="str">
        <f t="shared" si="6"/>
        <v/>
      </c>
      <c r="AC26" s="102"/>
      <c r="AD26" s="104" t="str">
        <f t="shared" si="107"/>
        <v/>
      </c>
      <c r="AE26" s="104">
        <f t="shared" si="108"/>
        <v>11.115384615384617</v>
      </c>
      <c r="AF26" s="104">
        <f t="shared" si="109"/>
        <v>8.0384615384615383</v>
      </c>
      <c r="AG26" s="104">
        <f t="shared" si="110"/>
        <v>9.2692307692307701</v>
      </c>
      <c r="AH26" s="104" t="str">
        <f t="shared" si="111"/>
        <v/>
      </c>
      <c r="AI26" s="104">
        <f t="shared" si="112"/>
        <v>9.2692307692307701</v>
      </c>
      <c r="AJ26" s="105">
        <f t="shared" si="7"/>
        <v>0</v>
      </c>
      <c r="AK26" s="109">
        <f t="shared" si="8"/>
        <v>22</v>
      </c>
      <c r="AL26" s="102">
        <v>10</v>
      </c>
      <c r="AM26" s="102">
        <v>14</v>
      </c>
      <c r="AN26" s="104">
        <f t="shared" si="9"/>
        <v>12.4</v>
      </c>
      <c r="AO26" s="102"/>
      <c r="AP26" s="104">
        <f t="shared" si="113"/>
        <v>12.4</v>
      </c>
      <c r="AQ26" s="102"/>
      <c r="AR26" s="102">
        <v>12</v>
      </c>
      <c r="AS26" s="104">
        <f t="shared" si="10"/>
        <v>7.1999999999999993</v>
      </c>
      <c r="AT26" s="102"/>
      <c r="AU26" s="104">
        <f t="shared" si="114"/>
        <v>7.1999999999999993</v>
      </c>
      <c r="AV26" s="102"/>
      <c r="AW26" s="102"/>
      <c r="AX26" s="104" t="str">
        <f t="shared" si="11"/>
        <v/>
      </c>
      <c r="AY26" s="102"/>
      <c r="AZ26" s="104" t="str">
        <f t="shared" si="115"/>
        <v/>
      </c>
      <c r="BA26" s="102"/>
      <c r="BB26" s="102"/>
      <c r="BC26" s="104" t="str">
        <f t="shared" si="12"/>
        <v/>
      </c>
      <c r="BD26" s="102"/>
      <c r="BE26" s="104" t="str">
        <f t="shared" si="116"/>
        <v/>
      </c>
      <c r="BF26" s="102"/>
      <c r="BG26" s="102"/>
      <c r="BH26" s="104" t="str">
        <f t="shared" si="13"/>
        <v/>
      </c>
      <c r="BI26" s="102"/>
      <c r="BJ26" s="104" t="str">
        <f t="shared" si="117"/>
        <v/>
      </c>
      <c r="BK26" s="104">
        <f t="shared" si="118"/>
        <v>5.3846153846153841</v>
      </c>
      <c r="BL26" s="104">
        <f t="shared" si="119"/>
        <v>13.076923076923077</v>
      </c>
      <c r="BM26" s="104">
        <f t="shared" si="120"/>
        <v>10</v>
      </c>
      <c r="BN26" s="104" t="str">
        <f t="shared" si="121"/>
        <v/>
      </c>
      <c r="BO26" s="104">
        <f t="shared" si="122"/>
        <v>10</v>
      </c>
      <c r="BP26" s="105">
        <f t="shared" si="14"/>
        <v>5</v>
      </c>
      <c r="BQ26" s="109">
        <f t="shared" si="15"/>
        <v>21</v>
      </c>
      <c r="BR26" s="102">
        <v>10</v>
      </c>
      <c r="BS26" s="102">
        <v>9</v>
      </c>
      <c r="BT26" s="104">
        <f t="shared" si="16"/>
        <v>9.3999999999999986</v>
      </c>
      <c r="BU26" s="102"/>
      <c r="BV26" s="104">
        <f t="shared" si="123"/>
        <v>9.3999999999999986</v>
      </c>
      <c r="BW26" s="102">
        <v>16</v>
      </c>
      <c r="BX26" s="102">
        <v>12.5</v>
      </c>
      <c r="BY26" s="104">
        <f t="shared" si="17"/>
        <v>13.9</v>
      </c>
      <c r="BZ26" s="102"/>
      <c r="CA26" s="104">
        <f t="shared" si="124"/>
        <v>13.9</v>
      </c>
      <c r="CB26" s="102"/>
      <c r="CC26" s="102"/>
      <c r="CD26" s="104" t="str">
        <f t="shared" si="18"/>
        <v/>
      </c>
      <c r="CE26" s="102"/>
      <c r="CF26" s="104" t="str">
        <f t="shared" si="125"/>
        <v/>
      </c>
      <c r="CG26" s="102"/>
      <c r="CH26" s="102"/>
      <c r="CI26" s="104" t="str">
        <f t="shared" si="19"/>
        <v/>
      </c>
      <c r="CJ26" s="102"/>
      <c r="CK26" s="104" t="str">
        <f t="shared" si="126"/>
        <v/>
      </c>
      <c r="CL26" s="102"/>
      <c r="CM26" s="102"/>
      <c r="CN26" s="104" t="str">
        <f t="shared" si="20"/>
        <v/>
      </c>
      <c r="CO26" s="102"/>
      <c r="CP26" s="104" t="str">
        <f t="shared" si="127"/>
        <v/>
      </c>
      <c r="CQ26" s="104">
        <f t="shared" si="128"/>
        <v>12.76923076923077</v>
      </c>
      <c r="CR26" s="104">
        <f t="shared" si="129"/>
        <v>10.615384615384615</v>
      </c>
      <c r="CS26" s="104">
        <f t="shared" si="130"/>
        <v>11.476923076923075</v>
      </c>
      <c r="CT26" s="104" t="str">
        <f t="shared" si="131"/>
        <v/>
      </c>
      <c r="CU26" s="104">
        <f t="shared" si="132"/>
        <v>11.476923076923075</v>
      </c>
      <c r="CV26" s="105">
        <f t="shared" si="21"/>
        <v>5</v>
      </c>
      <c r="CW26" s="109">
        <f t="shared" si="22"/>
        <v>16</v>
      </c>
      <c r="CX26" s="102">
        <v>13.5</v>
      </c>
      <c r="CY26" s="102">
        <v>11</v>
      </c>
      <c r="CZ26" s="104">
        <f t="shared" si="23"/>
        <v>12</v>
      </c>
      <c r="DA26" s="102"/>
      <c r="DB26" s="104">
        <f t="shared" si="133"/>
        <v>12</v>
      </c>
      <c r="DC26" s="102">
        <v>14</v>
      </c>
      <c r="DD26" s="102">
        <v>8</v>
      </c>
      <c r="DE26" s="104">
        <f t="shared" si="24"/>
        <v>10.4</v>
      </c>
      <c r="DF26" s="102"/>
      <c r="DG26" s="104">
        <f t="shared" si="134"/>
        <v>10.4</v>
      </c>
      <c r="DH26" s="102">
        <v>10</v>
      </c>
      <c r="DI26" s="102">
        <v>12</v>
      </c>
      <c r="DJ26" s="104">
        <f t="shared" si="25"/>
        <v>11.2</v>
      </c>
      <c r="DK26" s="102"/>
      <c r="DL26" s="104">
        <f t="shared" si="135"/>
        <v>11.2</v>
      </c>
      <c r="DM26" s="102"/>
      <c r="DN26" s="102"/>
      <c r="DO26" s="104" t="str">
        <f t="shared" si="26"/>
        <v/>
      </c>
      <c r="DP26" s="102"/>
      <c r="DQ26" s="104" t="str">
        <f t="shared" si="136"/>
        <v/>
      </c>
      <c r="DR26" s="102"/>
      <c r="DS26" s="102"/>
      <c r="DT26" s="104" t="str">
        <f t="shared" si="27"/>
        <v/>
      </c>
      <c r="DU26" s="102"/>
      <c r="DV26" s="104" t="str">
        <f t="shared" si="137"/>
        <v/>
      </c>
      <c r="DW26" s="104">
        <f t="shared" si="138"/>
        <v>12.615384615384617</v>
      </c>
      <c r="DX26" s="104">
        <f t="shared" si="139"/>
        <v>10.153846153846153</v>
      </c>
      <c r="DY26" s="104">
        <f t="shared" si="140"/>
        <v>11.138461538461538</v>
      </c>
      <c r="DZ26" s="104" t="str">
        <f t="shared" si="141"/>
        <v/>
      </c>
      <c r="EA26" s="104">
        <f t="shared" si="142"/>
        <v>11.138461538461538</v>
      </c>
      <c r="EB26" s="105">
        <f t="shared" si="28"/>
        <v>5</v>
      </c>
      <c r="EC26" s="109">
        <f t="shared" si="29"/>
        <v>17</v>
      </c>
      <c r="ED26" s="102">
        <v>9.5</v>
      </c>
      <c r="EE26" s="102">
        <v>8</v>
      </c>
      <c r="EF26" s="104">
        <f t="shared" si="30"/>
        <v>8.6</v>
      </c>
      <c r="EG26" s="102"/>
      <c r="EH26" s="104">
        <f t="shared" si="143"/>
        <v>8.6</v>
      </c>
      <c r="EI26" s="102">
        <v>12.5</v>
      </c>
      <c r="EJ26" s="102">
        <v>1</v>
      </c>
      <c r="EK26" s="104">
        <f t="shared" si="31"/>
        <v>5.6</v>
      </c>
      <c r="EL26" s="102"/>
      <c r="EM26" s="104">
        <f t="shared" si="144"/>
        <v>5.6</v>
      </c>
      <c r="EN26" s="102">
        <v>9.75</v>
      </c>
      <c r="EO26" s="102">
        <v>5</v>
      </c>
      <c r="EP26" s="104">
        <f t="shared" si="32"/>
        <v>6.9</v>
      </c>
      <c r="EQ26" s="102"/>
      <c r="ER26" s="104">
        <f t="shared" si="145"/>
        <v>6.9</v>
      </c>
      <c r="ES26" s="102"/>
      <c r="ET26" s="102"/>
      <c r="EU26" s="104" t="str">
        <f t="shared" si="33"/>
        <v/>
      </c>
      <c r="EV26" s="102"/>
      <c r="EW26" s="104" t="str">
        <f t="shared" si="146"/>
        <v/>
      </c>
      <c r="EX26" s="102"/>
      <c r="EY26" s="102"/>
      <c r="EZ26" s="104" t="str">
        <f t="shared" si="34"/>
        <v/>
      </c>
      <c r="FA26" s="102"/>
      <c r="FB26" s="104" t="str">
        <f t="shared" si="147"/>
        <v/>
      </c>
      <c r="FC26" s="104">
        <f t="shared" si="148"/>
        <v>10.942307692307693</v>
      </c>
      <c r="FD26" s="104">
        <f t="shared" si="149"/>
        <v>4.0769230769230775</v>
      </c>
      <c r="FE26" s="104">
        <f t="shared" si="150"/>
        <v>6.8230769230769237</v>
      </c>
      <c r="FF26" s="104" t="str">
        <f t="shared" si="151"/>
        <v/>
      </c>
      <c r="FG26" s="104">
        <f t="shared" si="152"/>
        <v>6.8230769230769237</v>
      </c>
      <c r="FH26" s="105">
        <f t="shared" si="35"/>
        <v>0</v>
      </c>
      <c r="FI26" s="109">
        <f t="shared" si="36"/>
        <v>14</v>
      </c>
      <c r="FJ26" s="102">
        <v>6</v>
      </c>
      <c r="FK26" s="102">
        <v>15</v>
      </c>
      <c r="FL26" s="104">
        <f t="shared" si="37"/>
        <v>11.4</v>
      </c>
      <c r="FM26" s="102"/>
      <c r="FN26" s="104">
        <f t="shared" si="153"/>
        <v>11.4</v>
      </c>
      <c r="FO26" s="102">
        <v>7</v>
      </c>
      <c r="FP26" s="102">
        <v>15</v>
      </c>
      <c r="FQ26" s="104">
        <f t="shared" si="38"/>
        <v>11.8</v>
      </c>
      <c r="FR26" s="102"/>
      <c r="FS26" s="104">
        <f t="shared" si="154"/>
        <v>11.8</v>
      </c>
      <c r="FT26" s="102"/>
      <c r="FU26" s="102"/>
      <c r="FV26" s="104" t="str">
        <f t="shared" si="39"/>
        <v/>
      </c>
      <c r="FW26" s="102"/>
      <c r="FX26" s="104" t="str">
        <f t="shared" si="155"/>
        <v/>
      </c>
      <c r="FY26" s="102"/>
      <c r="FZ26" s="102"/>
      <c r="GA26" s="104" t="str">
        <f t="shared" si="40"/>
        <v/>
      </c>
      <c r="GB26" s="102"/>
      <c r="GC26" s="104" t="str">
        <f t="shared" si="156"/>
        <v/>
      </c>
      <c r="GD26" s="102"/>
      <c r="GE26" s="102"/>
      <c r="GF26" s="104" t="str">
        <f t="shared" si="41"/>
        <v/>
      </c>
      <c r="GG26" s="102"/>
      <c r="GH26" s="104" t="str">
        <f t="shared" si="157"/>
        <v/>
      </c>
      <c r="GI26" s="104">
        <f t="shared" si="158"/>
        <v>6.4615384615384617</v>
      </c>
      <c r="GJ26" s="104">
        <f t="shared" si="159"/>
        <v>15</v>
      </c>
      <c r="GK26" s="104">
        <f t="shared" si="160"/>
        <v>11.584615384615384</v>
      </c>
      <c r="GL26" s="104" t="str">
        <f t="shared" si="161"/>
        <v/>
      </c>
      <c r="GM26" s="104">
        <f t="shared" si="162"/>
        <v>11.584615384615384</v>
      </c>
      <c r="GN26" s="105">
        <f t="shared" si="42"/>
        <v>3</v>
      </c>
      <c r="GO26" s="109">
        <f t="shared" si="43"/>
        <v>11</v>
      </c>
      <c r="GP26" s="102"/>
      <c r="GQ26" s="102"/>
      <c r="GR26" s="104" t="str">
        <f t="shared" si="44"/>
        <v/>
      </c>
      <c r="GS26" s="102"/>
      <c r="GT26" s="104" t="str">
        <f t="shared" si="163"/>
        <v/>
      </c>
      <c r="GU26" s="102"/>
      <c r="GV26" s="102"/>
      <c r="GW26" s="104" t="str">
        <f t="shared" si="45"/>
        <v/>
      </c>
      <c r="GX26" s="102"/>
      <c r="GY26" s="104" t="str">
        <f t="shared" si="164"/>
        <v/>
      </c>
      <c r="GZ26" s="102"/>
      <c r="HA26" s="102"/>
      <c r="HB26" s="104" t="str">
        <f t="shared" si="46"/>
        <v/>
      </c>
      <c r="HC26" s="102"/>
      <c r="HD26" s="104" t="str">
        <f t="shared" si="165"/>
        <v/>
      </c>
      <c r="HE26" s="102"/>
      <c r="HF26" s="102"/>
      <c r="HG26" s="104" t="str">
        <f t="shared" si="47"/>
        <v/>
      </c>
      <c r="HH26" s="102"/>
      <c r="HI26" s="104" t="str">
        <f t="shared" si="166"/>
        <v/>
      </c>
      <c r="HJ26" s="102"/>
      <c r="HK26" s="102"/>
      <c r="HL26" s="104" t="str">
        <f t="shared" si="48"/>
        <v/>
      </c>
      <c r="HM26" s="102"/>
      <c r="HN26" s="104" t="str">
        <f t="shared" si="167"/>
        <v/>
      </c>
      <c r="HO26" s="104" t="str">
        <f t="shared" si="168"/>
        <v/>
      </c>
      <c r="HP26" s="104" t="str">
        <f t="shared" si="169"/>
        <v/>
      </c>
      <c r="HQ26" s="104" t="str">
        <f t="shared" si="170"/>
        <v/>
      </c>
      <c r="HR26" s="104" t="str">
        <f t="shared" si="171"/>
        <v/>
      </c>
      <c r="HS26" s="104" t="str">
        <f t="shared" si="172"/>
        <v/>
      </c>
      <c r="HT26" s="105" t="str">
        <f t="shared" si="49"/>
        <v/>
      </c>
      <c r="HU26" s="109" t="str">
        <f t="shared" si="50"/>
        <v/>
      </c>
      <c r="HV26" s="102">
        <v>14</v>
      </c>
      <c r="HW26" s="102">
        <v>15.5</v>
      </c>
      <c r="HX26" s="104">
        <f t="shared" si="51"/>
        <v>14.899999999999999</v>
      </c>
      <c r="HY26" s="102"/>
      <c r="HZ26" s="104">
        <f t="shared" si="173"/>
        <v>14.899999999999999</v>
      </c>
      <c r="IA26" s="102"/>
      <c r="IB26" s="102"/>
      <c r="IC26" s="104" t="str">
        <f t="shared" si="52"/>
        <v/>
      </c>
      <c r="ID26" s="102"/>
      <c r="IE26" s="104" t="str">
        <f t="shared" si="174"/>
        <v/>
      </c>
      <c r="IF26" s="102"/>
      <c r="IG26" s="102"/>
      <c r="IH26" s="104" t="str">
        <f t="shared" si="53"/>
        <v/>
      </c>
      <c r="II26" s="102"/>
      <c r="IJ26" s="104" t="str">
        <f t="shared" si="175"/>
        <v/>
      </c>
      <c r="IK26" s="102"/>
      <c r="IL26" s="102"/>
      <c r="IM26" s="104" t="str">
        <f t="shared" si="54"/>
        <v/>
      </c>
      <c r="IN26" s="102"/>
      <c r="IO26" s="104" t="str">
        <f t="shared" si="176"/>
        <v/>
      </c>
      <c r="IP26" s="102"/>
      <c r="IQ26" s="102"/>
      <c r="IR26" s="104" t="str">
        <f t="shared" si="55"/>
        <v/>
      </c>
      <c r="IS26" s="102"/>
      <c r="IT26" s="104" t="str">
        <f t="shared" si="177"/>
        <v/>
      </c>
      <c r="IU26" s="104">
        <f t="shared" si="178"/>
        <v>14</v>
      </c>
      <c r="IV26" s="104">
        <f t="shared" si="179"/>
        <v>15.5</v>
      </c>
      <c r="IW26" s="104">
        <f t="shared" si="180"/>
        <v>14.899999999999999</v>
      </c>
      <c r="IX26" s="104" t="str">
        <f t="shared" si="181"/>
        <v/>
      </c>
      <c r="IY26" s="104">
        <f t="shared" si="182"/>
        <v>14.899999999999999</v>
      </c>
      <c r="IZ26" s="105">
        <f t="shared" si="56"/>
        <v>2</v>
      </c>
      <c r="JA26" s="109">
        <f t="shared" si="57"/>
        <v>7</v>
      </c>
      <c r="JB26" s="102">
        <v>10.75</v>
      </c>
      <c r="JC26" s="102">
        <v>9.25</v>
      </c>
      <c r="JD26" s="104">
        <f t="shared" si="58"/>
        <v>9.85</v>
      </c>
      <c r="JE26" s="102"/>
      <c r="JF26" s="104">
        <f t="shared" si="183"/>
        <v>9.85</v>
      </c>
      <c r="JG26" s="102"/>
      <c r="JH26" s="102"/>
      <c r="JI26" s="104" t="str">
        <f t="shared" si="59"/>
        <v/>
      </c>
      <c r="JJ26" s="102"/>
      <c r="JK26" s="104" t="str">
        <f t="shared" si="184"/>
        <v/>
      </c>
      <c r="JL26" s="102"/>
      <c r="JM26" s="102"/>
      <c r="JN26" s="104" t="str">
        <f t="shared" si="60"/>
        <v/>
      </c>
      <c r="JO26" s="102"/>
      <c r="JP26" s="104" t="str">
        <f t="shared" si="185"/>
        <v/>
      </c>
      <c r="JQ26" s="102"/>
      <c r="JR26" s="102"/>
      <c r="JS26" s="104" t="str">
        <f t="shared" si="61"/>
        <v/>
      </c>
      <c r="JT26" s="102"/>
      <c r="JU26" s="104" t="str">
        <f t="shared" si="186"/>
        <v/>
      </c>
      <c r="JV26" s="102"/>
      <c r="JW26" s="102"/>
      <c r="JX26" s="104" t="str">
        <f t="shared" si="62"/>
        <v/>
      </c>
      <c r="JY26" s="102"/>
      <c r="JZ26" s="104" t="str">
        <f t="shared" si="187"/>
        <v/>
      </c>
      <c r="KA26" s="104">
        <f t="shared" si="188"/>
        <v>10.75</v>
      </c>
      <c r="KB26" s="104">
        <f t="shared" si="189"/>
        <v>9.25</v>
      </c>
      <c r="KC26" s="104">
        <f t="shared" si="190"/>
        <v>9.85</v>
      </c>
      <c r="KD26" s="104" t="str">
        <f t="shared" si="191"/>
        <v/>
      </c>
      <c r="KE26" s="104">
        <f t="shared" si="192"/>
        <v>9.85</v>
      </c>
      <c r="KF26" s="105">
        <f t="shared" si="63"/>
        <v>0</v>
      </c>
      <c r="KG26" s="109">
        <f t="shared" si="64"/>
        <v>15</v>
      </c>
      <c r="KH26" s="102"/>
      <c r="KI26" s="102"/>
      <c r="KJ26" s="104" t="str">
        <f t="shared" si="65"/>
        <v/>
      </c>
      <c r="KK26" s="102"/>
      <c r="KL26" s="104" t="str">
        <f t="shared" si="193"/>
        <v/>
      </c>
      <c r="KM26" s="102"/>
      <c r="KN26" s="102"/>
      <c r="KO26" s="104" t="str">
        <f t="shared" si="66"/>
        <v/>
      </c>
      <c r="KP26" s="102"/>
      <c r="KQ26" s="104" t="str">
        <f t="shared" si="194"/>
        <v/>
      </c>
      <c r="KR26" s="102"/>
      <c r="KS26" s="102"/>
      <c r="KT26" s="104" t="str">
        <f t="shared" si="67"/>
        <v/>
      </c>
      <c r="KU26" s="102"/>
      <c r="KV26" s="104" t="str">
        <f t="shared" si="195"/>
        <v/>
      </c>
      <c r="KW26" s="102"/>
      <c r="KX26" s="102"/>
      <c r="KY26" s="104" t="str">
        <f t="shared" si="68"/>
        <v/>
      </c>
      <c r="KZ26" s="102"/>
      <c r="LA26" s="104" t="str">
        <f t="shared" si="196"/>
        <v/>
      </c>
      <c r="LB26" s="102"/>
      <c r="LC26" s="102"/>
      <c r="LD26" s="104" t="str">
        <f t="shared" si="69"/>
        <v/>
      </c>
      <c r="LE26" s="102"/>
      <c r="LF26" s="104" t="str">
        <f t="shared" si="197"/>
        <v/>
      </c>
      <c r="LG26" s="104" t="str">
        <f t="shared" si="198"/>
        <v/>
      </c>
      <c r="LH26" s="104" t="str">
        <f t="shared" si="199"/>
        <v/>
      </c>
      <c r="LI26" s="104" t="str">
        <f t="shared" si="200"/>
        <v/>
      </c>
      <c r="LJ26" s="104" t="str">
        <f t="shared" si="201"/>
        <v/>
      </c>
      <c r="LK26" s="104" t="str">
        <f t="shared" si="202"/>
        <v/>
      </c>
      <c r="LL26" s="105" t="str">
        <f t="shared" si="70"/>
        <v/>
      </c>
      <c r="LM26" s="109" t="str">
        <f t="shared" si="71"/>
        <v/>
      </c>
      <c r="LN26" s="102"/>
      <c r="LO26" s="102"/>
      <c r="LP26" s="104" t="str">
        <f t="shared" si="72"/>
        <v/>
      </c>
      <c r="LQ26" s="102"/>
      <c r="LR26" s="104" t="str">
        <f t="shared" si="203"/>
        <v/>
      </c>
      <c r="LS26" s="102"/>
      <c r="LT26" s="102"/>
      <c r="LU26" s="104" t="str">
        <f t="shared" si="73"/>
        <v/>
      </c>
      <c r="LV26" s="102"/>
      <c r="LW26" s="104" t="str">
        <f t="shared" si="204"/>
        <v/>
      </c>
      <c r="LX26" s="102"/>
      <c r="LY26" s="102"/>
      <c r="LZ26" s="104" t="str">
        <f t="shared" si="74"/>
        <v/>
      </c>
      <c r="MA26" s="102"/>
      <c r="MB26" s="104" t="str">
        <f t="shared" si="205"/>
        <v/>
      </c>
      <c r="MC26" s="102"/>
      <c r="MD26" s="102"/>
      <c r="ME26" s="104" t="str">
        <f t="shared" si="75"/>
        <v/>
      </c>
      <c r="MF26" s="102"/>
      <c r="MG26" s="104" t="str">
        <f t="shared" si="206"/>
        <v/>
      </c>
      <c r="MH26" s="102"/>
      <c r="MI26" s="102"/>
      <c r="MJ26" s="104" t="str">
        <f t="shared" si="76"/>
        <v/>
      </c>
      <c r="MK26" s="102"/>
      <c r="ML26" s="104" t="str">
        <f t="shared" si="207"/>
        <v/>
      </c>
      <c r="MM26" s="104" t="str">
        <f t="shared" si="208"/>
        <v/>
      </c>
      <c r="MN26" s="104" t="str">
        <f t="shared" si="209"/>
        <v/>
      </c>
      <c r="MO26" s="104" t="str">
        <f t="shared" si="210"/>
        <v/>
      </c>
      <c r="MP26" s="104" t="str">
        <f t="shared" si="211"/>
        <v/>
      </c>
      <c r="MQ26" s="104" t="str">
        <f t="shared" si="212"/>
        <v/>
      </c>
      <c r="MR26" s="105" t="str">
        <f t="shared" si="77"/>
        <v/>
      </c>
      <c r="MS26" s="109" t="str">
        <f t="shared" si="78"/>
        <v/>
      </c>
      <c r="MT26" s="102"/>
      <c r="MU26" s="102"/>
      <c r="MV26" s="104" t="str">
        <f t="shared" si="79"/>
        <v/>
      </c>
      <c r="MW26" s="102"/>
      <c r="MX26" s="104" t="str">
        <f t="shared" si="213"/>
        <v/>
      </c>
      <c r="MY26" s="102"/>
      <c r="MZ26" s="102"/>
      <c r="NA26" s="104" t="str">
        <f t="shared" si="80"/>
        <v/>
      </c>
      <c r="NB26" s="102"/>
      <c r="NC26" s="104" t="str">
        <f t="shared" si="214"/>
        <v/>
      </c>
      <c r="ND26" s="102"/>
      <c r="NE26" s="102"/>
      <c r="NF26" s="104" t="str">
        <f t="shared" si="81"/>
        <v/>
      </c>
      <c r="NG26" s="102"/>
      <c r="NH26" s="104" t="str">
        <f t="shared" si="215"/>
        <v/>
      </c>
      <c r="NI26" s="102"/>
      <c r="NJ26" s="102"/>
      <c r="NK26" s="104" t="str">
        <f t="shared" si="82"/>
        <v/>
      </c>
      <c r="NL26" s="102"/>
      <c r="NM26" s="104" t="str">
        <f t="shared" si="216"/>
        <v/>
      </c>
      <c r="NN26" s="102"/>
      <c r="NO26" s="102"/>
      <c r="NP26" s="104" t="str">
        <f t="shared" si="83"/>
        <v/>
      </c>
      <c r="NQ26" s="102"/>
      <c r="NR26" s="104" t="str">
        <f t="shared" si="217"/>
        <v/>
      </c>
      <c r="NS26" s="104" t="str">
        <f t="shared" si="218"/>
        <v/>
      </c>
      <c r="NT26" s="104" t="str">
        <f t="shared" si="219"/>
        <v/>
      </c>
      <c r="NU26" s="104" t="str">
        <f t="shared" si="220"/>
        <v/>
      </c>
      <c r="NV26" s="104" t="str">
        <f t="shared" si="221"/>
        <v/>
      </c>
      <c r="NW26" s="104" t="str">
        <f t="shared" si="222"/>
        <v/>
      </c>
      <c r="NX26" s="105" t="str">
        <f t="shared" si="84"/>
        <v/>
      </c>
      <c r="NY26" s="109" t="str">
        <f t="shared" si="85"/>
        <v/>
      </c>
      <c r="OA26" s="198">
        <f t="shared" si="226"/>
        <v>9.2692307692307701</v>
      </c>
      <c r="OB26" s="198">
        <f t="shared" si="227"/>
        <v>10</v>
      </c>
      <c r="OC26" s="198">
        <f t="shared" si="228"/>
        <v>11.476923076923075</v>
      </c>
      <c r="OD26" s="198">
        <f t="shared" si="229"/>
        <v>11.138461538461538</v>
      </c>
      <c r="OE26" s="198">
        <f t="shared" si="230"/>
        <v>6.8230769230769237</v>
      </c>
      <c r="OF26" s="198">
        <f t="shared" si="231"/>
        <v>11.584615384615384</v>
      </c>
      <c r="OG26" s="198" t="str">
        <f t="shared" si="232"/>
        <v/>
      </c>
      <c r="OH26" s="198">
        <f t="shared" si="233"/>
        <v>14.899999999999999</v>
      </c>
      <c r="OI26" s="198">
        <f t="shared" si="234"/>
        <v>9.85</v>
      </c>
      <c r="OJ26" s="198" t="str">
        <f t="shared" si="235"/>
        <v/>
      </c>
      <c r="OK26" s="198" t="str">
        <f t="shared" si="236"/>
        <v/>
      </c>
      <c r="OL26" s="198" t="str">
        <f t="shared" si="237"/>
        <v/>
      </c>
      <c r="OM26" s="200"/>
      <c r="ON26" s="198">
        <f t="shared" si="224"/>
        <v>8.5185897435897449</v>
      </c>
      <c r="OO26" s="198">
        <f t="shared" si="225"/>
        <v>9.1987179487179489</v>
      </c>
      <c r="OP26" s="198">
        <f t="shared" si="100"/>
        <v>10.471538461538461</v>
      </c>
      <c r="OQ26" s="198">
        <f t="shared" si="101"/>
        <v>10.471538461538461</v>
      </c>
      <c r="OR26" s="105">
        <f t="shared" si="102"/>
        <v>20</v>
      </c>
      <c r="OS26" s="105">
        <f t="shared" si="103"/>
        <v>30</v>
      </c>
      <c r="OT26" s="134"/>
      <c r="OU26" s="109">
        <f t="shared" si="104"/>
        <v>19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3"/>
        <v>22</v>
      </c>
      <c r="B27" s="195" t="s">
        <v>329</v>
      </c>
      <c r="C27" s="195" t="s">
        <v>330</v>
      </c>
      <c r="D27" s="195" t="s">
        <v>331</v>
      </c>
      <c r="E27" s="196" t="s">
        <v>287</v>
      </c>
      <c r="F27" s="102">
        <v>9.75</v>
      </c>
      <c r="G27" s="102">
        <v>9.5</v>
      </c>
      <c r="H27" s="104">
        <f t="shared" si="0"/>
        <v>9.6000000000000014</v>
      </c>
      <c r="I27" s="102"/>
      <c r="J27" s="104">
        <f t="shared" si="1"/>
        <v>9.6000000000000014</v>
      </c>
      <c r="K27" s="102">
        <v>8.5</v>
      </c>
      <c r="L27" s="102">
        <v>4.5</v>
      </c>
      <c r="M27" s="104">
        <f t="shared" si="2"/>
        <v>6.1</v>
      </c>
      <c r="N27" s="102"/>
      <c r="O27" s="104">
        <f t="shared" si="3"/>
        <v>6.1</v>
      </c>
      <c r="P27" s="102">
        <v>10.5</v>
      </c>
      <c r="Q27" s="102">
        <v>8.5</v>
      </c>
      <c r="R27" s="104">
        <f t="shared" si="4"/>
        <v>9.3000000000000007</v>
      </c>
      <c r="S27" s="102"/>
      <c r="T27" s="104">
        <f t="shared" si="105"/>
        <v>9.3000000000000007</v>
      </c>
      <c r="U27" s="102"/>
      <c r="V27" s="102"/>
      <c r="W27" s="104" t="str">
        <f t="shared" si="5"/>
        <v/>
      </c>
      <c r="X27" s="102"/>
      <c r="Y27" s="104" t="str">
        <f t="shared" si="106"/>
        <v/>
      </c>
      <c r="Z27" s="102"/>
      <c r="AA27" s="102"/>
      <c r="AB27" s="104" t="str">
        <f t="shared" si="6"/>
        <v/>
      </c>
      <c r="AC27" s="102"/>
      <c r="AD27" s="104" t="str">
        <f t="shared" si="107"/>
        <v/>
      </c>
      <c r="AE27" s="104">
        <f t="shared" si="108"/>
        <v>9.6923076923076934</v>
      </c>
      <c r="AF27" s="104">
        <f t="shared" si="109"/>
        <v>8.0384615384615383</v>
      </c>
      <c r="AG27" s="104">
        <f t="shared" si="110"/>
        <v>8.7000000000000028</v>
      </c>
      <c r="AH27" s="104" t="str">
        <f t="shared" si="111"/>
        <v/>
      </c>
      <c r="AI27" s="104">
        <f t="shared" si="112"/>
        <v>8.7000000000000028</v>
      </c>
      <c r="AJ27" s="105">
        <f t="shared" si="7"/>
        <v>0</v>
      </c>
      <c r="AK27" s="109">
        <f t="shared" si="8"/>
        <v>24</v>
      </c>
      <c r="AL27" s="102">
        <v>10.5</v>
      </c>
      <c r="AM27" s="102">
        <v>12.5</v>
      </c>
      <c r="AN27" s="104">
        <f t="shared" si="9"/>
        <v>11.7</v>
      </c>
      <c r="AO27" s="102"/>
      <c r="AP27" s="104">
        <f t="shared" si="113"/>
        <v>11.7</v>
      </c>
      <c r="AQ27" s="102">
        <v>11</v>
      </c>
      <c r="AR27" s="102">
        <v>8.5</v>
      </c>
      <c r="AS27" s="104">
        <f t="shared" si="10"/>
        <v>9.5</v>
      </c>
      <c r="AT27" s="102"/>
      <c r="AU27" s="104">
        <f t="shared" si="114"/>
        <v>9.5</v>
      </c>
      <c r="AV27" s="102"/>
      <c r="AW27" s="102"/>
      <c r="AX27" s="104" t="str">
        <f t="shared" si="11"/>
        <v/>
      </c>
      <c r="AY27" s="102"/>
      <c r="AZ27" s="104" t="str">
        <f t="shared" si="115"/>
        <v/>
      </c>
      <c r="BA27" s="102"/>
      <c r="BB27" s="102"/>
      <c r="BC27" s="104" t="str">
        <f t="shared" si="12"/>
        <v/>
      </c>
      <c r="BD27" s="102"/>
      <c r="BE27" s="104" t="str">
        <f t="shared" si="116"/>
        <v/>
      </c>
      <c r="BF27" s="102"/>
      <c r="BG27" s="102"/>
      <c r="BH27" s="104" t="str">
        <f t="shared" si="13"/>
        <v/>
      </c>
      <c r="BI27" s="102"/>
      <c r="BJ27" s="104" t="str">
        <f t="shared" si="117"/>
        <v/>
      </c>
      <c r="BK27" s="104">
        <f t="shared" si="118"/>
        <v>10.73076923076923</v>
      </c>
      <c r="BL27" s="104">
        <f t="shared" si="119"/>
        <v>10.653846153846153</v>
      </c>
      <c r="BM27" s="104">
        <f t="shared" si="120"/>
        <v>10.684615384615384</v>
      </c>
      <c r="BN27" s="104" t="str">
        <f t="shared" si="121"/>
        <v/>
      </c>
      <c r="BO27" s="104">
        <f t="shared" si="122"/>
        <v>10.684615384615384</v>
      </c>
      <c r="BP27" s="105">
        <f t="shared" si="14"/>
        <v>5</v>
      </c>
      <c r="BQ27" s="109">
        <f t="shared" si="15"/>
        <v>20</v>
      </c>
      <c r="BR27" s="102">
        <v>13</v>
      </c>
      <c r="BS27" s="102">
        <v>6.5</v>
      </c>
      <c r="BT27" s="104">
        <f t="shared" si="16"/>
        <v>9.1</v>
      </c>
      <c r="BU27" s="102"/>
      <c r="BV27" s="104">
        <f t="shared" si="123"/>
        <v>9.1</v>
      </c>
      <c r="BW27" s="102">
        <v>13.5</v>
      </c>
      <c r="BX27" s="102">
        <v>8</v>
      </c>
      <c r="BY27" s="104">
        <f t="shared" si="17"/>
        <v>10.199999999999999</v>
      </c>
      <c r="BZ27" s="102"/>
      <c r="CA27" s="104">
        <f t="shared" si="124"/>
        <v>10.199999999999999</v>
      </c>
      <c r="CB27" s="102"/>
      <c r="CC27" s="102"/>
      <c r="CD27" s="104" t="str">
        <f t="shared" si="18"/>
        <v/>
      </c>
      <c r="CE27" s="102"/>
      <c r="CF27" s="104" t="str">
        <f t="shared" si="125"/>
        <v/>
      </c>
      <c r="CG27" s="102"/>
      <c r="CH27" s="102"/>
      <c r="CI27" s="104" t="str">
        <f t="shared" si="19"/>
        <v/>
      </c>
      <c r="CJ27" s="102"/>
      <c r="CK27" s="104" t="str">
        <f t="shared" si="126"/>
        <v/>
      </c>
      <c r="CL27" s="102"/>
      <c r="CM27" s="102"/>
      <c r="CN27" s="104" t="str">
        <f t="shared" si="20"/>
        <v/>
      </c>
      <c r="CO27" s="102"/>
      <c r="CP27" s="104" t="str">
        <f t="shared" si="127"/>
        <v/>
      </c>
      <c r="CQ27" s="104">
        <f t="shared" si="128"/>
        <v>13.23076923076923</v>
      </c>
      <c r="CR27" s="104">
        <f t="shared" si="129"/>
        <v>7.1923076923076925</v>
      </c>
      <c r="CS27" s="104">
        <f t="shared" si="130"/>
        <v>9.6076923076923073</v>
      </c>
      <c r="CT27" s="104" t="str">
        <f t="shared" si="131"/>
        <v/>
      </c>
      <c r="CU27" s="104">
        <f t="shared" si="132"/>
        <v>9.6076923076923073</v>
      </c>
      <c r="CV27" s="105">
        <f t="shared" si="21"/>
        <v>0</v>
      </c>
      <c r="CW27" s="109">
        <f t="shared" si="22"/>
        <v>23</v>
      </c>
      <c r="CX27" s="102">
        <v>13.5</v>
      </c>
      <c r="CY27" s="102">
        <v>10</v>
      </c>
      <c r="CZ27" s="104">
        <f t="shared" si="23"/>
        <v>11.4</v>
      </c>
      <c r="DA27" s="102"/>
      <c r="DB27" s="104">
        <f t="shared" si="133"/>
        <v>11.4</v>
      </c>
      <c r="DC27" s="102">
        <v>9.5</v>
      </c>
      <c r="DD27" s="102">
        <v>9</v>
      </c>
      <c r="DE27" s="104">
        <f t="shared" si="24"/>
        <v>9.1999999999999993</v>
      </c>
      <c r="DF27" s="102"/>
      <c r="DG27" s="104">
        <f t="shared" si="134"/>
        <v>9.1999999999999993</v>
      </c>
      <c r="DH27" s="102">
        <v>12</v>
      </c>
      <c r="DI27" s="102">
        <v>13</v>
      </c>
      <c r="DJ27" s="104">
        <f t="shared" si="25"/>
        <v>12.600000000000001</v>
      </c>
      <c r="DK27" s="102"/>
      <c r="DL27" s="104">
        <f t="shared" si="135"/>
        <v>12.600000000000001</v>
      </c>
      <c r="DM27" s="102"/>
      <c r="DN27" s="102"/>
      <c r="DO27" s="104" t="str">
        <f t="shared" si="26"/>
        <v/>
      </c>
      <c r="DP27" s="102"/>
      <c r="DQ27" s="104" t="str">
        <f t="shared" si="136"/>
        <v/>
      </c>
      <c r="DR27" s="102"/>
      <c r="DS27" s="102"/>
      <c r="DT27" s="104" t="str">
        <f t="shared" si="27"/>
        <v/>
      </c>
      <c r="DU27" s="102"/>
      <c r="DV27" s="104" t="str">
        <f t="shared" si="137"/>
        <v/>
      </c>
      <c r="DW27" s="104">
        <f t="shared" si="138"/>
        <v>11.5</v>
      </c>
      <c r="DX27" s="104">
        <f t="shared" si="139"/>
        <v>10.538461538461538</v>
      </c>
      <c r="DY27" s="104">
        <f t="shared" si="140"/>
        <v>10.923076923076923</v>
      </c>
      <c r="DZ27" s="104" t="str">
        <f t="shared" si="141"/>
        <v/>
      </c>
      <c r="EA27" s="104">
        <f t="shared" si="142"/>
        <v>10.923076923076923</v>
      </c>
      <c r="EB27" s="105">
        <f t="shared" si="28"/>
        <v>5</v>
      </c>
      <c r="EC27" s="109">
        <f t="shared" si="29"/>
        <v>21</v>
      </c>
      <c r="ED27" s="102">
        <v>10.75</v>
      </c>
      <c r="EE27" s="102">
        <v>8</v>
      </c>
      <c r="EF27" s="104">
        <f t="shared" si="30"/>
        <v>9.1</v>
      </c>
      <c r="EG27" s="102"/>
      <c r="EH27" s="104">
        <f t="shared" si="143"/>
        <v>9.1</v>
      </c>
      <c r="EI27" s="102">
        <v>13</v>
      </c>
      <c r="EJ27" s="102">
        <v>5</v>
      </c>
      <c r="EK27" s="104">
        <f t="shared" si="31"/>
        <v>8.1999999999999993</v>
      </c>
      <c r="EL27" s="102"/>
      <c r="EM27" s="104">
        <f t="shared" si="144"/>
        <v>8.1999999999999993</v>
      </c>
      <c r="EN27" s="102">
        <v>14.5</v>
      </c>
      <c r="EO27" s="102">
        <v>7</v>
      </c>
      <c r="EP27" s="104">
        <f t="shared" si="32"/>
        <v>10</v>
      </c>
      <c r="EQ27" s="102"/>
      <c r="ER27" s="104">
        <f t="shared" si="145"/>
        <v>10</v>
      </c>
      <c r="ES27" s="102"/>
      <c r="ET27" s="102"/>
      <c r="EU27" s="104" t="str">
        <f t="shared" si="33"/>
        <v/>
      </c>
      <c r="EV27" s="102"/>
      <c r="EW27" s="104" t="str">
        <f t="shared" si="146"/>
        <v/>
      </c>
      <c r="EX27" s="102"/>
      <c r="EY27" s="102"/>
      <c r="EZ27" s="104" t="str">
        <f t="shared" si="34"/>
        <v/>
      </c>
      <c r="FA27" s="102"/>
      <c r="FB27" s="104" t="str">
        <f t="shared" si="147"/>
        <v/>
      </c>
      <c r="FC27" s="104">
        <f t="shared" si="148"/>
        <v>12.653846153846155</v>
      </c>
      <c r="FD27" s="104">
        <f t="shared" si="149"/>
        <v>6.384615384615385</v>
      </c>
      <c r="FE27" s="104">
        <f t="shared" si="150"/>
        <v>8.8923076923076927</v>
      </c>
      <c r="FF27" s="104" t="str">
        <f t="shared" si="151"/>
        <v/>
      </c>
      <c r="FG27" s="104">
        <f t="shared" si="152"/>
        <v>8.8923076923076927</v>
      </c>
      <c r="FH27" s="105">
        <f t="shared" si="35"/>
        <v>0</v>
      </c>
      <c r="FI27" s="109">
        <f t="shared" si="36"/>
        <v>9</v>
      </c>
      <c r="FJ27" s="102">
        <v>12</v>
      </c>
      <c r="FK27" s="102">
        <v>14.5</v>
      </c>
      <c r="FL27" s="104">
        <f t="shared" si="37"/>
        <v>13.5</v>
      </c>
      <c r="FM27" s="102"/>
      <c r="FN27" s="104">
        <f t="shared" si="153"/>
        <v>13.5</v>
      </c>
      <c r="FO27" s="102">
        <v>14</v>
      </c>
      <c r="FP27" s="102">
        <v>14</v>
      </c>
      <c r="FQ27" s="104">
        <f t="shared" si="38"/>
        <v>14</v>
      </c>
      <c r="FR27" s="102"/>
      <c r="FS27" s="104">
        <f t="shared" si="154"/>
        <v>14</v>
      </c>
      <c r="FT27" s="102"/>
      <c r="FU27" s="102"/>
      <c r="FV27" s="104" t="str">
        <f t="shared" si="39"/>
        <v/>
      </c>
      <c r="FW27" s="102"/>
      <c r="FX27" s="104" t="str">
        <f t="shared" si="155"/>
        <v/>
      </c>
      <c r="FY27" s="102"/>
      <c r="FZ27" s="102"/>
      <c r="GA27" s="104" t="str">
        <f t="shared" si="40"/>
        <v/>
      </c>
      <c r="GB27" s="102"/>
      <c r="GC27" s="104" t="str">
        <f t="shared" si="156"/>
        <v/>
      </c>
      <c r="GD27" s="102"/>
      <c r="GE27" s="102"/>
      <c r="GF27" s="104" t="str">
        <f t="shared" si="41"/>
        <v/>
      </c>
      <c r="GG27" s="102"/>
      <c r="GH27" s="104" t="str">
        <f t="shared" si="157"/>
        <v/>
      </c>
      <c r="GI27" s="104">
        <f t="shared" si="158"/>
        <v>12.923076923076923</v>
      </c>
      <c r="GJ27" s="104">
        <f t="shared" si="159"/>
        <v>14.26923076923077</v>
      </c>
      <c r="GK27" s="104">
        <f t="shared" si="160"/>
        <v>13.73076923076923</v>
      </c>
      <c r="GL27" s="104" t="str">
        <f t="shared" si="161"/>
        <v/>
      </c>
      <c r="GM27" s="104">
        <f t="shared" si="162"/>
        <v>13.73076923076923</v>
      </c>
      <c r="GN27" s="105">
        <f t="shared" si="42"/>
        <v>3</v>
      </c>
      <c r="GO27" s="109">
        <f t="shared" si="43"/>
        <v>4</v>
      </c>
      <c r="GP27" s="102"/>
      <c r="GQ27" s="102"/>
      <c r="GR27" s="104" t="str">
        <f t="shared" si="44"/>
        <v/>
      </c>
      <c r="GS27" s="102"/>
      <c r="GT27" s="104" t="str">
        <f t="shared" si="163"/>
        <v/>
      </c>
      <c r="GU27" s="102"/>
      <c r="GV27" s="102"/>
      <c r="GW27" s="104" t="str">
        <f t="shared" si="45"/>
        <v/>
      </c>
      <c r="GX27" s="102"/>
      <c r="GY27" s="104" t="str">
        <f t="shared" si="164"/>
        <v/>
      </c>
      <c r="GZ27" s="102"/>
      <c r="HA27" s="102"/>
      <c r="HB27" s="104" t="str">
        <f t="shared" si="46"/>
        <v/>
      </c>
      <c r="HC27" s="102"/>
      <c r="HD27" s="104" t="str">
        <f t="shared" si="165"/>
        <v/>
      </c>
      <c r="HE27" s="102"/>
      <c r="HF27" s="102"/>
      <c r="HG27" s="104" t="str">
        <f t="shared" si="47"/>
        <v/>
      </c>
      <c r="HH27" s="102"/>
      <c r="HI27" s="104" t="str">
        <f t="shared" si="166"/>
        <v/>
      </c>
      <c r="HJ27" s="102"/>
      <c r="HK27" s="102"/>
      <c r="HL27" s="104" t="str">
        <f t="shared" si="48"/>
        <v/>
      </c>
      <c r="HM27" s="102"/>
      <c r="HN27" s="104" t="str">
        <f t="shared" si="167"/>
        <v/>
      </c>
      <c r="HO27" s="104" t="str">
        <f t="shared" si="168"/>
        <v/>
      </c>
      <c r="HP27" s="104" t="str">
        <f t="shared" si="169"/>
        <v/>
      </c>
      <c r="HQ27" s="104" t="str">
        <f t="shared" si="170"/>
        <v/>
      </c>
      <c r="HR27" s="104" t="str">
        <f t="shared" si="171"/>
        <v/>
      </c>
      <c r="HS27" s="104" t="str">
        <f t="shared" si="172"/>
        <v/>
      </c>
      <c r="HT27" s="105" t="str">
        <f t="shared" si="49"/>
        <v/>
      </c>
      <c r="HU27" s="109" t="str">
        <f t="shared" si="50"/>
        <v/>
      </c>
      <c r="HV27" s="102">
        <v>13</v>
      </c>
      <c r="HW27" s="102">
        <v>12.5</v>
      </c>
      <c r="HX27" s="104">
        <f t="shared" si="51"/>
        <v>12.7</v>
      </c>
      <c r="HY27" s="102"/>
      <c r="HZ27" s="104">
        <f t="shared" si="173"/>
        <v>12.7</v>
      </c>
      <c r="IA27" s="102"/>
      <c r="IB27" s="102"/>
      <c r="IC27" s="104" t="str">
        <f t="shared" si="52"/>
        <v/>
      </c>
      <c r="ID27" s="102"/>
      <c r="IE27" s="104" t="str">
        <f t="shared" si="174"/>
        <v/>
      </c>
      <c r="IF27" s="102"/>
      <c r="IG27" s="102"/>
      <c r="IH27" s="104" t="str">
        <f t="shared" si="53"/>
        <v/>
      </c>
      <c r="II27" s="102"/>
      <c r="IJ27" s="104" t="str">
        <f t="shared" si="175"/>
        <v/>
      </c>
      <c r="IK27" s="102"/>
      <c r="IL27" s="102"/>
      <c r="IM27" s="104" t="str">
        <f t="shared" si="54"/>
        <v/>
      </c>
      <c r="IN27" s="102"/>
      <c r="IO27" s="104" t="str">
        <f t="shared" si="176"/>
        <v/>
      </c>
      <c r="IP27" s="102"/>
      <c r="IQ27" s="102"/>
      <c r="IR27" s="104" t="str">
        <f t="shared" si="55"/>
        <v/>
      </c>
      <c r="IS27" s="102"/>
      <c r="IT27" s="104" t="str">
        <f t="shared" si="177"/>
        <v/>
      </c>
      <c r="IU27" s="104">
        <f t="shared" si="178"/>
        <v>13</v>
      </c>
      <c r="IV27" s="104">
        <f t="shared" si="179"/>
        <v>12.5</v>
      </c>
      <c r="IW27" s="104">
        <f t="shared" si="180"/>
        <v>12.7</v>
      </c>
      <c r="IX27" s="104" t="str">
        <f t="shared" si="181"/>
        <v/>
      </c>
      <c r="IY27" s="104">
        <f t="shared" si="182"/>
        <v>12.7</v>
      </c>
      <c r="IZ27" s="105">
        <f t="shared" si="56"/>
        <v>2</v>
      </c>
      <c r="JA27" s="109">
        <f t="shared" si="57"/>
        <v>19</v>
      </c>
      <c r="JB27" s="102">
        <v>9.5</v>
      </c>
      <c r="JC27" s="102">
        <v>6</v>
      </c>
      <c r="JD27" s="104">
        <f t="shared" si="58"/>
        <v>7.4</v>
      </c>
      <c r="JE27" s="102"/>
      <c r="JF27" s="104">
        <f t="shared" si="183"/>
        <v>7.4</v>
      </c>
      <c r="JG27" s="102"/>
      <c r="JH27" s="102"/>
      <c r="JI27" s="104" t="str">
        <f t="shared" si="59"/>
        <v/>
      </c>
      <c r="JJ27" s="102"/>
      <c r="JK27" s="104" t="str">
        <f t="shared" si="184"/>
        <v/>
      </c>
      <c r="JL27" s="102"/>
      <c r="JM27" s="102"/>
      <c r="JN27" s="104" t="str">
        <f t="shared" si="60"/>
        <v/>
      </c>
      <c r="JO27" s="102"/>
      <c r="JP27" s="104" t="str">
        <f t="shared" si="185"/>
        <v/>
      </c>
      <c r="JQ27" s="102"/>
      <c r="JR27" s="102"/>
      <c r="JS27" s="104" t="str">
        <f t="shared" si="61"/>
        <v/>
      </c>
      <c r="JT27" s="102"/>
      <c r="JU27" s="104" t="str">
        <f t="shared" si="186"/>
        <v/>
      </c>
      <c r="JV27" s="102"/>
      <c r="JW27" s="102"/>
      <c r="JX27" s="104" t="str">
        <f t="shared" si="62"/>
        <v/>
      </c>
      <c r="JY27" s="102"/>
      <c r="JZ27" s="104" t="str">
        <f t="shared" si="187"/>
        <v/>
      </c>
      <c r="KA27" s="104">
        <f t="shared" si="188"/>
        <v>9.5</v>
      </c>
      <c r="KB27" s="104">
        <f t="shared" si="189"/>
        <v>6</v>
      </c>
      <c r="KC27" s="104">
        <f t="shared" si="190"/>
        <v>7.4</v>
      </c>
      <c r="KD27" s="104" t="str">
        <f t="shared" si="191"/>
        <v/>
      </c>
      <c r="KE27" s="104">
        <f t="shared" si="192"/>
        <v>7.4</v>
      </c>
      <c r="KF27" s="105">
        <f t="shared" si="63"/>
        <v>0</v>
      </c>
      <c r="KG27" s="109">
        <f t="shared" si="64"/>
        <v>22</v>
      </c>
      <c r="KH27" s="102"/>
      <c r="KI27" s="102"/>
      <c r="KJ27" s="104" t="str">
        <f t="shared" si="65"/>
        <v/>
      </c>
      <c r="KK27" s="102"/>
      <c r="KL27" s="104" t="str">
        <f t="shared" si="193"/>
        <v/>
      </c>
      <c r="KM27" s="102"/>
      <c r="KN27" s="102"/>
      <c r="KO27" s="104" t="str">
        <f t="shared" si="66"/>
        <v/>
      </c>
      <c r="KP27" s="102"/>
      <c r="KQ27" s="104" t="str">
        <f t="shared" si="194"/>
        <v/>
      </c>
      <c r="KR27" s="102"/>
      <c r="KS27" s="102"/>
      <c r="KT27" s="104" t="str">
        <f t="shared" si="67"/>
        <v/>
      </c>
      <c r="KU27" s="102"/>
      <c r="KV27" s="104" t="str">
        <f t="shared" si="195"/>
        <v/>
      </c>
      <c r="KW27" s="102"/>
      <c r="KX27" s="102"/>
      <c r="KY27" s="104" t="str">
        <f t="shared" si="68"/>
        <v/>
      </c>
      <c r="KZ27" s="102"/>
      <c r="LA27" s="104" t="str">
        <f t="shared" si="196"/>
        <v/>
      </c>
      <c r="LB27" s="102"/>
      <c r="LC27" s="102"/>
      <c r="LD27" s="104" t="str">
        <f t="shared" si="69"/>
        <v/>
      </c>
      <c r="LE27" s="102"/>
      <c r="LF27" s="104" t="str">
        <f t="shared" si="197"/>
        <v/>
      </c>
      <c r="LG27" s="104" t="str">
        <f t="shared" si="198"/>
        <v/>
      </c>
      <c r="LH27" s="104" t="str">
        <f t="shared" si="199"/>
        <v/>
      </c>
      <c r="LI27" s="104" t="str">
        <f t="shared" si="200"/>
        <v/>
      </c>
      <c r="LJ27" s="104" t="str">
        <f t="shared" si="201"/>
        <v/>
      </c>
      <c r="LK27" s="104" t="str">
        <f t="shared" si="202"/>
        <v/>
      </c>
      <c r="LL27" s="105" t="str">
        <f t="shared" si="70"/>
        <v/>
      </c>
      <c r="LM27" s="109" t="str">
        <f t="shared" si="71"/>
        <v/>
      </c>
      <c r="LN27" s="102"/>
      <c r="LO27" s="102"/>
      <c r="LP27" s="104" t="str">
        <f t="shared" si="72"/>
        <v/>
      </c>
      <c r="LQ27" s="102"/>
      <c r="LR27" s="104" t="str">
        <f t="shared" si="203"/>
        <v/>
      </c>
      <c r="LS27" s="102"/>
      <c r="LT27" s="102"/>
      <c r="LU27" s="104" t="str">
        <f t="shared" si="73"/>
        <v/>
      </c>
      <c r="LV27" s="102"/>
      <c r="LW27" s="104" t="str">
        <f t="shared" si="204"/>
        <v/>
      </c>
      <c r="LX27" s="102"/>
      <c r="LY27" s="102"/>
      <c r="LZ27" s="104" t="str">
        <f t="shared" si="74"/>
        <v/>
      </c>
      <c r="MA27" s="102"/>
      <c r="MB27" s="104" t="str">
        <f t="shared" si="205"/>
        <v/>
      </c>
      <c r="MC27" s="102"/>
      <c r="MD27" s="102"/>
      <c r="ME27" s="104" t="str">
        <f t="shared" si="75"/>
        <v/>
      </c>
      <c r="MF27" s="102"/>
      <c r="MG27" s="104" t="str">
        <f t="shared" si="206"/>
        <v/>
      </c>
      <c r="MH27" s="102"/>
      <c r="MI27" s="102"/>
      <c r="MJ27" s="104" t="str">
        <f t="shared" si="76"/>
        <v/>
      </c>
      <c r="MK27" s="102"/>
      <c r="ML27" s="104" t="str">
        <f t="shared" si="207"/>
        <v/>
      </c>
      <c r="MM27" s="104" t="str">
        <f t="shared" si="208"/>
        <v/>
      </c>
      <c r="MN27" s="104" t="str">
        <f t="shared" si="209"/>
        <v/>
      </c>
      <c r="MO27" s="104" t="str">
        <f t="shared" si="210"/>
        <v/>
      </c>
      <c r="MP27" s="104" t="str">
        <f t="shared" si="211"/>
        <v/>
      </c>
      <c r="MQ27" s="104" t="str">
        <f t="shared" si="212"/>
        <v/>
      </c>
      <c r="MR27" s="105" t="str">
        <f t="shared" si="77"/>
        <v/>
      </c>
      <c r="MS27" s="109" t="str">
        <f t="shared" si="78"/>
        <v/>
      </c>
      <c r="MT27" s="102"/>
      <c r="MU27" s="102"/>
      <c r="MV27" s="104" t="str">
        <f t="shared" si="79"/>
        <v/>
      </c>
      <c r="MW27" s="102"/>
      <c r="MX27" s="104" t="str">
        <f t="shared" si="213"/>
        <v/>
      </c>
      <c r="MY27" s="102"/>
      <c r="MZ27" s="102"/>
      <c r="NA27" s="104" t="str">
        <f t="shared" si="80"/>
        <v/>
      </c>
      <c r="NB27" s="102"/>
      <c r="NC27" s="104" t="str">
        <f t="shared" si="214"/>
        <v/>
      </c>
      <c r="ND27" s="102"/>
      <c r="NE27" s="102"/>
      <c r="NF27" s="104" t="str">
        <f t="shared" si="81"/>
        <v/>
      </c>
      <c r="NG27" s="102"/>
      <c r="NH27" s="104" t="str">
        <f t="shared" si="215"/>
        <v/>
      </c>
      <c r="NI27" s="102"/>
      <c r="NJ27" s="102"/>
      <c r="NK27" s="104" t="str">
        <f t="shared" si="82"/>
        <v/>
      </c>
      <c r="NL27" s="102"/>
      <c r="NM27" s="104" t="str">
        <f t="shared" si="216"/>
        <v/>
      </c>
      <c r="NN27" s="102"/>
      <c r="NO27" s="102"/>
      <c r="NP27" s="104" t="str">
        <f t="shared" si="83"/>
        <v/>
      </c>
      <c r="NQ27" s="102"/>
      <c r="NR27" s="104" t="str">
        <f t="shared" si="217"/>
        <v/>
      </c>
      <c r="NS27" s="104" t="str">
        <f t="shared" si="218"/>
        <v/>
      </c>
      <c r="NT27" s="104" t="str">
        <f t="shared" si="219"/>
        <v/>
      </c>
      <c r="NU27" s="104" t="str">
        <f t="shared" si="220"/>
        <v/>
      </c>
      <c r="NV27" s="104" t="str">
        <f t="shared" si="221"/>
        <v/>
      </c>
      <c r="NW27" s="104" t="str">
        <f t="shared" si="222"/>
        <v/>
      </c>
      <c r="NX27" s="105" t="str">
        <f t="shared" si="84"/>
        <v/>
      </c>
      <c r="NY27" s="109" t="str">
        <f t="shared" si="85"/>
        <v/>
      </c>
      <c r="OA27" s="198">
        <f t="shared" si="226"/>
        <v>8.7000000000000028</v>
      </c>
      <c r="OB27" s="198">
        <f t="shared" si="227"/>
        <v>10.684615384615384</v>
      </c>
      <c r="OC27" s="198">
        <f t="shared" si="228"/>
        <v>9.6076923076923073</v>
      </c>
      <c r="OD27" s="198">
        <f t="shared" si="229"/>
        <v>10.923076923076923</v>
      </c>
      <c r="OE27" s="198">
        <f t="shared" si="230"/>
        <v>8.8923076923076927</v>
      </c>
      <c r="OF27" s="198">
        <f t="shared" si="231"/>
        <v>13.73076923076923</v>
      </c>
      <c r="OG27" s="198" t="str">
        <f t="shared" si="232"/>
        <v/>
      </c>
      <c r="OH27" s="198">
        <f t="shared" si="233"/>
        <v>12.7</v>
      </c>
      <c r="OI27" s="198">
        <f t="shared" si="234"/>
        <v>7.4</v>
      </c>
      <c r="OJ27" s="198" t="str">
        <f t="shared" si="235"/>
        <v/>
      </c>
      <c r="OK27" s="198" t="str">
        <f t="shared" si="236"/>
        <v/>
      </c>
      <c r="OL27" s="198" t="str">
        <f t="shared" si="237"/>
        <v/>
      </c>
      <c r="OM27" s="200"/>
      <c r="ON27" s="198">
        <f t="shared" si="224"/>
        <v>9.967948717948719</v>
      </c>
      <c r="OO27" s="198">
        <f t="shared" si="225"/>
        <v>8.0294871794871785</v>
      </c>
      <c r="OP27" s="198">
        <f t="shared" si="100"/>
        <v>10.254871794871795</v>
      </c>
      <c r="OQ27" s="198">
        <f t="shared" si="101"/>
        <v>10.254871794871795</v>
      </c>
      <c r="OR27" s="105">
        <f t="shared" si="102"/>
        <v>15</v>
      </c>
      <c r="OS27" s="105">
        <f t="shared" si="103"/>
        <v>30</v>
      </c>
      <c r="OT27" s="134"/>
      <c r="OU27" s="109">
        <f t="shared" si="104"/>
        <v>20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197" t="s">
        <v>332</v>
      </c>
      <c r="C28" s="197" t="s">
        <v>333</v>
      </c>
      <c r="D28" s="197" t="s">
        <v>334</v>
      </c>
      <c r="E28" s="196" t="s">
        <v>287</v>
      </c>
      <c r="F28" s="102">
        <v>11</v>
      </c>
      <c r="G28" s="102">
        <v>13</v>
      </c>
      <c r="H28" s="104">
        <f t="shared" si="0"/>
        <v>12.2</v>
      </c>
      <c r="I28" s="102"/>
      <c r="J28" s="104">
        <f t="shared" si="1"/>
        <v>12.2</v>
      </c>
      <c r="K28" s="102">
        <v>11.5</v>
      </c>
      <c r="L28" s="102">
        <v>7</v>
      </c>
      <c r="M28" s="104">
        <f t="shared" si="2"/>
        <v>8.8000000000000007</v>
      </c>
      <c r="N28" s="102"/>
      <c r="O28" s="104">
        <f t="shared" si="3"/>
        <v>8.8000000000000007</v>
      </c>
      <c r="P28" s="102">
        <v>8.5</v>
      </c>
      <c r="Q28" s="102">
        <v>5.5</v>
      </c>
      <c r="R28" s="104">
        <f t="shared" si="4"/>
        <v>6.7</v>
      </c>
      <c r="S28" s="102"/>
      <c r="T28" s="104">
        <f t="shared" si="105"/>
        <v>6.7</v>
      </c>
      <c r="U28" s="102"/>
      <c r="V28" s="102"/>
      <c r="W28" s="104" t="str">
        <f t="shared" si="5"/>
        <v/>
      </c>
      <c r="X28" s="102"/>
      <c r="Y28" s="104" t="str">
        <f t="shared" si="106"/>
        <v/>
      </c>
      <c r="Z28" s="102"/>
      <c r="AA28" s="102"/>
      <c r="AB28" s="104" t="str">
        <f t="shared" si="6"/>
        <v/>
      </c>
      <c r="AC28" s="102"/>
      <c r="AD28" s="104" t="str">
        <f t="shared" si="107"/>
        <v/>
      </c>
      <c r="AE28" s="104">
        <f t="shared" si="108"/>
        <v>10.346153846153847</v>
      </c>
      <c r="AF28" s="104">
        <f t="shared" si="109"/>
        <v>9.3076923076923066</v>
      </c>
      <c r="AG28" s="104">
        <f t="shared" si="110"/>
        <v>9.7230769230769241</v>
      </c>
      <c r="AH28" s="104" t="str">
        <f t="shared" si="111"/>
        <v/>
      </c>
      <c r="AI28" s="104">
        <f t="shared" si="112"/>
        <v>9.7230769230769241</v>
      </c>
      <c r="AJ28" s="105">
        <f t="shared" si="7"/>
        <v>0</v>
      </c>
      <c r="AK28" s="109">
        <f t="shared" si="8"/>
        <v>20</v>
      </c>
      <c r="AL28" s="102">
        <v>10.5</v>
      </c>
      <c r="AM28" s="102">
        <v>10</v>
      </c>
      <c r="AN28" s="104">
        <f t="shared" si="9"/>
        <v>10.199999999999999</v>
      </c>
      <c r="AO28" s="102"/>
      <c r="AP28" s="104">
        <f t="shared" si="113"/>
        <v>10.199999999999999</v>
      </c>
      <c r="AQ28" s="102">
        <v>13</v>
      </c>
      <c r="AR28" s="102">
        <v>7</v>
      </c>
      <c r="AS28" s="104">
        <f t="shared" si="10"/>
        <v>9.4</v>
      </c>
      <c r="AT28" s="102"/>
      <c r="AU28" s="104">
        <f t="shared" si="114"/>
        <v>9.4</v>
      </c>
      <c r="AV28" s="102"/>
      <c r="AW28" s="102"/>
      <c r="AX28" s="104" t="str">
        <f t="shared" si="11"/>
        <v/>
      </c>
      <c r="AY28" s="102"/>
      <c r="AZ28" s="104" t="str">
        <f t="shared" si="115"/>
        <v/>
      </c>
      <c r="BA28" s="102"/>
      <c r="BB28" s="102"/>
      <c r="BC28" s="104" t="str">
        <f t="shared" si="12"/>
        <v/>
      </c>
      <c r="BD28" s="102"/>
      <c r="BE28" s="104" t="str">
        <f t="shared" si="116"/>
        <v/>
      </c>
      <c r="BF28" s="102"/>
      <c r="BG28" s="102"/>
      <c r="BH28" s="104" t="str">
        <f t="shared" si="13"/>
        <v/>
      </c>
      <c r="BI28" s="102"/>
      <c r="BJ28" s="104" t="str">
        <f t="shared" si="117"/>
        <v/>
      </c>
      <c r="BK28" s="104">
        <f t="shared" si="118"/>
        <v>11.653846153846153</v>
      </c>
      <c r="BL28" s="104">
        <f t="shared" si="119"/>
        <v>8.615384615384615</v>
      </c>
      <c r="BM28" s="104">
        <f t="shared" si="120"/>
        <v>9.8307692307692314</v>
      </c>
      <c r="BN28" s="104" t="str">
        <f t="shared" si="121"/>
        <v/>
      </c>
      <c r="BO28" s="104">
        <f t="shared" si="122"/>
        <v>9.8307692307692314</v>
      </c>
      <c r="BP28" s="105">
        <f t="shared" si="14"/>
        <v>0</v>
      </c>
      <c r="BQ28" s="109">
        <f t="shared" si="15"/>
        <v>24</v>
      </c>
      <c r="BR28" s="102">
        <v>11</v>
      </c>
      <c r="BS28" s="102">
        <v>7.5</v>
      </c>
      <c r="BT28" s="104">
        <f t="shared" si="16"/>
        <v>8.9</v>
      </c>
      <c r="BU28" s="102"/>
      <c r="BV28" s="104">
        <f t="shared" si="123"/>
        <v>8.9</v>
      </c>
      <c r="BW28" s="102">
        <v>11</v>
      </c>
      <c r="BX28" s="102">
        <v>13</v>
      </c>
      <c r="BY28" s="104">
        <f t="shared" si="17"/>
        <v>12.2</v>
      </c>
      <c r="BZ28" s="102"/>
      <c r="CA28" s="104">
        <f t="shared" si="124"/>
        <v>12.2</v>
      </c>
      <c r="CB28" s="102"/>
      <c r="CC28" s="102"/>
      <c r="CD28" s="104" t="str">
        <f t="shared" si="18"/>
        <v/>
      </c>
      <c r="CE28" s="102"/>
      <c r="CF28" s="104" t="str">
        <f t="shared" si="125"/>
        <v/>
      </c>
      <c r="CG28" s="102"/>
      <c r="CH28" s="102"/>
      <c r="CI28" s="104" t="str">
        <f t="shared" si="19"/>
        <v/>
      </c>
      <c r="CJ28" s="102"/>
      <c r="CK28" s="104" t="str">
        <f t="shared" si="126"/>
        <v/>
      </c>
      <c r="CL28" s="102"/>
      <c r="CM28" s="102"/>
      <c r="CN28" s="104" t="str">
        <f t="shared" si="20"/>
        <v/>
      </c>
      <c r="CO28" s="102"/>
      <c r="CP28" s="104" t="str">
        <f t="shared" si="127"/>
        <v/>
      </c>
      <c r="CQ28" s="104">
        <f t="shared" si="128"/>
        <v>11</v>
      </c>
      <c r="CR28" s="104">
        <f t="shared" si="129"/>
        <v>10.038461538461538</v>
      </c>
      <c r="CS28" s="104">
        <f t="shared" si="130"/>
        <v>10.423076923076923</v>
      </c>
      <c r="CT28" s="104" t="str">
        <f t="shared" si="131"/>
        <v/>
      </c>
      <c r="CU28" s="104">
        <f t="shared" si="132"/>
        <v>10.423076923076923</v>
      </c>
      <c r="CV28" s="105">
        <f t="shared" si="21"/>
        <v>5</v>
      </c>
      <c r="CW28" s="109">
        <f t="shared" si="22"/>
        <v>20</v>
      </c>
      <c r="CX28" s="102">
        <v>12</v>
      </c>
      <c r="CY28" s="102">
        <v>9</v>
      </c>
      <c r="CZ28" s="104">
        <f t="shared" si="23"/>
        <v>10.199999999999999</v>
      </c>
      <c r="DA28" s="102"/>
      <c r="DB28" s="104">
        <f t="shared" si="133"/>
        <v>10.199999999999999</v>
      </c>
      <c r="DC28" s="102">
        <v>12</v>
      </c>
      <c r="DD28" s="102">
        <v>10</v>
      </c>
      <c r="DE28" s="104">
        <f t="shared" si="24"/>
        <v>10.8</v>
      </c>
      <c r="DF28" s="102"/>
      <c r="DG28" s="104">
        <f t="shared" si="134"/>
        <v>10.8</v>
      </c>
      <c r="DH28" s="102">
        <v>12</v>
      </c>
      <c r="DI28" s="102">
        <v>13.5</v>
      </c>
      <c r="DJ28" s="104">
        <f t="shared" si="25"/>
        <v>12.9</v>
      </c>
      <c r="DK28" s="102"/>
      <c r="DL28" s="104">
        <f t="shared" si="135"/>
        <v>12.9</v>
      </c>
      <c r="DM28" s="102"/>
      <c r="DN28" s="102"/>
      <c r="DO28" s="104" t="str">
        <f t="shared" si="26"/>
        <v/>
      </c>
      <c r="DP28" s="102"/>
      <c r="DQ28" s="104" t="str">
        <f t="shared" si="136"/>
        <v/>
      </c>
      <c r="DR28" s="102"/>
      <c r="DS28" s="102"/>
      <c r="DT28" s="104" t="str">
        <f t="shared" si="27"/>
        <v/>
      </c>
      <c r="DU28" s="102"/>
      <c r="DV28" s="104" t="str">
        <f t="shared" si="137"/>
        <v/>
      </c>
      <c r="DW28" s="104">
        <f t="shared" si="138"/>
        <v>12</v>
      </c>
      <c r="DX28" s="104">
        <f t="shared" si="139"/>
        <v>10.76923076923077</v>
      </c>
      <c r="DY28" s="104">
        <f t="shared" si="140"/>
        <v>11.261538461538462</v>
      </c>
      <c r="DZ28" s="104" t="str">
        <f t="shared" si="141"/>
        <v/>
      </c>
      <c r="EA28" s="104">
        <f t="shared" si="142"/>
        <v>11.261538461538462</v>
      </c>
      <c r="EB28" s="105">
        <f t="shared" si="28"/>
        <v>5</v>
      </c>
      <c r="EC28" s="109">
        <f t="shared" si="29"/>
        <v>14</v>
      </c>
      <c r="ED28" s="102">
        <v>6.75</v>
      </c>
      <c r="EE28" s="102">
        <v>3</v>
      </c>
      <c r="EF28" s="104">
        <f t="shared" si="30"/>
        <v>4.5</v>
      </c>
      <c r="EG28" s="102"/>
      <c r="EH28" s="104">
        <f t="shared" si="143"/>
        <v>4.5</v>
      </c>
      <c r="EI28" s="102">
        <v>3</v>
      </c>
      <c r="EJ28" s="102">
        <v>2.5</v>
      </c>
      <c r="EK28" s="104">
        <f t="shared" si="31"/>
        <v>2.7</v>
      </c>
      <c r="EL28" s="102"/>
      <c r="EM28" s="104">
        <f t="shared" si="144"/>
        <v>2.7</v>
      </c>
      <c r="EN28" s="102">
        <v>8</v>
      </c>
      <c r="EO28" s="102">
        <v>2.5</v>
      </c>
      <c r="EP28" s="104">
        <f t="shared" si="32"/>
        <v>4.7</v>
      </c>
      <c r="EQ28" s="102"/>
      <c r="ER28" s="104">
        <f t="shared" si="145"/>
        <v>4.7</v>
      </c>
      <c r="ES28" s="102"/>
      <c r="ET28" s="102"/>
      <c r="EU28" s="104" t="str">
        <f t="shared" si="33"/>
        <v/>
      </c>
      <c r="EV28" s="102"/>
      <c r="EW28" s="104" t="str">
        <f t="shared" si="146"/>
        <v/>
      </c>
      <c r="EX28" s="102"/>
      <c r="EY28" s="102"/>
      <c r="EZ28" s="104" t="str">
        <f t="shared" si="34"/>
        <v/>
      </c>
      <c r="FA28" s="102"/>
      <c r="FB28" s="104" t="str">
        <f t="shared" si="147"/>
        <v/>
      </c>
      <c r="FC28" s="104">
        <f t="shared" si="148"/>
        <v>5.3076923076923084</v>
      </c>
      <c r="FD28" s="104">
        <f t="shared" si="149"/>
        <v>2.6538461538461542</v>
      </c>
      <c r="FE28" s="104">
        <f t="shared" si="150"/>
        <v>3.715384615384616</v>
      </c>
      <c r="FF28" s="104" t="str">
        <f t="shared" si="151"/>
        <v/>
      </c>
      <c r="FG28" s="104">
        <f t="shared" si="152"/>
        <v>3.715384615384616</v>
      </c>
      <c r="FH28" s="105">
        <f t="shared" si="35"/>
        <v>0</v>
      </c>
      <c r="FI28" s="109">
        <f t="shared" si="36"/>
        <v>23</v>
      </c>
      <c r="FJ28" s="102">
        <v>6</v>
      </c>
      <c r="FK28" s="102">
        <v>13.5</v>
      </c>
      <c r="FL28" s="104">
        <f t="shared" si="37"/>
        <v>10.5</v>
      </c>
      <c r="FM28" s="102"/>
      <c r="FN28" s="104">
        <f t="shared" si="153"/>
        <v>10.5</v>
      </c>
      <c r="FO28" s="102">
        <v>12</v>
      </c>
      <c r="FP28" s="102">
        <v>14</v>
      </c>
      <c r="FQ28" s="104">
        <f t="shared" si="38"/>
        <v>13.200000000000001</v>
      </c>
      <c r="FR28" s="102"/>
      <c r="FS28" s="104">
        <f t="shared" si="154"/>
        <v>13.200000000000001</v>
      </c>
      <c r="FT28" s="102"/>
      <c r="FU28" s="102"/>
      <c r="FV28" s="104" t="str">
        <f t="shared" si="39"/>
        <v/>
      </c>
      <c r="FW28" s="102"/>
      <c r="FX28" s="104" t="str">
        <f t="shared" si="155"/>
        <v/>
      </c>
      <c r="FY28" s="102"/>
      <c r="FZ28" s="102"/>
      <c r="GA28" s="104" t="str">
        <f t="shared" si="40"/>
        <v/>
      </c>
      <c r="GB28" s="102"/>
      <c r="GC28" s="104" t="str">
        <f t="shared" si="156"/>
        <v/>
      </c>
      <c r="GD28" s="102"/>
      <c r="GE28" s="102"/>
      <c r="GF28" s="104" t="str">
        <f t="shared" si="41"/>
        <v/>
      </c>
      <c r="GG28" s="102"/>
      <c r="GH28" s="104" t="str">
        <f t="shared" si="157"/>
        <v/>
      </c>
      <c r="GI28" s="104">
        <f t="shared" si="158"/>
        <v>8.7692307692307701</v>
      </c>
      <c r="GJ28" s="104">
        <f t="shared" si="159"/>
        <v>13.73076923076923</v>
      </c>
      <c r="GK28" s="104">
        <f t="shared" si="160"/>
        <v>11.746153846153845</v>
      </c>
      <c r="GL28" s="104" t="str">
        <f t="shared" si="161"/>
        <v/>
      </c>
      <c r="GM28" s="104">
        <f t="shared" si="162"/>
        <v>11.746153846153845</v>
      </c>
      <c r="GN28" s="105">
        <f t="shared" si="42"/>
        <v>3</v>
      </c>
      <c r="GO28" s="109">
        <f t="shared" si="43"/>
        <v>10</v>
      </c>
      <c r="GP28" s="102"/>
      <c r="GQ28" s="102"/>
      <c r="GR28" s="104" t="str">
        <f t="shared" si="44"/>
        <v/>
      </c>
      <c r="GS28" s="102"/>
      <c r="GT28" s="104" t="str">
        <f t="shared" si="163"/>
        <v/>
      </c>
      <c r="GU28" s="102"/>
      <c r="GV28" s="102"/>
      <c r="GW28" s="104" t="str">
        <f t="shared" si="45"/>
        <v/>
      </c>
      <c r="GX28" s="102"/>
      <c r="GY28" s="104" t="str">
        <f t="shared" si="164"/>
        <v/>
      </c>
      <c r="GZ28" s="102"/>
      <c r="HA28" s="102"/>
      <c r="HB28" s="104" t="str">
        <f t="shared" si="46"/>
        <v/>
      </c>
      <c r="HC28" s="102"/>
      <c r="HD28" s="104" t="str">
        <f t="shared" si="165"/>
        <v/>
      </c>
      <c r="HE28" s="102"/>
      <c r="HF28" s="102"/>
      <c r="HG28" s="104" t="str">
        <f t="shared" si="47"/>
        <v/>
      </c>
      <c r="HH28" s="102"/>
      <c r="HI28" s="104" t="str">
        <f t="shared" si="166"/>
        <v/>
      </c>
      <c r="HJ28" s="102"/>
      <c r="HK28" s="102"/>
      <c r="HL28" s="104" t="str">
        <f t="shared" si="48"/>
        <v/>
      </c>
      <c r="HM28" s="102"/>
      <c r="HN28" s="104" t="str">
        <f t="shared" si="167"/>
        <v/>
      </c>
      <c r="HO28" s="104" t="str">
        <f t="shared" si="168"/>
        <v/>
      </c>
      <c r="HP28" s="104" t="str">
        <f t="shared" si="169"/>
        <v/>
      </c>
      <c r="HQ28" s="104" t="str">
        <f t="shared" si="170"/>
        <v/>
      </c>
      <c r="HR28" s="104" t="str">
        <f t="shared" si="171"/>
        <v/>
      </c>
      <c r="HS28" s="104" t="str">
        <f t="shared" si="172"/>
        <v/>
      </c>
      <c r="HT28" s="105" t="str">
        <f t="shared" si="49"/>
        <v/>
      </c>
      <c r="HU28" s="109" t="str">
        <f t="shared" si="50"/>
        <v/>
      </c>
      <c r="HV28" s="102">
        <v>14.5</v>
      </c>
      <c r="HW28" s="102">
        <v>13.5</v>
      </c>
      <c r="HX28" s="104">
        <f t="shared" si="51"/>
        <v>13.9</v>
      </c>
      <c r="HY28" s="102"/>
      <c r="HZ28" s="104">
        <f t="shared" si="173"/>
        <v>13.9</v>
      </c>
      <c r="IA28" s="102"/>
      <c r="IB28" s="102"/>
      <c r="IC28" s="104" t="str">
        <f t="shared" si="52"/>
        <v/>
      </c>
      <c r="ID28" s="102"/>
      <c r="IE28" s="104" t="str">
        <f t="shared" si="174"/>
        <v/>
      </c>
      <c r="IF28" s="102"/>
      <c r="IG28" s="102"/>
      <c r="IH28" s="104" t="str">
        <f t="shared" si="53"/>
        <v/>
      </c>
      <c r="II28" s="102"/>
      <c r="IJ28" s="104" t="str">
        <f t="shared" si="175"/>
        <v/>
      </c>
      <c r="IK28" s="102"/>
      <c r="IL28" s="102"/>
      <c r="IM28" s="104" t="str">
        <f t="shared" si="54"/>
        <v/>
      </c>
      <c r="IN28" s="102"/>
      <c r="IO28" s="104" t="str">
        <f t="shared" si="176"/>
        <v/>
      </c>
      <c r="IP28" s="102"/>
      <c r="IQ28" s="102"/>
      <c r="IR28" s="104" t="str">
        <f t="shared" si="55"/>
        <v/>
      </c>
      <c r="IS28" s="102"/>
      <c r="IT28" s="104" t="str">
        <f t="shared" si="177"/>
        <v/>
      </c>
      <c r="IU28" s="104">
        <f t="shared" si="178"/>
        <v>14.5</v>
      </c>
      <c r="IV28" s="104">
        <f t="shared" si="179"/>
        <v>13.5</v>
      </c>
      <c r="IW28" s="104">
        <f t="shared" si="180"/>
        <v>13.9</v>
      </c>
      <c r="IX28" s="104" t="str">
        <f t="shared" si="181"/>
        <v/>
      </c>
      <c r="IY28" s="104">
        <f t="shared" si="182"/>
        <v>13.9</v>
      </c>
      <c r="IZ28" s="105">
        <f t="shared" si="56"/>
        <v>2</v>
      </c>
      <c r="JA28" s="109">
        <f t="shared" si="57"/>
        <v>11</v>
      </c>
      <c r="JB28" s="102">
        <v>7.5</v>
      </c>
      <c r="JC28" s="102">
        <v>10</v>
      </c>
      <c r="JD28" s="104">
        <f t="shared" si="58"/>
        <v>9</v>
      </c>
      <c r="JE28" s="102"/>
      <c r="JF28" s="104">
        <f t="shared" si="183"/>
        <v>9</v>
      </c>
      <c r="JG28" s="102"/>
      <c r="JH28" s="102"/>
      <c r="JI28" s="104" t="str">
        <f t="shared" si="59"/>
        <v/>
      </c>
      <c r="JJ28" s="102"/>
      <c r="JK28" s="104" t="str">
        <f t="shared" si="184"/>
        <v/>
      </c>
      <c r="JL28" s="102"/>
      <c r="JM28" s="102"/>
      <c r="JN28" s="104" t="str">
        <f t="shared" si="60"/>
        <v/>
      </c>
      <c r="JO28" s="102"/>
      <c r="JP28" s="104" t="str">
        <f t="shared" si="185"/>
        <v/>
      </c>
      <c r="JQ28" s="102"/>
      <c r="JR28" s="102"/>
      <c r="JS28" s="104" t="str">
        <f t="shared" si="61"/>
        <v/>
      </c>
      <c r="JT28" s="102"/>
      <c r="JU28" s="104" t="str">
        <f t="shared" si="186"/>
        <v/>
      </c>
      <c r="JV28" s="102"/>
      <c r="JW28" s="102"/>
      <c r="JX28" s="104" t="str">
        <f t="shared" si="62"/>
        <v/>
      </c>
      <c r="JY28" s="102"/>
      <c r="JZ28" s="104" t="str">
        <f t="shared" si="187"/>
        <v/>
      </c>
      <c r="KA28" s="104">
        <f t="shared" si="188"/>
        <v>7.5</v>
      </c>
      <c r="KB28" s="104">
        <f t="shared" si="189"/>
        <v>10</v>
      </c>
      <c r="KC28" s="104">
        <f t="shared" si="190"/>
        <v>9</v>
      </c>
      <c r="KD28" s="104" t="str">
        <f t="shared" si="191"/>
        <v/>
      </c>
      <c r="KE28" s="104">
        <f t="shared" si="192"/>
        <v>9</v>
      </c>
      <c r="KF28" s="105">
        <f t="shared" si="63"/>
        <v>0</v>
      </c>
      <c r="KG28" s="109">
        <f t="shared" si="64"/>
        <v>16</v>
      </c>
      <c r="KH28" s="102"/>
      <c r="KI28" s="102"/>
      <c r="KJ28" s="104" t="str">
        <f t="shared" si="65"/>
        <v/>
      </c>
      <c r="KK28" s="102"/>
      <c r="KL28" s="104" t="str">
        <f t="shared" si="193"/>
        <v/>
      </c>
      <c r="KM28" s="102"/>
      <c r="KN28" s="102"/>
      <c r="KO28" s="104" t="str">
        <f t="shared" si="66"/>
        <v/>
      </c>
      <c r="KP28" s="102"/>
      <c r="KQ28" s="104" t="str">
        <f t="shared" si="194"/>
        <v/>
      </c>
      <c r="KR28" s="102"/>
      <c r="KS28" s="102"/>
      <c r="KT28" s="104" t="str">
        <f t="shared" si="67"/>
        <v/>
      </c>
      <c r="KU28" s="102"/>
      <c r="KV28" s="104" t="str">
        <f t="shared" si="195"/>
        <v/>
      </c>
      <c r="KW28" s="102"/>
      <c r="KX28" s="102"/>
      <c r="KY28" s="104" t="str">
        <f t="shared" si="68"/>
        <v/>
      </c>
      <c r="KZ28" s="102"/>
      <c r="LA28" s="104" t="str">
        <f t="shared" si="196"/>
        <v/>
      </c>
      <c r="LB28" s="102"/>
      <c r="LC28" s="102"/>
      <c r="LD28" s="104" t="str">
        <f t="shared" si="69"/>
        <v/>
      </c>
      <c r="LE28" s="102"/>
      <c r="LF28" s="104" t="str">
        <f t="shared" si="197"/>
        <v/>
      </c>
      <c r="LG28" s="104" t="str">
        <f t="shared" si="198"/>
        <v/>
      </c>
      <c r="LH28" s="104" t="str">
        <f t="shared" si="199"/>
        <v/>
      </c>
      <c r="LI28" s="104" t="str">
        <f t="shared" si="200"/>
        <v/>
      </c>
      <c r="LJ28" s="104" t="str">
        <f t="shared" si="201"/>
        <v/>
      </c>
      <c r="LK28" s="104" t="str">
        <f t="shared" si="202"/>
        <v/>
      </c>
      <c r="LL28" s="105" t="str">
        <f t="shared" si="70"/>
        <v/>
      </c>
      <c r="LM28" s="109" t="str">
        <f t="shared" si="71"/>
        <v/>
      </c>
      <c r="LN28" s="102"/>
      <c r="LO28" s="102"/>
      <c r="LP28" s="104" t="str">
        <f t="shared" si="72"/>
        <v/>
      </c>
      <c r="LQ28" s="102"/>
      <c r="LR28" s="104" t="str">
        <f t="shared" si="203"/>
        <v/>
      </c>
      <c r="LS28" s="102"/>
      <c r="LT28" s="102"/>
      <c r="LU28" s="104" t="str">
        <f t="shared" si="73"/>
        <v/>
      </c>
      <c r="LV28" s="102"/>
      <c r="LW28" s="104" t="str">
        <f t="shared" si="204"/>
        <v/>
      </c>
      <c r="LX28" s="102"/>
      <c r="LY28" s="102"/>
      <c r="LZ28" s="104" t="str">
        <f t="shared" si="74"/>
        <v/>
      </c>
      <c r="MA28" s="102"/>
      <c r="MB28" s="104" t="str">
        <f t="shared" si="205"/>
        <v/>
      </c>
      <c r="MC28" s="102"/>
      <c r="MD28" s="102"/>
      <c r="ME28" s="104" t="str">
        <f t="shared" si="75"/>
        <v/>
      </c>
      <c r="MF28" s="102"/>
      <c r="MG28" s="104" t="str">
        <f t="shared" si="206"/>
        <v/>
      </c>
      <c r="MH28" s="102"/>
      <c r="MI28" s="102"/>
      <c r="MJ28" s="104" t="str">
        <f t="shared" si="76"/>
        <v/>
      </c>
      <c r="MK28" s="102"/>
      <c r="ML28" s="104" t="str">
        <f t="shared" si="207"/>
        <v/>
      </c>
      <c r="MM28" s="104" t="str">
        <f t="shared" si="208"/>
        <v/>
      </c>
      <c r="MN28" s="104" t="str">
        <f t="shared" si="209"/>
        <v/>
      </c>
      <c r="MO28" s="104" t="str">
        <f t="shared" si="210"/>
        <v/>
      </c>
      <c r="MP28" s="104" t="str">
        <f t="shared" si="211"/>
        <v/>
      </c>
      <c r="MQ28" s="104" t="str">
        <f t="shared" si="212"/>
        <v/>
      </c>
      <c r="MR28" s="105" t="str">
        <f t="shared" si="77"/>
        <v/>
      </c>
      <c r="MS28" s="109" t="str">
        <f t="shared" si="78"/>
        <v/>
      </c>
      <c r="MT28" s="102"/>
      <c r="MU28" s="102"/>
      <c r="MV28" s="104" t="str">
        <f t="shared" si="79"/>
        <v/>
      </c>
      <c r="MW28" s="102"/>
      <c r="MX28" s="104" t="str">
        <f t="shared" si="213"/>
        <v/>
      </c>
      <c r="MY28" s="102"/>
      <c r="MZ28" s="102"/>
      <c r="NA28" s="104" t="str">
        <f t="shared" si="80"/>
        <v/>
      </c>
      <c r="NB28" s="102"/>
      <c r="NC28" s="104" t="str">
        <f t="shared" si="214"/>
        <v/>
      </c>
      <c r="ND28" s="102"/>
      <c r="NE28" s="102"/>
      <c r="NF28" s="104" t="str">
        <f t="shared" si="81"/>
        <v/>
      </c>
      <c r="NG28" s="102"/>
      <c r="NH28" s="104" t="str">
        <f t="shared" si="215"/>
        <v/>
      </c>
      <c r="NI28" s="102"/>
      <c r="NJ28" s="102"/>
      <c r="NK28" s="104" t="str">
        <f t="shared" si="82"/>
        <v/>
      </c>
      <c r="NL28" s="102"/>
      <c r="NM28" s="104" t="str">
        <f t="shared" si="216"/>
        <v/>
      </c>
      <c r="NN28" s="102"/>
      <c r="NO28" s="102"/>
      <c r="NP28" s="104" t="str">
        <f t="shared" si="83"/>
        <v/>
      </c>
      <c r="NQ28" s="102"/>
      <c r="NR28" s="104" t="str">
        <f t="shared" si="217"/>
        <v/>
      </c>
      <c r="NS28" s="104" t="str">
        <f t="shared" si="218"/>
        <v/>
      </c>
      <c r="NT28" s="104" t="str">
        <f t="shared" si="219"/>
        <v/>
      </c>
      <c r="NU28" s="104" t="str">
        <f t="shared" si="220"/>
        <v/>
      </c>
      <c r="NV28" s="104" t="str">
        <f t="shared" si="221"/>
        <v/>
      </c>
      <c r="NW28" s="104" t="str">
        <f t="shared" si="222"/>
        <v/>
      </c>
      <c r="NX28" s="105" t="str">
        <f t="shared" si="84"/>
        <v/>
      </c>
      <c r="NY28" s="109" t="str">
        <f t="shared" si="85"/>
        <v/>
      </c>
      <c r="OA28" s="198">
        <f t="shared" si="226"/>
        <v>9.7230769230769241</v>
      </c>
      <c r="OB28" s="198">
        <f t="shared" si="227"/>
        <v>9.8307692307692314</v>
      </c>
      <c r="OC28" s="198">
        <f t="shared" si="228"/>
        <v>10.423076923076923</v>
      </c>
      <c r="OD28" s="198">
        <f t="shared" si="229"/>
        <v>11.261538461538462</v>
      </c>
      <c r="OE28" s="198">
        <f t="shared" si="230"/>
        <v>3.715384615384616</v>
      </c>
      <c r="OF28" s="198">
        <f t="shared" si="231"/>
        <v>11.746153846153845</v>
      </c>
      <c r="OG28" s="198" t="str">
        <f t="shared" si="232"/>
        <v/>
      </c>
      <c r="OH28" s="198">
        <f t="shared" si="233"/>
        <v>13.9</v>
      </c>
      <c r="OI28" s="198">
        <f t="shared" si="234"/>
        <v>9</v>
      </c>
      <c r="OJ28" s="198" t="str">
        <f t="shared" si="235"/>
        <v/>
      </c>
      <c r="OK28" s="198" t="str">
        <f t="shared" si="236"/>
        <v/>
      </c>
      <c r="OL28" s="198" t="str">
        <f t="shared" si="237"/>
        <v/>
      </c>
      <c r="OM28" s="200"/>
      <c r="ON28" s="198">
        <f t="shared" si="224"/>
        <v>8.65</v>
      </c>
      <c r="OO28" s="198">
        <f t="shared" si="225"/>
        <v>8.1089743589743595</v>
      </c>
      <c r="OP28" s="198">
        <f t="shared" si="100"/>
        <v>9.9458974358974377</v>
      </c>
      <c r="OQ28" s="198">
        <f t="shared" si="101"/>
        <v>9.9458974358974377</v>
      </c>
      <c r="OR28" s="105">
        <f t="shared" si="102"/>
        <v>15</v>
      </c>
      <c r="OS28" s="105">
        <f t="shared" si="103"/>
        <v>15</v>
      </c>
      <c r="OT28" s="134"/>
      <c r="OU28" s="109">
        <f t="shared" si="104"/>
        <v>23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195" t="s">
        <v>335</v>
      </c>
      <c r="C29" s="195" t="s">
        <v>336</v>
      </c>
      <c r="D29" s="195" t="s">
        <v>337</v>
      </c>
      <c r="E29" s="196" t="s">
        <v>287</v>
      </c>
      <c r="F29" s="102">
        <v>14.75</v>
      </c>
      <c r="G29" s="102">
        <v>13.5</v>
      </c>
      <c r="H29" s="104">
        <f t="shared" si="0"/>
        <v>14</v>
      </c>
      <c r="I29" s="102"/>
      <c r="J29" s="104">
        <f t="shared" si="1"/>
        <v>14</v>
      </c>
      <c r="K29" s="102">
        <v>14.75</v>
      </c>
      <c r="L29" s="102">
        <v>8.5</v>
      </c>
      <c r="M29" s="104">
        <f t="shared" si="2"/>
        <v>11</v>
      </c>
      <c r="N29" s="102"/>
      <c r="O29" s="104">
        <f t="shared" si="3"/>
        <v>11</v>
      </c>
      <c r="P29" s="102">
        <v>13.5</v>
      </c>
      <c r="Q29" s="102">
        <v>12.5</v>
      </c>
      <c r="R29" s="104">
        <f t="shared" si="4"/>
        <v>12.9</v>
      </c>
      <c r="S29" s="102"/>
      <c r="T29" s="104">
        <f t="shared" si="105"/>
        <v>12.9</v>
      </c>
      <c r="U29" s="102"/>
      <c r="V29" s="102"/>
      <c r="W29" s="104" t="str">
        <f t="shared" si="5"/>
        <v/>
      </c>
      <c r="X29" s="102"/>
      <c r="Y29" s="104" t="str">
        <f t="shared" si="106"/>
        <v/>
      </c>
      <c r="Z29" s="102"/>
      <c r="AA29" s="102"/>
      <c r="AB29" s="104" t="str">
        <f t="shared" si="6"/>
        <v/>
      </c>
      <c r="AC29" s="102"/>
      <c r="AD29" s="104" t="str">
        <f t="shared" si="107"/>
        <v/>
      </c>
      <c r="AE29" s="104">
        <f t="shared" ref="AE29:AE51" si="238">IF(AND(F29="",K29="",P29=""),"",SUM(F29)*SUM(J$4)+SUM(K29)*SUM(O$4)+SUM(P29)*SUM(T$4)+SUM(U29)*SUM(Y$4)+SUM(Z29)*SUM(AD$4))</f>
        <v>14.365384615384617</v>
      </c>
      <c r="AF29" s="104">
        <f t="shared" ref="AF29:AF51" si="239">IF(AND(G29="",L29="",Q29=""),"",SUM(G29)*SUM(J$4)+SUM(L29)*SUM(O$4)+SUM(Q29)*SUM(T$4)+SUM(V29)*SUM(Y$4)+SUM(AA29)*SUM(AD$4))</f>
        <v>12.03846153846154</v>
      </c>
      <c r="AG29" s="104">
        <f t="shared" ref="AG29:AG51" si="240">IF(AND(H29="",M29="",R29=""),"",SUM(H29)*SUM(J$4)+SUM(M29)*SUM(O$4)+SUM(R29)*SUM(T$4)+SUM(W29)*SUM(Y$4)+SUM(AB29)*SUM(AD$4))</f>
        <v>12.969230769230769</v>
      </c>
      <c r="AH29" s="104" t="str">
        <f t="shared" ref="AH29:AH51" si="241">IF(AND(I29="",N29="",S29=""),"",SUM(I29)*SUM(J$4)+SUM(N29)*SUM(O$4)+SUM(S29)*SUM(T$4)+SUM(X29)*SUM(Y$4)+SUM(AC29)*SUM(AD$4))</f>
        <v/>
      </c>
      <c r="AI29" s="104">
        <f t="shared" ref="AI29:AI51" si="242">IF(AND(J29="",O29="",T29=""),"",SUM(J29)*SUM(J$4)+SUM(O29)*SUM(O$4)+SUM(T29)*SUM(T$4)+SUM(Y29)*SUM(Y$4)+SUM(AD29)*SUM(AD$4))</f>
        <v>12.969230769230769</v>
      </c>
      <c r="AJ29" s="105">
        <f t="shared" ref="AJ29:AJ51" si="243">IF(AG29="","",IF(SUM(AI29)&lt;10,0,AJ$4))</f>
        <v>5</v>
      </c>
      <c r="AK29" s="109">
        <f t="shared" si="8"/>
        <v>8</v>
      </c>
      <c r="AL29" s="102">
        <v>15</v>
      </c>
      <c r="AM29" s="102">
        <v>15.75</v>
      </c>
      <c r="AN29" s="104">
        <f t="shared" si="9"/>
        <v>15.45</v>
      </c>
      <c r="AO29" s="102"/>
      <c r="AP29" s="104">
        <f t="shared" si="113"/>
        <v>15.45</v>
      </c>
      <c r="AQ29" s="102">
        <v>15</v>
      </c>
      <c r="AR29" s="102">
        <v>15</v>
      </c>
      <c r="AS29" s="104">
        <f t="shared" si="10"/>
        <v>15</v>
      </c>
      <c r="AT29" s="102"/>
      <c r="AU29" s="104">
        <f t="shared" si="114"/>
        <v>15</v>
      </c>
      <c r="AV29" s="102"/>
      <c r="AW29" s="102"/>
      <c r="AX29" s="104" t="str">
        <f t="shared" si="11"/>
        <v/>
      </c>
      <c r="AY29" s="102"/>
      <c r="AZ29" s="104" t="str">
        <f t="shared" si="115"/>
        <v/>
      </c>
      <c r="BA29" s="102"/>
      <c r="BB29" s="102"/>
      <c r="BC29" s="104" t="str">
        <f t="shared" si="12"/>
        <v/>
      </c>
      <c r="BD29" s="102"/>
      <c r="BE29" s="104" t="str">
        <f t="shared" si="116"/>
        <v/>
      </c>
      <c r="BF29" s="102"/>
      <c r="BG29" s="102"/>
      <c r="BH29" s="104" t="str">
        <f t="shared" si="13"/>
        <v/>
      </c>
      <c r="BI29" s="102"/>
      <c r="BJ29" s="104" t="str">
        <f t="shared" si="117"/>
        <v/>
      </c>
      <c r="BK29" s="104">
        <f t="shared" ref="BK29:BK51" si="244">IF(AND(AL29="",AQ29="",AV29=""),"",SUM(AL29)*SUM(AP$4)+SUM(AQ29)*SUM(AU$4)+SUM(AV29)*SUM(AZ$4)+SUM(BA29)*SUM(BE$4)+SUM(BF29)*SUM(BJ$4))</f>
        <v>15</v>
      </c>
      <c r="BL29" s="104">
        <f t="shared" ref="BL29:BL51" si="245">IF(AND(AM29="",AR29="",AW29=""),"",SUM(AM29)*SUM(AP$4)+SUM(AR29)*SUM(AU$4)+SUM(AW29)*SUM(AZ$4)+SUM(BB29)*SUM(BE$4)+SUM(BG29)*SUM(BJ$4))</f>
        <v>15.403846153846153</v>
      </c>
      <c r="BM29" s="104">
        <f t="shared" ref="BM29:BM51" si="246">IF(AND(AN29="",AS29="",AX29=""),"",SUM(AN29)*SUM(AP$4)+SUM(AS29)*SUM(AU$4)+SUM(AX29)*SUM(AZ$4)+SUM(BC29)*SUM(BE$4)+SUM(BH29)*SUM(BJ$4))</f>
        <v>15.242307692307692</v>
      </c>
      <c r="BN29" s="104" t="str">
        <f t="shared" ref="BN29:BN51" si="247">IF(AND(AO29="",AT29="",AY29=""),"",SUM(AO29)*SUM(AP$4)+SUM(AT29)*SUM(AU$4)+SUM(AY29)*SUM(AZ$4)+SUM(BD29)*SUM(BE$4)+SUM(BI29)*SUM(BJ$4))</f>
        <v/>
      </c>
      <c r="BO29" s="104">
        <f t="shared" ref="BO29:BO51" si="248">IF(AND(AP29="",AU29="",AZ29=""),"",SUM(AP29)*SUM(AP$4)+SUM(AU29)*SUM(AU$4)+SUM(AZ29)*SUM(AZ$4)+SUM(BE29)*SUM(BE$4)+SUM(BJ29)*SUM(BJ$4))</f>
        <v>15.242307692307692</v>
      </c>
      <c r="BP29" s="105">
        <f t="shared" ref="BP29:BP51" si="249">IF(BM29="","",IF(SUM(BO29)=0,IF(SUM(BM29)&gt;=10,BP$4,0),IF(SUM(BO29)&gt;=10,BP$4,0)))</f>
        <v>5</v>
      </c>
      <c r="BQ29" s="109">
        <f t="shared" si="15"/>
        <v>8</v>
      </c>
      <c r="BR29" s="102">
        <v>18.5</v>
      </c>
      <c r="BS29" s="102">
        <v>18.5</v>
      </c>
      <c r="BT29" s="104">
        <f t="shared" si="16"/>
        <v>18.5</v>
      </c>
      <c r="BU29" s="102"/>
      <c r="BV29" s="104">
        <f t="shared" si="123"/>
        <v>18.5</v>
      </c>
      <c r="BW29" s="102">
        <v>16</v>
      </c>
      <c r="BX29" s="102">
        <v>16.5</v>
      </c>
      <c r="BY29" s="104">
        <f t="shared" si="17"/>
        <v>16.3</v>
      </c>
      <c r="BZ29" s="102"/>
      <c r="CA29" s="104">
        <f t="shared" si="124"/>
        <v>16.3</v>
      </c>
      <c r="CB29" s="102"/>
      <c r="CC29" s="102"/>
      <c r="CD29" s="104" t="str">
        <f t="shared" si="18"/>
        <v/>
      </c>
      <c r="CE29" s="102"/>
      <c r="CF29" s="104" t="str">
        <f t="shared" si="125"/>
        <v/>
      </c>
      <c r="CG29" s="102"/>
      <c r="CH29" s="102"/>
      <c r="CI29" s="104" t="str">
        <f t="shared" si="19"/>
        <v/>
      </c>
      <c r="CJ29" s="102"/>
      <c r="CK29" s="104" t="str">
        <f t="shared" si="126"/>
        <v/>
      </c>
      <c r="CL29" s="102"/>
      <c r="CM29" s="102"/>
      <c r="CN29" s="104" t="str">
        <f t="shared" si="20"/>
        <v/>
      </c>
      <c r="CO29" s="102"/>
      <c r="CP29" s="104" t="str">
        <f t="shared" si="127"/>
        <v/>
      </c>
      <c r="CQ29" s="104">
        <f t="shared" ref="CQ29:CQ51" si="250">IF(AND(BR29="",BW29="",CB29=""),"",SUM(BR29)*SUM(BV$4)+SUM(BW29)*SUM(CA$4)+SUM(CB29)*SUM(CF$4)+SUM(CG29)*SUM(CK$4)+SUM(CL29)*SUM(CP$4))</f>
        <v>17.346153846153847</v>
      </c>
      <c r="CR29" s="104">
        <f t="shared" ref="CR29:CR51" si="251">IF(AND(BS29="",BX29="",CC29=""),"",SUM(BS29)*SUM(BV$4)+SUM(BX29)*SUM(CA$4)+SUM(CC29)*SUM(CF$4)+SUM(CH29)*SUM(CK$4)+SUM(CM29)*SUM(CP$4))</f>
        <v>17.576923076923077</v>
      </c>
      <c r="CS29" s="104">
        <f t="shared" ref="CS29:CS51" si="252">IF(AND(BT29="",BY29="",CD29=""),"",SUM(BT29)*SUM(BV$4)+SUM(BY29)*SUM(CA$4)+SUM(CD29)*SUM(CF$4)+SUM(CI29)*SUM(CK$4)+SUM(CN29)*SUM(CP$4))</f>
        <v>17.484615384615385</v>
      </c>
      <c r="CT29" s="104" t="str">
        <f t="shared" ref="CT29:CT51" si="253">IF(AND(BU29="",BZ29="",CE29=""),"",SUM(BU29)*SUM(BV$4)+SUM(BZ29)*SUM(CA$4)+SUM(CE29)*SUM(CF$4)+SUM(CJ29)*SUM(CK$4)+SUM(CO29)*SUM(CP$4))</f>
        <v/>
      </c>
      <c r="CU29" s="104">
        <f t="shared" ref="CU29:CU51" si="254">IF(AND(BV29="",CA29="",CF29=""),"",SUM(BV29)*SUM(BV$4)+SUM(CA29)*SUM(CA$4)+SUM(CF29)*SUM(CF$4)+SUM(CK29)*SUM(CK$4)+SUM(CP29)*SUM(CP$4))</f>
        <v>17.484615384615385</v>
      </c>
      <c r="CV29" s="105">
        <f t="shared" ref="CV29:CV51" si="255">IF(CS29="","",IF(SUM(CU29)=0,IF(SUM(CS29)&gt;=10,CV$4,0),IF(SUM(CU29)&gt;=10,CV$4,0)))</f>
        <v>5</v>
      </c>
      <c r="CW29" s="109">
        <f t="shared" si="22"/>
        <v>1</v>
      </c>
      <c r="CX29" s="102">
        <v>13.5</v>
      </c>
      <c r="CY29" s="102">
        <v>14</v>
      </c>
      <c r="CZ29" s="104">
        <f t="shared" si="23"/>
        <v>13.8</v>
      </c>
      <c r="DA29" s="102"/>
      <c r="DB29" s="104">
        <f t="shared" si="133"/>
        <v>13.8</v>
      </c>
      <c r="DC29" s="102">
        <v>14</v>
      </c>
      <c r="DD29" s="102">
        <v>16.5</v>
      </c>
      <c r="DE29" s="104">
        <f t="shared" si="24"/>
        <v>15.5</v>
      </c>
      <c r="DF29" s="102"/>
      <c r="DG29" s="104">
        <f t="shared" si="134"/>
        <v>15.5</v>
      </c>
      <c r="DH29" s="102">
        <v>12.5</v>
      </c>
      <c r="DI29" s="102">
        <v>19</v>
      </c>
      <c r="DJ29" s="104">
        <f t="shared" si="25"/>
        <v>16.399999999999999</v>
      </c>
      <c r="DK29" s="102"/>
      <c r="DL29" s="104">
        <f t="shared" si="135"/>
        <v>16.399999999999999</v>
      </c>
      <c r="DM29" s="102"/>
      <c r="DN29" s="102"/>
      <c r="DO29" s="104" t="str">
        <f t="shared" si="26"/>
        <v/>
      </c>
      <c r="DP29" s="102"/>
      <c r="DQ29" s="104" t="str">
        <f t="shared" si="136"/>
        <v/>
      </c>
      <c r="DR29" s="102"/>
      <c r="DS29" s="102"/>
      <c r="DT29" s="104" t="str">
        <f t="shared" si="27"/>
        <v/>
      </c>
      <c r="DU29" s="102"/>
      <c r="DV29" s="104" t="str">
        <f t="shared" si="137"/>
        <v/>
      </c>
      <c r="DW29" s="104">
        <f t="shared" ref="DW29:DW57" si="256">IF(AND(CX29="",DC29="",DH29=""),"",SUM(CX29)*SUM(DB$4)+SUM(DC29)*SUM(DG$4)+SUM(DH29)*SUM(DL$4)+SUM(DM29)*SUM(DQ$4)+SUM(DR29)*SUM(DV$4))</f>
        <v>13.384615384615387</v>
      </c>
      <c r="DX29" s="104">
        <f t="shared" ref="DX29:DX57" si="257">IF(AND(CY29="",DD29="",DI29=""),"",SUM(CY29)*SUM(DB$4)+SUM(DD29)*SUM(DG$4)+SUM(DI29)*SUM(DL$4)+SUM(DN29)*SUM(DQ$4)+SUM(DS29)*SUM(DV$4))</f>
        <v>16.5</v>
      </c>
      <c r="DY29" s="104">
        <f t="shared" ref="DY29:DY57" si="258">IF(AND(CZ29="",DE29="",DJ29=""),"",SUM(CZ29)*SUM(DB$4)+SUM(DE29)*SUM(DG$4)+SUM(DJ29)*SUM(DL$4)+SUM(DO29)*SUM(DQ$4)+SUM(DT29)*SUM(DV$4))</f>
        <v>15.253846153846155</v>
      </c>
      <c r="DZ29" s="104" t="str">
        <f t="shared" ref="DZ29:DZ51" si="259">IF(AND(DA29="",DF29="",DK29=""),"",SUM(DA29)*SUM(DB$4)+SUM(DF29)*SUM(DG$4)+SUM(DK29)*SUM(DL$4)+SUM(DP29)*SUM(DQ$4)+SUM(DU29)*SUM(DV$4))</f>
        <v/>
      </c>
      <c r="EA29" s="104">
        <f t="shared" ref="EA29:EA58" si="260">IF(AND(DB29="",DG29="",DL29=""),"",SUM(DB29)*SUM(DB$4)+SUM(DG29)*SUM(DG$4)+SUM(DL29)*SUM(DL$4)+SUM(DQ29)*SUM(DQ$4)+SUM(DV29)*SUM(DV$4))</f>
        <v>15.253846153846155</v>
      </c>
      <c r="EB29" s="105">
        <f t="shared" ref="EB29:EB58" si="261">IF(DY29="","",IF(SUM(EA29)=0,IF(SUM(DY29)&gt;=10,EB$4,0),IF(SUM(EA29)&gt;=10,EB$4,0)))</f>
        <v>5</v>
      </c>
      <c r="EC29" s="109">
        <f t="shared" si="29"/>
        <v>1</v>
      </c>
      <c r="ED29" s="102">
        <v>12.5</v>
      </c>
      <c r="EE29" s="102">
        <v>9</v>
      </c>
      <c r="EF29" s="104">
        <f t="shared" si="30"/>
        <v>10.399999999999999</v>
      </c>
      <c r="EG29" s="102"/>
      <c r="EH29" s="104">
        <f t="shared" si="143"/>
        <v>10.399999999999999</v>
      </c>
      <c r="EI29" s="102">
        <v>14</v>
      </c>
      <c r="EJ29" s="102">
        <v>6.5</v>
      </c>
      <c r="EK29" s="104">
        <f t="shared" si="31"/>
        <v>9.5</v>
      </c>
      <c r="EL29" s="102"/>
      <c r="EM29" s="104">
        <f t="shared" si="144"/>
        <v>9.5</v>
      </c>
      <c r="EN29" s="102">
        <v>10</v>
      </c>
      <c r="EO29" s="102">
        <v>9.5</v>
      </c>
      <c r="EP29" s="104">
        <f t="shared" si="32"/>
        <v>9.6999999999999993</v>
      </c>
      <c r="EQ29" s="102"/>
      <c r="ER29" s="104">
        <f t="shared" si="145"/>
        <v>9.6999999999999993</v>
      </c>
      <c r="ES29" s="102"/>
      <c r="ET29" s="102"/>
      <c r="EU29" s="104" t="str">
        <f t="shared" si="33"/>
        <v/>
      </c>
      <c r="EV29" s="102"/>
      <c r="EW29" s="104" t="str">
        <f t="shared" si="146"/>
        <v/>
      </c>
      <c r="EX29" s="102"/>
      <c r="EY29" s="102"/>
      <c r="EZ29" s="104" t="str">
        <f t="shared" si="34"/>
        <v/>
      </c>
      <c r="FA29" s="102"/>
      <c r="FB29" s="104" t="str">
        <f t="shared" si="147"/>
        <v/>
      </c>
      <c r="FC29" s="104">
        <f t="shared" ref="FC29:FC51" si="262">IF(AND(ED29="",EI29="",EN29=""),"",SUM(ED29)*SUM(EH$4)+SUM(EI29)*SUM(EM$4)+SUM(EN29)*SUM(ER$4)+SUM(ES29)*SUM(EW$4)+SUM(EX29)*SUM(FB$4))</f>
        <v>12.615384615384617</v>
      </c>
      <c r="FD29" s="104">
        <f t="shared" ref="FD29:FD55" si="263">IF(AND(EE29="",EJ29="",EO29=""),"",SUM(EE29)*SUM(EH$4)+SUM(EJ29)*SUM(EM$4)+SUM(EO29)*SUM(ER$4)+SUM(ET29)*SUM(EW$4)+SUM(EY29)*SUM(FB$4))</f>
        <v>7.9615384615384617</v>
      </c>
      <c r="FE29" s="104">
        <f t="shared" ref="FE29:FE56" si="264">IF(AND(EF29="",EK29="",EP29=""),"",SUM(EF29)*SUM(EH$4)+SUM(EK29)*SUM(EM$4)+SUM(EP29)*SUM(ER$4)+SUM(EU29)*SUM(EW$4)+SUM(EZ29)*SUM(FB$4))</f>
        <v>9.8230769230769219</v>
      </c>
      <c r="FF29" s="104" t="str">
        <f t="shared" ref="FF29:FF51" si="265">IF(AND(EG29="",EL29="",EQ29=""),"",SUM(EG29)*SUM(EH$4)+SUM(EL29)*SUM(EM$4)+SUM(EQ29)*SUM(ER$4)+SUM(EV29)*SUM(EW$4)+SUM(FA29)*SUM(FB$4))</f>
        <v/>
      </c>
      <c r="FG29" s="104">
        <f t="shared" ref="FG29:FG59" si="266">IF(AND(EH29="",EM29="",ER29=""),"",SUM(EH29)*SUM(EH$4)+SUM(EM29)*SUM(EM$4)+SUM(ER29)*SUM(ER$4)+SUM(EW29)*SUM(EW$4)+SUM(FB29)*SUM(FB$4))</f>
        <v>9.8230769230769219</v>
      </c>
      <c r="FH29" s="105">
        <f t="shared" ref="FH29:FH58" si="267">IF(FE29="","",IF(SUM(FG29)=0,IF(SUM(FE29)&gt;=10,FH$4,0),IF(SUM(FG29)&gt;=10,FH$4,0)))</f>
        <v>0</v>
      </c>
      <c r="FI29" s="109">
        <f t="shared" si="36"/>
        <v>6</v>
      </c>
      <c r="FJ29" s="102">
        <v>6</v>
      </c>
      <c r="FK29" s="102">
        <v>18</v>
      </c>
      <c r="FL29" s="104">
        <f t="shared" si="37"/>
        <v>13.2</v>
      </c>
      <c r="FM29" s="102"/>
      <c r="FN29" s="104">
        <f t="shared" si="153"/>
        <v>13.2</v>
      </c>
      <c r="FO29" s="102">
        <v>6</v>
      </c>
      <c r="FP29" s="102">
        <v>20</v>
      </c>
      <c r="FQ29" s="104">
        <f t="shared" si="38"/>
        <v>14.4</v>
      </c>
      <c r="FR29" s="102"/>
      <c r="FS29" s="104">
        <f t="shared" si="154"/>
        <v>14.4</v>
      </c>
      <c r="FT29" s="102"/>
      <c r="FU29" s="102"/>
      <c r="FV29" s="104" t="str">
        <f t="shared" si="39"/>
        <v/>
      </c>
      <c r="FW29" s="102"/>
      <c r="FX29" s="104" t="str">
        <f t="shared" si="155"/>
        <v/>
      </c>
      <c r="FY29" s="102"/>
      <c r="FZ29" s="102"/>
      <c r="GA29" s="104" t="str">
        <f t="shared" si="40"/>
        <v/>
      </c>
      <c r="GB29" s="102"/>
      <c r="GC29" s="104" t="str">
        <f t="shared" si="156"/>
        <v/>
      </c>
      <c r="GD29" s="102"/>
      <c r="GE29" s="102"/>
      <c r="GF29" s="104" t="str">
        <f t="shared" si="41"/>
        <v/>
      </c>
      <c r="GG29" s="102"/>
      <c r="GH29" s="104" t="str">
        <f t="shared" si="157"/>
        <v/>
      </c>
      <c r="GI29" s="104">
        <f t="shared" ref="GI29:GI57" si="268">IF(AND(FJ29="",FO29="",FT29=""),"",SUM(FJ29)*SUM(FN$4)+SUM(FO29)*SUM(FS$4)+SUM(FT29)*SUM(FX$4)+SUM(FY29)*SUM(GC$4)+SUM(GD29)*SUM(GH$4))</f>
        <v>6</v>
      </c>
      <c r="GJ29" s="104">
        <f t="shared" ref="GJ29:GJ56" si="269">IF(AND(FK29="",FP29="",FU29=""),"",SUM(FK29)*SUM(FN$4)+SUM(FP29)*SUM(FS$4)+SUM(FU29)*SUM(FX$4)+SUM(FZ29)*SUM(GC$4)+SUM(GE29)*SUM(GH$4))</f>
        <v>18.923076923076923</v>
      </c>
      <c r="GK29" s="104">
        <f t="shared" ref="GK29:GK57" si="270">IF(AND(FL29="",FQ29="",FV29=""),"",SUM(FL29)*SUM(FN$4)+SUM(FQ29)*SUM(FS$4)+SUM(FV29)*SUM(FX$4)+SUM(GA29)*SUM(GC$4)+SUM(GF29)*SUM(GH$4))</f>
        <v>13.753846153846155</v>
      </c>
      <c r="GL29" s="104" t="str">
        <f t="shared" ref="GL29:GL56" si="271">IF(AND(FM29="",FR29="",FW29=""),"",SUM(FM29)*SUM(FN$4)+SUM(FR29)*SUM(FS$4)+SUM(FW29)*SUM(FX$4)+SUM(GB29)*SUM(GC$4)+SUM(GG29)*SUM(GH$4))</f>
        <v/>
      </c>
      <c r="GM29" s="104">
        <f t="shared" ref="GM29:GM58" si="272">IF(AND(FN29="",FS29="",FX29=""),"",SUM(FN29)*SUM(FN$4)+SUM(FS29)*SUM(FS$4)+SUM(FX29)*SUM(FX$4)+SUM(GC29)*SUM(GC$4)+SUM(GH29)*SUM(GH$4))</f>
        <v>13.753846153846155</v>
      </c>
      <c r="GN29" s="105">
        <f t="shared" ref="GN29:GN58" si="273">IF(GK29="","",IF(SUM(GM29)=0,IF(SUM(GK29)&gt;=10,GN$4,0),IF(SUM(GM29)&gt;=10,GN$4,0)))</f>
        <v>3</v>
      </c>
      <c r="GO29" s="109">
        <f t="shared" si="43"/>
        <v>3</v>
      </c>
      <c r="GP29" s="102"/>
      <c r="GQ29" s="102"/>
      <c r="GR29" s="104" t="str">
        <f t="shared" si="44"/>
        <v/>
      </c>
      <c r="GS29" s="102"/>
      <c r="GT29" s="104" t="str">
        <f t="shared" si="163"/>
        <v/>
      </c>
      <c r="GU29" s="102"/>
      <c r="GV29" s="102"/>
      <c r="GW29" s="104" t="str">
        <f t="shared" si="45"/>
        <v/>
      </c>
      <c r="GX29" s="102"/>
      <c r="GY29" s="104" t="str">
        <f t="shared" si="164"/>
        <v/>
      </c>
      <c r="GZ29" s="102"/>
      <c r="HA29" s="102"/>
      <c r="HB29" s="104" t="str">
        <f t="shared" si="46"/>
        <v/>
      </c>
      <c r="HC29" s="102"/>
      <c r="HD29" s="104" t="str">
        <f t="shared" si="165"/>
        <v/>
      </c>
      <c r="HE29" s="102"/>
      <c r="HF29" s="102"/>
      <c r="HG29" s="104" t="str">
        <f t="shared" si="47"/>
        <v/>
      </c>
      <c r="HH29" s="102"/>
      <c r="HI29" s="104" t="str">
        <f t="shared" si="166"/>
        <v/>
      </c>
      <c r="HJ29" s="102"/>
      <c r="HK29" s="102"/>
      <c r="HL29" s="104" t="str">
        <f t="shared" si="48"/>
        <v/>
      </c>
      <c r="HM29" s="102"/>
      <c r="HN29" s="104" t="str">
        <f t="shared" si="167"/>
        <v/>
      </c>
      <c r="HO29" s="104" t="str">
        <f t="shared" ref="HO29:HO51" si="274">IF(AND(GP29="",GU29="",GZ29=""),"",SUM(GP29)*SUM(GT$4)+SUM(GU29)*SUM(GY$4)+SUM(GZ29)*SUM(HD$4)+SUM(HE29)*SUM(HI$4)+SUM(HJ29)*SUM(HN$4))</f>
        <v/>
      </c>
      <c r="HP29" s="104" t="str">
        <f t="shared" ref="HP29:HP51" si="275">IF(AND(GQ29="",GV29="",HA29=""),"",SUM(GQ29)*SUM(GT$4)+SUM(GV29)*SUM(GY$4)+SUM(HA29)*SUM(HD$4)+SUM(HF29)*SUM(HI$4)+SUM(HK29)*SUM(HN$4))</f>
        <v/>
      </c>
      <c r="HQ29" s="104" t="str">
        <f t="shared" ref="HQ29:HQ51" si="276">IF(AND(GR29="",GW29="",HB29=""),"",SUM(GR29)*SUM(GT$4)+SUM(GW29)*SUM(GY$4)+SUM(HB29)*SUM(HD$4)+SUM(HG29)*SUM(HI$4)+SUM(HL29)*SUM(HN$4))</f>
        <v/>
      </c>
      <c r="HR29" s="104" t="str">
        <f t="shared" ref="HR29:HR51" si="277">IF(AND(GS29="",GX29="",HC29=""),"",SUM(GS29)*SUM(GT$4)+SUM(GX29)*SUM(GY$4)+SUM(HC29)*SUM(HD$4)+SUM(HH29)*SUM(HI$4)+SUM(HM29)*SUM(HN$4))</f>
        <v/>
      </c>
      <c r="HS29" s="104" t="str">
        <f t="shared" ref="HS29:HS51" si="278">IF(AND(GT29="",GY29="",HD29=""),"",SUM(GT29)*SUM(GT$4)+SUM(GY29)*SUM(GY$4)+SUM(HD29)*SUM(HD$4)+SUM(HI29)*SUM(HI$4)+SUM(HN29)*SUM(HN$4))</f>
        <v/>
      </c>
      <c r="HT29" s="105" t="str">
        <f t="shared" ref="HT29:HT51" si="279">IF(HQ29="","",IF(SUM(HS29)=0,IF(SUM(HQ29)&gt;=10,HT$4,0),IF(SUM(HS29)&gt;=10,HT$4,0)))</f>
        <v/>
      </c>
      <c r="HU29" s="109" t="str">
        <f t="shared" si="50"/>
        <v/>
      </c>
      <c r="HV29" s="102">
        <v>14</v>
      </c>
      <c r="HW29" s="102">
        <v>15.5</v>
      </c>
      <c r="HX29" s="104">
        <f t="shared" si="51"/>
        <v>14.899999999999999</v>
      </c>
      <c r="HY29" s="102"/>
      <c r="HZ29" s="104">
        <f t="shared" si="173"/>
        <v>14.899999999999999</v>
      </c>
      <c r="IA29" s="102"/>
      <c r="IB29" s="102"/>
      <c r="IC29" s="104" t="str">
        <f t="shared" si="52"/>
        <v/>
      </c>
      <c r="ID29" s="102"/>
      <c r="IE29" s="104" t="str">
        <f t="shared" si="174"/>
        <v/>
      </c>
      <c r="IF29" s="102"/>
      <c r="IG29" s="102"/>
      <c r="IH29" s="104" t="str">
        <f t="shared" si="53"/>
        <v/>
      </c>
      <c r="II29" s="102"/>
      <c r="IJ29" s="104" t="str">
        <f t="shared" si="175"/>
        <v/>
      </c>
      <c r="IK29" s="102"/>
      <c r="IL29" s="102"/>
      <c r="IM29" s="104" t="str">
        <f t="shared" si="54"/>
        <v/>
      </c>
      <c r="IN29" s="102"/>
      <c r="IO29" s="104" t="str">
        <f t="shared" si="176"/>
        <v/>
      </c>
      <c r="IP29" s="102"/>
      <c r="IQ29" s="102"/>
      <c r="IR29" s="104" t="str">
        <f t="shared" si="55"/>
        <v/>
      </c>
      <c r="IS29" s="102"/>
      <c r="IT29" s="104" t="str">
        <f t="shared" si="177"/>
        <v/>
      </c>
      <c r="IU29" s="104">
        <f t="shared" ref="IU29:IU51" si="280">IF(AND(HV29="",IA29="",IF29=""),"",SUM(HV29)*SUM(HZ$4)+SUM(IA29)*SUM(IE$4)+SUM(IF29)*SUM(IJ$4)+SUM(IK29)*SUM(IO$4)+SUM(IP29)*SUM(IT$4))</f>
        <v>14</v>
      </c>
      <c r="IV29" s="104">
        <f t="shared" ref="IV29:IV51" si="281">IF(AND(HW29="",IB29="",IG29=""),"",SUM(HW29)*SUM(HZ$4)+SUM(IB29)*SUM(IE$4)+SUM(IG29)*SUM(IJ$4)+SUM(IL29)*SUM(IO$4)+SUM(IQ29)*SUM(IT$4))</f>
        <v>15.5</v>
      </c>
      <c r="IW29" s="104">
        <f t="shared" ref="IW29:IW56" si="282">IF(AND(HX29="",IC29="",IH29=""),"",SUM(HX29)*SUM(HZ$4)+SUM(IC29)*SUM(IE$4)+SUM(IH29)*SUM(IJ$4)+SUM(IM29)*SUM(IO$4)+SUM(IR29)*SUM(IT$4))</f>
        <v>14.899999999999999</v>
      </c>
      <c r="IX29" s="104" t="str">
        <f t="shared" ref="IX29:IX51" si="283">IF(AND(HY29="",ID29="",II29=""),"",SUM(HY29)*SUM(HZ$4)+SUM(ID29)*SUM(IE$4)+SUM(II29)*SUM(IJ$4)+SUM(IN29)*SUM(IO$4)+SUM(IS29)*SUM(IT$4))</f>
        <v/>
      </c>
      <c r="IY29" s="104">
        <f t="shared" ref="IY29:IY56" si="284">IF(AND(HZ29="",IE29="",IJ29=""),"",SUM(HZ29)*SUM(HZ$4)+SUM(IE29)*SUM(IE$4)+SUM(IJ29)*SUM(IJ$4)+SUM(IO29)*SUM(IO$4)+SUM(IT29)*SUM(IT$4))</f>
        <v>14.899999999999999</v>
      </c>
      <c r="IZ29" s="105">
        <f t="shared" ref="IZ29:IZ51" si="285">IF(IW29="","",IF(SUM(IY29)=0,IF(SUM(IW29)&gt;=10,IZ$4,0),IF(SUM(IY29)&gt;=10,IZ$4,0)))</f>
        <v>2</v>
      </c>
      <c r="JA29" s="109">
        <f t="shared" si="57"/>
        <v>7</v>
      </c>
      <c r="JB29" s="102">
        <v>14</v>
      </c>
      <c r="JC29" s="102">
        <v>15.25</v>
      </c>
      <c r="JD29" s="104">
        <f t="shared" si="58"/>
        <v>14.75</v>
      </c>
      <c r="JE29" s="102"/>
      <c r="JF29" s="104">
        <f t="shared" si="183"/>
        <v>14.75</v>
      </c>
      <c r="JG29" s="102"/>
      <c r="JH29" s="102"/>
      <c r="JI29" s="104" t="str">
        <f t="shared" si="59"/>
        <v/>
      </c>
      <c r="JJ29" s="102"/>
      <c r="JK29" s="104" t="str">
        <f t="shared" si="184"/>
        <v/>
      </c>
      <c r="JL29" s="102"/>
      <c r="JM29" s="102"/>
      <c r="JN29" s="104" t="str">
        <f t="shared" si="60"/>
        <v/>
      </c>
      <c r="JO29" s="102"/>
      <c r="JP29" s="104" t="str">
        <f t="shared" si="185"/>
        <v/>
      </c>
      <c r="JQ29" s="102"/>
      <c r="JR29" s="102"/>
      <c r="JS29" s="104" t="str">
        <f t="shared" si="61"/>
        <v/>
      </c>
      <c r="JT29" s="102"/>
      <c r="JU29" s="104" t="str">
        <f t="shared" si="186"/>
        <v/>
      </c>
      <c r="JV29" s="102"/>
      <c r="JW29" s="102"/>
      <c r="JX29" s="104" t="str">
        <f t="shared" si="62"/>
        <v/>
      </c>
      <c r="JY29" s="102"/>
      <c r="JZ29" s="104" t="str">
        <f t="shared" si="187"/>
        <v/>
      </c>
      <c r="KA29" s="104">
        <f t="shared" ref="KA29:KA51" si="286">IF(AND(JB29="",JG29="",JL29=""),"",SUM(JB29)*SUM(JF$4)+SUM(JG29)*SUM(JK$4)+SUM(JL29)*SUM(JP$4)+SUM(JQ29)*SUM(JU$4)+SUM(JV29)*SUM(JZ$4))</f>
        <v>14</v>
      </c>
      <c r="KB29" s="104">
        <f t="shared" ref="KB29:KB51" si="287">IF(AND(JC29="",JH29="",JM29=""),"",SUM(JC29)*SUM(JF$4)+SUM(JH29)*SUM(JK$4)+SUM(JM29)*SUM(JP$4)+SUM(JR29)*SUM(JU$4)+SUM(JW29)*SUM(JZ$4))</f>
        <v>15.25</v>
      </c>
      <c r="KC29" s="104">
        <f t="shared" ref="KC29:KC51" si="288">IF(AND(JD29="",JI29="",JN29=""),"",SUM(JD29)*SUM(JF$4)+SUM(JI29)*SUM(JK$4)+SUM(JN29)*SUM(JP$4)+SUM(JS29)*SUM(JU$4)+SUM(JX29)*SUM(JZ$4))</f>
        <v>14.75</v>
      </c>
      <c r="KD29" s="104" t="str">
        <f t="shared" ref="KD29:KD51" si="289">IF(AND(JE29="",JJ29="",JO29=""),"",SUM(JE29)*SUM(JF$4)+SUM(JJ29)*SUM(JK$4)+SUM(JO29)*SUM(JP$4)+SUM(JT29)*SUM(JU$4)+SUM(JY29)*SUM(JZ$4))</f>
        <v/>
      </c>
      <c r="KE29" s="104">
        <f t="shared" ref="KE29:KE51" si="290">IF(AND(JF29="",JK29="",JP29=""),"",SUM(JF29)*SUM(JF$4)+SUM(JK29)*SUM(JK$4)+SUM(JP29)*SUM(JP$4)+SUM(JU29)*SUM(JU$4)+SUM(JZ29)*SUM(JZ$4))</f>
        <v>14.75</v>
      </c>
      <c r="KF29" s="105">
        <f t="shared" ref="KF29:KF51" si="291">IF(KC29="","",IF(SUM(KE29)=0,IF(SUM(KC29)&gt;=10,KF$4,0),IF(SUM(KE29)&gt;=10,KF$4,0)))</f>
        <v>2</v>
      </c>
      <c r="KG29" s="109">
        <f t="shared" si="64"/>
        <v>1</v>
      </c>
      <c r="KH29" s="102"/>
      <c r="KI29" s="102"/>
      <c r="KJ29" s="104" t="str">
        <f t="shared" si="65"/>
        <v/>
      </c>
      <c r="KK29" s="102"/>
      <c r="KL29" s="104" t="str">
        <f t="shared" si="193"/>
        <v/>
      </c>
      <c r="KM29" s="102"/>
      <c r="KN29" s="102"/>
      <c r="KO29" s="104" t="str">
        <f t="shared" si="66"/>
        <v/>
      </c>
      <c r="KP29" s="102"/>
      <c r="KQ29" s="104" t="str">
        <f t="shared" si="194"/>
        <v/>
      </c>
      <c r="KR29" s="102"/>
      <c r="KS29" s="102"/>
      <c r="KT29" s="104" t="str">
        <f t="shared" si="67"/>
        <v/>
      </c>
      <c r="KU29" s="102"/>
      <c r="KV29" s="104" t="str">
        <f t="shared" si="195"/>
        <v/>
      </c>
      <c r="KW29" s="102"/>
      <c r="KX29" s="102"/>
      <c r="KY29" s="104" t="str">
        <f t="shared" si="68"/>
        <v/>
      </c>
      <c r="KZ29" s="102"/>
      <c r="LA29" s="104" t="str">
        <f t="shared" si="196"/>
        <v/>
      </c>
      <c r="LB29" s="102"/>
      <c r="LC29" s="102"/>
      <c r="LD29" s="104" t="str">
        <f t="shared" si="69"/>
        <v/>
      </c>
      <c r="LE29" s="102"/>
      <c r="LF29" s="104" t="str">
        <f t="shared" si="197"/>
        <v/>
      </c>
      <c r="LG29" s="104" t="str">
        <f t="shared" ref="LG29:LG51" si="292">IF(AND(KH29="",KM29="",KR29=""),"",SUM(KH29)*SUM(KL$4)+SUM(KM29)*SUM(KQ$4)+SUM(KR29)*SUM(KV$4)+SUM(KW29)*SUM(LA$4)+SUM(LB29)*SUM(LF$4))</f>
        <v/>
      </c>
      <c r="LH29" s="104" t="str">
        <f t="shared" ref="LH29:LH51" si="293">IF(AND(KI29="",KN29="",KS29=""),"",SUM(KI29)*SUM(KL$4)+SUM(KN29)*SUM(KQ$4)+SUM(KS29)*SUM(KV$4)+SUM(KX29)*SUM(LA$4)+SUM(LC29)*SUM(LF$4))</f>
        <v/>
      </c>
      <c r="LI29" s="104" t="str">
        <f t="shared" ref="LI29:LI51" si="294">IF(AND(KJ29="",KO29="",KT29=""),"",SUM(KJ29)*SUM(KL$4)+SUM(KO29)*SUM(KQ$4)+SUM(KT29)*SUM(KV$4)+SUM(KY29)*SUM(LA$4)+SUM(LD29)*SUM(LF$4))</f>
        <v/>
      </c>
      <c r="LJ29" s="104" t="str">
        <f t="shared" ref="LJ29:LJ51" si="295">IF(AND(KK29="",KP29="",KU29=""),"",SUM(KK29)*SUM(KL$4)+SUM(KP29)*SUM(KQ$4)+SUM(KU29)*SUM(KV$4)+SUM(KZ29)*SUM(LA$4)+SUM(LE29)*SUM(LF$4))</f>
        <v/>
      </c>
      <c r="LK29" s="104" t="str">
        <f t="shared" ref="LK29:LK51" si="296">IF(AND(KL29="",KQ29="",KV29=""),"",SUM(KL29)*SUM(KL$4)+SUM(KQ29)*SUM(KQ$4)+SUM(KV29)*SUM(KV$4)+SUM(LA29)*SUM(LA$4)+SUM(LF29)*SUM(LF$4))</f>
        <v/>
      </c>
      <c r="LL29" s="105" t="str">
        <f t="shared" ref="LL29:LL51" si="297">IF(LI29="","",IF(SUM(LK29)=0,IF(SUM(LI29)&gt;=10,LL$4,0),IF(SUM(LK29)&gt;=10,LL$4,0)))</f>
        <v/>
      </c>
      <c r="LM29" s="109" t="str">
        <f t="shared" si="71"/>
        <v/>
      </c>
      <c r="LN29" s="102"/>
      <c r="LO29" s="102"/>
      <c r="LP29" s="104" t="str">
        <f t="shared" si="72"/>
        <v/>
      </c>
      <c r="LQ29" s="102"/>
      <c r="LR29" s="104" t="str">
        <f t="shared" si="203"/>
        <v/>
      </c>
      <c r="LS29" s="102"/>
      <c r="LT29" s="102"/>
      <c r="LU29" s="104" t="str">
        <f t="shared" si="73"/>
        <v/>
      </c>
      <c r="LV29" s="102"/>
      <c r="LW29" s="104" t="str">
        <f t="shared" si="204"/>
        <v/>
      </c>
      <c r="LX29" s="102"/>
      <c r="LY29" s="102"/>
      <c r="LZ29" s="104" t="str">
        <f t="shared" si="74"/>
        <v/>
      </c>
      <c r="MA29" s="102"/>
      <c r="MB29" s="104" t="str">
        <f t="shared" si="205"/>
        <v/>
      </c>
      <c r="MC29" s="102"/>
      <c r="MD29" s="102"/>
      <c r="ME29" s="104" t="str">
        <f t="shared" si="75"/>
        <v/>
      </c>
      <c r="MF29" s="102"/>
      <c r="MG29" s="104" t="str">
        <f t="shared" si="206"/>
        <v/>
      </c>
      <c r="MH29" s="102"/>
      <c r="MI29" s="102"/>
      <c r="MJ29" s="104" t="str">
        <f t="shared" si="76"/>
        <v/>
      </c>
      <c r="MK29" s="102"/>
      <c r="ML29" s="104" t="str">
        <f t="shared" si="207"/>
        <v/>
      </c>
      <c r="MM29" s="104" t="str">
        <f t="shared" ref="MM29:MM51" si="298">IF(AND(LN29="",LS29="",LX29=""),"",SUM(LN29)*SUM(LR$4)+SUM(LS29)*SUM(LW$4)+SUM(LX29)*SUM(MB$4)+SUM(MC29)*SUM(MG$4)+SUM(MH29)*SUM(ML$4))</f>
        <v/>
      </c>
      <c r="MN29" s="104" t="str">
        <f t="shared" ref="MN29:MN51" si="299">IF(AND(LO29="",LT29="",LY29=""),"",SUM(LO29)*SUM(LR$4)+SUM(LT29)*SUM(LW$4)+SUM(LY29)*SUM(MB$4)+SUM(MD29)*SUM(MG$4)+SUM(MI29)*SUM(ML$4))</f>
        <v/>
      </c>
      <c r="MO29" s="104" t="str">
        <f t="shared" ref="MO29:MO51" si="300">IF(AND(LP29="",LU29="",LZ29=""),"",SUM(LP29)*SUM(LR$4)+SUM(LU29)*SUM(LW$4)+SUM(LZ29)*SUM(MB$4)+SUM(ME29)*SUM(MG$4)+SUM(MJ29)*SUM(ML$4))</f>
        <v/>
      </c>
      <c r="MP29" s="104" t="str">
        <f t="shared" ref="MP29:MP51" si="301">IF(AND(LQ29="",LV29="",MA29=""),"",SUM(LQ29)*SUM(LR$4)+SUM(LV29)*SUM(LW$4)+SUM(MA29)*SUM(MB$4)+SUM(MF29)*SUM(MG$4)+SUM(MK29)*SUM(ML$4))</f>
        <v/>
      </c>
      <c r="MQ29" s="104" t="str">
        <f t="shared" ref="MQ29:MQ51" si="302">IF(AND(LR29="",LW29="",MB29=""),"",SUM(LR29)*SUM(LR$4)+SUM(LW29)*SUM(LW$4)+SUM(MB29)*SUM(MB$4)+SUM(MG29)*SUM(MG$4)+SUM(ML29)*SUM(ML$4))</f>
        <v/>
      </c>
      <c r="MR29" s="105" t="str">
        <f t="shared" ref="MR29:MR51" si="303">IF(MO29="","",IF(SUM(MQ29)=0,IF(SUM(MO29)&gt;=10,MR$4,0),IF(SUM(MQ29)&gt;=10,MR$4,0)))</f>
        <v/>
      </c>
      <c r="MS29" s="109" t="str">
        <f t="shared" si="78"/>
        <v/>
      </c>
      <c r="MT29" s="102"/>
      <c r="MU29" s="102"/>
      <c r="MV29" s="104" t="str">
        <f t="shared" si="79"/>
        <v/>
      </c>
      <c r="MW29" s="102"/>
      <c r="MX29" s="104" t="str">
        <f t="shared" si="213"/>
        <v/>
      </c>
      <c r="MY29" s="102"/>
      <c r="MZ29" s="102"/>
      <c r="NA29" s="104" t="str">
        <f t="shared" si="80"/>
        <v/>
      </c>
      <c r="NB29" s="102"/>
      <c r="NC29" s="104" t="str">
        <f t="shared" si="214"/>
        <v/>
      </c>
      <c r="ND29" s="102"/>
      <c r="NE29" s="102"/>
      <c r="NF29" s="104" t="str">
        <f t="shared" si="81"/>
        <v/>
      </c>
      <c r="NG29" s="102"/>
      <c r="NH29" s="104" t="str">
        <f t="shared" si="215"/>
        <v/>
      </c>
      <c r="NI29" s="102"/>
      <c r="NJ29" s="102"/>
      <c r="NK29" s="104" t="str">
        <f t="shared" si="82"/>
        <v/>
      </c>
      <c r="NL29" s="102"/>
      <c r="NM29" s="104" t="str">
        <f t="shared" si="216"/>
        <v/>
      </c>
      <c r="NN29" s="102"/>
      <c r="NO29" s="102"/>
      <c r="NP29" s="104" t="str">
        <f t="shared" si="83"/>
        <v/>
      </c>
      <c r="NQ29" s="102"/>
      <c r="NR29" s="104" t="str">
        <f t="shared" si="217"/>
        <v/>
      </c>
      <c r="NS29" s="104" t="str">
        <f t="shared" ref="NS29:NS51" si="304">IF(AND(MT29="",MY29="",ND29=""),"",SUM(MT29)*SUM(MX$4)+SUM(MY29)*SUM(NC$4)+SUM(ND29)*SUM(NH$4)+SUM(NI29)*SUM(NM$4)+SUM(NN29)*SUM(NR$4))</f>
        <v/>
      </c>
      <c r="NT29" s="104" t="str">
        <f t="shared" ref="NT29:NT51" si="305">IF(AND(MU29="",MZ29="",NE29=""),"",SUM(MU29)*SUM(MX$4)+SUM(MZ29)*SUM(NC$4)+SUM(NE29)*SUM(NH$4)+SUM(NJ29)*SUM(NM$4)+SUM(NO29)*SUM(NR$4))</f>
        <v/>
      </c>
      <c r="NU29" s="104" t="str">
        <f t="shared" ref="NU29:NU51" si="306">IF(AND(MV29="",NA29="",NF29=""),"",SUM(MV29)*SUM(MX$4)+SUM(NA29)*SUM(NC$4)+SUM(NF29)*SUM(NH$4)+SUM(NK29)*SUM(NM$4)+SUM(NP29)*SUM(NR$4))</f>
        <v/>
      </c>
      <c r="NV29" s="104" t="str">
        <f t="shared" ref="NV29:NV51" si="307">IF(AND(MW29="",NB29="",NG29=""),"",SUM(MW29)*SUM(MX$4)+SUM(NB29)*SUM(NC$4)+SUM(NG29)*SUM(NH$4)+SUM(NL29)*SUM(NM$4)+SUM(NQ29)*SUM(NR$4))</f>
        <v/>
      </c>
      <c r="NW29" s="104" t="str">
        <f t="shared" ref="NW29:NW51" si="308">IF(AND(MX29="",NC29="",NH29=""),"",SUM(MX29)*SUM(MX$4)+SUM(NC29)*SUM(NC$4)+SUM(NH29)*SUM(NH$4)+SUM(NM29)*SUM(NM$4)+SUM(NR29)*SUM(NR$4))</f>
        <v/>
      </c>
      <c r="NX29" s="105" t="str">
        <f t="shared" ref="NX29:NX51" si="309">IF(NU29="","",IF(SUM(NW29)=0,IF(SUM(NU29)&gt;=10,NX$4,0),IF(SUM(NW29)&gt;=10,NX$4,0)))</f>
        <v/>
      </c>
      <c r="NY29" s="109" t="str">
        <f t="shared" si="85"/>
        <v/>
      </c>
      <c r="OA29" s="198">
        <f t="shared" si="226"/>
        <v>12.969230769230769</v>
      </c>
      <c r="OB29" s="198">
        <f t="shared" si="227"/>
        <v>15.242307692307692</v>
      </c>
      <c r="OC29" s="198">
        <f t="shared" si="228"/>
        <v>17.484615384615385</v>
      </c>
      <c r="OD29" s="198">
        <f t="shared" si="229"/>
        <v>15.253846153846155</v>
      </c>
      <c r="OE29" s="198">
        <f t="shared" si="230"/>
        <v>9.8230769230769219</v>
      </c>
      <c r="OF29" s="198">
        <f t="shared" si="231"/>
        <v>13.753846153846155</v>
      </c>
      <c r="OG29" s="198" t="str">
        <f t="shared" si="232"/>
        <v/>
      </c>
      <c r="OH29" s="198">
        <f t="shared" si="233"/>
        <v>14.899999999999999</v>
      </c>
      <c r="OI29" s="198">
        <f t="shared" si="234"/>
        <v>14.75</v>
      </c>
      <c r="OJ29" s="198" t="str">
        <f t="shared" si="235"/>
        <v/>
      </c>
      <c r="OK29" s="198" t="str">
        <f t="shared" si="236"/>
        <v/>
      </c>
      <c r="OL29" s="198" t="str">
        <f t="shared" si="237"/>
        <v/>
      </c>
      <c r="OM29" s="200"/>
      <c r="ON29" s="198">
        <f t="shared" si="224"/>
        <v>11.35</v>
      </c>
      <c r="OO29" s="198">
        <f t="shared" si="225"/>
        <v>12.98525641025641</v>
      </c>
      <c r="OP29" s="198">
        <f t="shared" si="100"/>
        <v>14.492692307692307</v>
      </c>
      <c r="OQ29" s="198">
        <f t="shared" si="101"/>
        <v>14.492692307692307</v>
      </c>
      <c r="OR29" s="105">
        <f t="shared" si="102"/>
        <v>27</v>
      </c>
      <c r="OS29" s="105">
        <f t="shared" si="103"/>
        <v>30</v>
      </c>
      <c r="OT29" s="134"/>
      <c r="OU29" s="109">
        <f t="shared" si="104"/>
        <v>1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x14ac:dyDescent="0.3">
      <c r="A30" s="103">
        <f t="shared" si="223"/>
        <v>25</v>
      </c>
      <c r="B30" s="195"/>
      <c r="C30" s="195"/>
      <c r="D30" s="195"/>
      <c r="E30" s="196"/>
      <c r="F30" s="102"/>
      <c r="G30" s="102"/>
      <c r="H30" s="104" t="str">
        <f t="shared" si="0"/>
        <v/>
      </c>
      <c r="I30" s="102"/>
      <c r="J30" s="104" t="str">
        <f t="shared" si="1"/>
        <v/>
      </c>
      <c r="K30" s="102"/>
      <c r="L30" s="102"/>
      <c r="M30" s="104" t="str">
        <f t="shared" si="2"/>
        <v/>
      </c>
      <c r="N30" s="102"/>
      <c r="O30" s="104" t="str">
        <f t="shared" si="3"/>
        <v/>
      </c>
      <c r="P30" s="102"/>
      <c r="Q30" s="102"/>
      <c r="R30" s="104" t="str">
        <f t="shared" si="4"/>
        <v/>
      </c>
      <c r="S30" s="102"/>
      <c r="T30" s="104" t="str">
        <f>IF(AND(P30="",Q30=""),"",IF(OR(S30="",S30&lt;R30),R30,IF(Q30="",S30,P30*P$4+S30*(1-P$4))))</f>
        <v/>
      </c>
      <c r="U30" s="102"/>
      <c r="V30" s="102"/>
      <c r="W30" s="104" t="str">
        <f t="shared" si="5"/>
        <v/>
      </c>
      <c r="X30" s="102"/>
      <c r="Y30" s="104" t="str">
        <f>IF(AND(U30="",V30=""),"",IF(OR(X30="",X30&lt;W30),W30,IF(V30="",X30,U30*U$4+X30*(1-U$4))))</f>
        <v/>
      </c>
      <c r="Z30" s="102"/>
      <c r="AA30" s="102"/>
      <c r="AB30" s="104" t="str">
        <f t="shared" si="6"/>
        <v/>
      </c>
      <c r="AC30" s="102"/>
      <c r="AD30" s="104" t="str">
        <f>IF(AND(Z30="",AA30=""),"",IF(OR(AC30="",AC30&lt;AB30),AB30,IF(AA30="",AC30,Z30*Z$4+AC30*(1-Z$4))))</f>
        <v/>
      </c>
      <c r="AE30" s="104" t="str">
        <f t="shared" si="238"/>
        <v/>
      </c>
      <c r="AF30" s="104" t="str">
        <f t="shared" si="239"/>
        <v/>
      </c>
      <c r="AG30" s="104" t="str">
        <f t="shared" si="240"/>
        <v/>
      </c>
      <c r="AH30" s="104" t="str">
        <f t="shared" si="241"/>
        <v/>
      </c>
      <c r="AI30" s="104" t="str">
        <f t="shared" si="242"/>
        <v/>
      </c>
      <c r="AJ30" s="105" t="str">
        <f t="shared" si="243"/>
        <v/>
      </c>
      <c r="AK30" s="109" t="str">
        <f t="shared" si="8"/>
        <v/>
      </c>
      <c r="AL30" s="102"/>
      <c r="AM30" s="102"/>
      <c r="AN30" s="104" t="str">
        <f t="shared" si="9"/>
        <v/>
      </c>
      <c r="AO30" s="102"/>
      <c r="AP30" s="104" t="str">
        <f>IF(AND(AL30="",AM30=""),"",IF(OR(AO30="",AO30&lt;AN30),AN30,IF(AM30="",AO30,AL30*AL$4+AO30*(1-AL$4))))</f>
        <v/>
      </c>
      <c r="AQ30" s="102"/>
      <c r="AR30" s="102"/>
      <c r="AS30" s="104" t="str">
        <f t="shared" si="10"/>
        <v/>
      </c>
      <c r="AT30" s="102"/>
      <c r="AU30" s="104" t="str">
        <f>IF(AND(AQ30="",AR30=""),"",IF(OR(AT30="",AT30&lt;AS30),AS30,IF(AR30="",AT30,AQ30*AQ$4+AT30*(1-AQ$4))))</f>
        <v/>
      </c>
      <c r="AV30" s="102"/>
      <c r="AW30" s="102"/>
      <c r="AX30" s="104" t="str">
        <f t="shared" si="11"/>
        <v/>
      </c>
      <c r="AY30" s="102"/>
      <c r="AZ30" s="104" t="str">
        <f>IF(AND(AV30="",AW30=""),"",IF(OR(AY30="",AY30&lt;AX30),AX30,IF(AW30="",AY30,AV30*AV$4+AY30*(1-AV$4))))</f>
        <v/>
      </c>
      <c r="BA30" s="102"/>
      <c r="BB30" s="102"/>
      <c r="BC30" s="104" t="str">
        <f t="shared" si="12"/>
        <v/>
      </c>
      <c r="BD30" s="102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3"/>
        <v/>
      </c>
      <c r="BI30" s="102"/>
      <c r="BJ30" s="104" t="str">
        <f>IF(AND(BF30="",BG30=""),"",IF(OR(BI30="",BI30&lt;BH30),BH30,IF(BG30="",BI30,BF30*BF$4+BI30*(1-BF$4))))</f>
        <v/>
      </c>
      <c r="BK30" s="104" t="str">
        <f t="shared" si="244"/>
        <v/>
      </c>
      <c r="BL30" s="104" t="str">
        <f t="shared" si="245"/>
        <v/>
      </c>
      <c r="BM30" s="104" t="str">
        <f t="shared" si="246"/>
        <v/>
      </c>
      <c r="BN30" s="104" t="str">
        <f t="shared" si="247"/>
        <v/>
      </c>
      <c r="BO30" s="104" t="str">
        <f t="shared" si="248"/>
        <v/>
      </c>
      <c r="BP30" s="105" t="str">
        <f t="shared" si="249"/>
        <v/>
      </c>
      <c r="BQ30" s="109" t="str">
        <f t="shared" si="15"/>
        <v/>
      </c>
      <c r="BR30" s="102"/>
      <c r="BS30" s="102"/>
      <c r="BT30" s="104" t="str">
        <f t="shared" si="16"/>
        <v/>
      </c>
      <c r="BU30" s="102"/>
      <c r="BV30" s="104" t="str">
        <f>IF(AND(BR30="",BS30=""),"",IF(OR(BU30="",BU30&lt;BT30),BT30,IF(BS30="",BU30,BR30*BR$4+BU30*(1-BR$4))))</f>
        <v/>
      </c>
      <c r="BW30" s="102"/>
      <c r="BX30" s="102"/>
      <c r="BY30" s="104" t="str">
        <f t="shared" si="17"/>
        <v/>
      </c>
      <c r="BZ30" s="102"/>
      <c r="CA30" s="104" t="str">
        <f>IF(AND(BW30="",BX30=""),"",IF(OR(BZ30="",BZ30&lt;BY30),BY30,IF(BX30="",BZ30,BW30*BW$4+BZ30*(1-BW$4))))</f>
        <v/>
      </c>
      <c r="CB30" s="102"/>
      <c r="CC30" s="102"/>
      <c r="CD30" s="104" t="str">
        <f t="shared" si="18"/>
        <v/>
      </c>
      <c r="CE30" s="102"/>
      <c r="CF30" s="104" t="str">
        <f>IF(AND(CB30="",CC30=""),"",IF(OR(CE30="",CE30&lt;CD30),CD30,IF(CC30="",CE30,CB30*CB$4+CE30*(1-CB$4))))</f>
        <v/>
      </c>
      <c r="CG30" s="102"/>
      <c r="CH30" s="102"/>
      <c r="CI30" s="104" t="str">
        <f t="shared" si="19"/>
        <v/>
      </c>
      <c r="CJ30" s="102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20"/>
        <v/>
      </c>
      <c r="CO30" s="102"/>
      <c r="CP30" s="104" t="str">
        <f>IF(AND(CL30="",CM30=""),"",IF(OR(CO30="",CO30&lt;CN30),CN30,IF(CM30="",CO30,CL30*CL$4+CO30*(1-CL$4))))</f>
        <v/>
      </c>
      <c r="CQ30" s="104" t="str">
        <f t="shared" si="250"/>
        <v/>
      </c>
      <c r="CR30" s="104" t="str">
        <f t="shared" si="251"/>
        <v/>
      </c>
      <c r="CS30" s="104" t="str">
        <f t="shared" si="252"/>
        <v/>
      </c>
      <c r="CT30" s="104" t="str">
        <f t="shared" si="253"/>
        <v/>
      </c>
      <c r="CU30" s="104" t="str">
        <f t="shared" si="254"/>
        <v/>
      </c>
      <c r="CV30" s="105" t="str">
        <f t="shared" si="255"/>
        <v/>
      </c>
      <c r="CW30" s="109" t="str">
        <f t="shared" si="22"/>
        <v/>
      </c>
      <c r="CX30" s="102"/>
      <c r="CY30" s="102"/>
      <c r="CZ30" s="104" t="str">
        <f t="shared" si="23"/>
        <v/>
      </c>
      <c r="DA30" s="102"/>
      <c r="DB30" s="104" t="str">
        <f>IF(AND(CX30="",CY30=""),"",IF(OR(DA30="",DA30&lt;CZ30),CZ30,IF(CY30="",DA30,CX30*CX$4+DA30*(1-CX$4))))</f>
        <v/>
      </c>
      <c r="DC30" s="102"/>
      <c r="DD30" s="102"/>
      <c r="DE30" s="104" t="str">
        <f t="shared" si="24"/>
        <v/>
      </c>
      <c r="DF30" s="102"/>
      <c r="DG30" s="104" t="str">
        <f>IF(AND(DC30="",DD30=""),"",IF(OR(DF30="",DF30&lt;DE30),DE30,IF(DD30="",DF30,DC30*DC$4+DF30*(1-DC$4))))</f>
        <v/>
      </c>
      <c r="DH30" s="102"/>
      <c r="DI30" s="102"/>
      <c r="DJ30" s="104" t="str">
        <f t="shared" si="25"/>
        <v/>
      </c>
      <c r="DK30" s="102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6"/>
        <v/>
      </c>
      <c r="DP30" s="102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7"/>
        <v/>
      </c>
      <c r="DU30" s="102"/>
      <c r="DV30" s="104" t="str">
        <f>IF(AND(DR30="",DS30=""),"",IF(OR(DU30="",DU30&lt;DT30),DT30,IF(DS30="",DU30,DR30*DR$4+DU30*(1-DR$4))))</f>
        <v/>
      </c>
      <c r="DW30" s="104" t="str">
        <f t="shared" si="256"/>
        <v/>
      </c>
      <c r="DX30" s="104" t="str">
        <f t="shared" si="257"/>
        <v/>
      </c>
      <c r="DY30" s="104" t="str">
        <f t="shared" si="258"/>
        <v/>
      </c>
      <c r="DZ30" s="104" t="str">
        <f t="shared" si="259"/>
        <v/>
      </c>
      <c r="EA30" s="104" t="str">
        <f t="shared" si="260"/>
        <v/>
      </c>
      <c r="EB30" s="105" t="str">
        <f t="shared" si="261"/>
        <v/>
      </c>
      <c r="EC30" s="109" t="str">
        <f t="shared" si="29"/>
        <v/>
      </c>
      <c r="ED30" s="102"/>
      <c r="EE30" s="102"/>
      <c r="EF30" s="104" t="str">
        <f t="shared" si="30"/>
        <v/>
      </c>
      <c r="EG30" s="102"/>
      <c r="EH30" s="104" t="str">
        <f>IF(AND(ED30="",EE30=""),"",IF(OR(EG30="",EG30&lt;EF30),EF30,IF(EE30="",EG30,ED30*ED$4+EG30*(1-ED$4))))</f>
        <v/>
      </c>
      <c r="EI30" s="102"/>
      <c r="EJ30" s="102"/>
      <c r="EK30" s="104" t="str">
        <f t="shared" si="31"/>
        <v/>
      </c>
      <c r="EL30" s="102"/>
      <c r="EM30" s="104" t="str">
        <f>IF(AND(EI30="",EJ30=""),"",IF(OR(EL30="",EL30&lt;EK30),EK30,IF(EJ30="",EL30,EI30*EI$4+EL30*(1-EI$4))))</f>
        <v/>
      </c>
      <c r="EN30" s="102"/>
      <c r="EO30" s="102"/>
      <c r="EP30" s="104" t="str">
        <f t="shared" si="32"/>
        <v/>
      </c>
      <c r="EQ30" s="102"/>
      <c r="ER30" s="104" t="str">
        <f>IF(AND(EN30="",EO30=""),"",IF(OR(EQ30="",EQ30&lt;EP30),EP30,IF(EO30="",EQ30,EN30*EN$4+EQ30*(1-EN$4))))</f>
        <v/>
      </c>
      <c r="ES30" s="102"/>
      <c r="ET30" s="102"/>
      <c r="EU30" s="104" t="str">
        <f t="shared" si="33"/>
        <v/>
      </c>
      <c r="EV30" s="102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4"/>
        <v/>
      </c>
      <c r="FA30" s="102"/>
      <c r="FB30" s="104" t="str">
        <f>IF(AND(EX30="",EY30=""),"",IF(OR(FA30="",FA30&lt;EZ30),EZ30,IF(EY30="",FA30,EX30*EX$4+FA30*(1-EX$4))))</f>
        <v/>
      </c>
      <c r="FC30" s="104" t="str">
        <f t="shared" si="262"/>
        <v/>
      </c>
      <c r="FD30" s="104" t="str">
        <f t="shared" si="263"/>
        <v/>
      </c>
      <c r="FE30" s="104" t="str">
        <f t="shared" si="264"/>
        <v/>
      </c>
      <c r="FF30" s="104" t="str">
        <f t="shared" si="265"/>
        <v/>
      </c>
      <c r="FG30" s="104" t="str">
        <f t="shared" si="266"/>
        <v/>
      </c>
      <c r="FH30" s="105" t="str">
        <f t="shared" si="267"/>
        <v/>
      </c>
      <c r="FI30" s="109" t="str">
        <f t="shared" si="36"/>
        <v/>
      </c>
      <c r="FJ30" s="102"/>
      <c r="FK30" s="102"/>
      <c r="FL30" s="104" t="str">
        <f t="shared" si="37"/>
        <v/>
      </c>
      <c r="FM30" s="102"/>
      <c r="FN30" s="104" t="str">
        <f>IF(AND(FJ30="",FK30=""),"",IF(OR(FM30="",FM30&lt;FL30),FL30,IF(FK30="",FM30,FJ30*FJ$4+FM30*(1-FJ$4))))</f>
        <v/>
      </c>
      <c r="FO30" s="102"/>
      <c r="FP30" s="102"/>
      <c r="FQ30" s="104" t="str">
        <f t="shared" si="38"/>
        <v/>
      </c>
      <c r="FR30" s="102"/>
      <c r="FS30" s="104" t="str">
        <f>IF(AND(FO30="",FP30=""),"",IF(OR(FR30="",FR30&lt;FQ30),FQ30,IF(FP30="",FR30,FO30*FO$4+FR30*(1-FO$4))))</f>
        <v/>
      </c>
      <c r="FT30" s="102"/>
      <c r="FU30" s="102"/>
      <c r="FV30" s="104" t="str">
        <f t="shared" si="39"/>
        <v/>
      </c>
      <c r="FW30" s="102"/>
      <c r="FX30" s="104" t="str">
        <f>IF(AND(FT30="",FU30=""),"",IF(OR(FW30="",FW30&lt;FV30),FV30,IF(FU30="",FW30,FT30*FT$4+FW30*(1-FT$4))))</f>
        <v/>
      </c>
      <c r="FY30" s="102"/>
      <c r="FZ30" s="102"/>
      <c r="GA30" s="104" t="str">
        <f t="shared" si="40"/>
        <v/>
      </c>
      <c r="GB30" s="102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1"/>
        <v/>
      </c>
      <c r="GG30" s="102"/>
      <c r="GH30" s="104" t="str">
        <f>IF(AND(GD30="",GE30=""),"",IF(OR(GG30="",GG30&lt;GF30),GF30,IF(GE30="",GG30,GD30*GD$4+GG30*(1-GD$4))))</f>
        <v/>
      </c>
      <c r="GI30" s="104" t="str">
        <f t="shared" si="268"/>
        <v/>
      </c>
      <c r="GJ30" s="104" t="str">
        <f t="shared" si="269"/>
        <v/>
      </c>
      <c r="GK30" s="104" t="str">
        <f t="shared" si="270"/>
        <v/>
      </c>
      <c r="GL30" s="104" t="str">
        <f t="shared" si="271"/>
        <v/>
      </c>
      <c r="GM30" s="104" t="str">
        <f t="shared" si="272"/>
        <v/>
      </c>
      <c r="GN30" s="105" t="str">
        <f t="shared" si="273"/>
        <v/>
      </c>
      <c r="GO30" s="109" t="str">
        <f t="shared" si="43"/>
        <v/>
      </c>
      <c r="GP30" s="102"/>
      <c r="GQ30" s="102"/>
      <c r="GR30" s="104" t="str">
        <f t="shared" si="44"/>
        <v/>
      </c>
      <c r="GS30" s="102"/>
      <c r="GT30" s="104" t="str">
        <f>IF(AND(GP30="",GQ30=""),"",IF(OR(GS30="",GS30&lt;GR30),GR30,IF(GQ30="",GS30,GP30*GP$4+GS30*(1-GP$4))))</f>
        <v/>
      </c>
      <c r="GU30" s="102"/>
      <c r="GV30" s="102"/>
      <c r="GW30" s="104" t="str">
        <f t="shared" si="45"/>
        <v/>
      </c>
      <c r="GX30" s="102"/>
      <c r="GY30" s="104" t="str">
        <f>IF(AND(GU30="",GV30=""),"",IF(OR(GX30="",GX30&lt;GW30),GW30,IF(GV30="",GX30,GU30*GU$4+GX30*(1-GU$4))))</f>
        <v/>
      </c>
      <c r="GZ30" s="102"/>
      <c r="HA30" s="102"/>
      <c r="HB30" s="104" t="str">
        <f t="shared" si="46"/>
        <v/>
      </c>
      <c r="HC30" s="102"/>
      <c r="HD30" s="104" t="str">
        <f>IF(AND(GZ30="",HA30=""),"",IF(OR(HC30="",HC30&lt;HB30),HB30,IF(HA30="",HC30,GZ30*GZ$4+HC30*(1-GZ$4))))</f>
        <v/>
      </c>
      <c r="HE30" s="102"/>
      <c r="HF30" s="102"/>
      <c r="HG30" s="104" t="str">
        <f t="shared" si="47"/>
        <v/>
      </c>
      <c r="HH30" s="102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8"/>
        <v/>
      </c>
      <c r="HM30" s="102"/>
      <c r="HN30" s="104" t="str">
        <f>IF(AND(HJ30="",HK30=""),"",IF(OR(HM30="",HM30&lt;HL30),HL30,IF(HK30="",HM30,HJ30*HJ$4+HM30*(1-HJ$4))))</f>
        <v/>
      </c>
      <c r="HO30" s="104" t="str">
        <f t="shared" si="274"/>
        <v/>
      </c>
      <c r="HP30" s="104" t="str">
        <f t="shared" si="275"/>
        <v/>
      </c>
      <c r="HQ30" s="104" t="str">
        <f t="shared" si="276"/>
        <v/>
      </c>
      <c r="HR30" s="104" t="str">
        <f t="shared" si="277"/>
        <v/>
      </c>
      <c r="HS30" s="104" t="str">
        <f t="shared" si="278"/>
        <v/>
      </c>
      <c r="HT30" s="105" t="str">
        <f t="shared" si="279"/>
        <v/>
      </c>
      <c r="HU30" s="109" t="str">
        <f t="shared" si="50"/>
        <v/>
      </c>
      <c r="HV30" s="102"/>
      <c r="HW30" s="102"/>
      <c r="HX30" s="104" t="str">
        <f t="shared" si="51"/>
        <v/>
      </c>
      <c r="HY30" s="102"/>
      <c r="HZ30" s="104" t="str">
        <f>IF(AND(HV30="",HW30=""),"",IF(OR(HY30="",HY30&lt;HX30),HX30,IF(HW30="",HY30,HV30*HV$4+HY30*(1-HV$4))))</f>
        <v/>
      </c>
      <c r="IA30" s="102"/>
      <c r="IB30" s="102"/>
      <c r="IC30" s="104" t="str">
        <f t="shared" si="52"/>
        <v/>
      </c>
      <c r="ID30" s="102"/>
      <c r="IE30" s="104" t="str">
        <f>IF(AND(IA30="",IB30=""),"",IF(OR(ID30="",ID30&lt;IC30),IC30,IF(IB30="",ID30,IA30*IA$4+ID30*(1-IA$4))))</f>
        <v/>
      </c>
      <c r="IF30" s="102"/>
      <c r="IG30" s="102"/>
      <c r="IH30" s="104" t="str">
        <f t="shared" si="53"/>
        <v/>
      </c>
      <c r="II30" s="102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4"/>
        <v/>
      </c>
      <c r="IN30" s="102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5"/>
        <v/>
      </c>
      <c r="IS30" s="102"/>
      <c r="IT30" s="104" t="str">
        <f>IF(AND(IP30="",IQ30=""),"",IF(OR(IS30="",IS30&lt;IR30),IR30,IF(IQ30="",IS30,IP30*IP$4+IS30*(1-IP$4))))</f>
        <v/>
      </c>
      <c r="IU30" s="104" t="str">
        <f t="shared" si="280"/>
        <v/>
      </c>
      <c r="IV30" s="104" t="str">
        <f t="shared" si="281"/>
        <v/>
      </c>
      <c r="IW30" s="104" t="str">
        <f t="shared" si="282"/>
        <v/>
      </c>
      <c r="IX30" s="104" t="str">
        <f t="shared" si="283"/>
        <v/>
      </c>
      <c r="IY30" s="104" t="str">
        <f t="shared" si="284"/>
        <v/>
      </c>
      <c r="IZ30" s="105" t="str">
        <f t="shared" si="285"/>
        <v/>
      </c>
      <c r="JA30" s="109" t="str">
        <f t="shared" si="57"/>
        <v/>
      </c>
      <c r="JB30" s="102"/>
      <c r="JC30" s="102"/>
      <c r="JD30" s="104" t="str">
        <f t="shared" si="58"/>
        <v/>
      </c>
      <c r="JE30" s="102"/>
      <c r="JF30" s="104" t="str">
        <f>IF(AND(JB30="",JC30=""),"",IF(OR(JE30="",JE30&lt;JD30),JD30,IF(JC30="",JE30,JB30*JB$4+JE30*(1-JB$4))))</f>
        <v/>
      </c>
      <c r="JG30" s="102"/>
      <c r="JH30" s="102"/>
      <c r="JI30" s="104" t="str">
        <f t="shared" si="59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60"/>
        <v/>
      </c>
      <c r="JO30" s="102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1"/>
        <v/>
      </c>
      <c r="JT30" s="102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2"/>
        <v/>
      </c>
      <c r="JY30" s="102"/>
      <c r="JZ30" s="104" t="str">
        <f>IF(AND(JV30="",JW30=""),"",IF(OR(JY30="",JY30&lt;JX30),JX30,IF(JW30="",JY30,JV30*JV$4+JY30*(1-JV$4))))</f>
        <v/>
      </c>
      <c r="KA30" s="104" t="str">
        <f t="shared" si="286"/>
        <v/>
      </c>
      <c r="KB30" s="104" t="str">
        <f t="shared" si="287"/>
        <v/>
      </c>
      <c r="KC30" s="104" t="str">
        <f t="shared" si="288"/>
        <v/>
      </c>
      <c r="KD30" s="104" t="str">
        <f t="shared" si="289"/>
        <v/>
      </c>
      <c r="KE30" s="104" t="str">
        <f t="shared" si="290"/>
        <v/>
      </c>
      <c r="KF30" s="105" t="str">
        <f t="shared" si="291"/>
        <v/>
      </c>
      <c r="KG30" s="109" t="str">
        <f t="shared" si="64"/>
        <v/>
      </c>
      <c r="KH30" s="102"/>
      <c r="KI30" s="102"/>
      <c r="KJ30" s="104" t="str">
        <f t="shared" si="65"/>
        <v/>
      </c>
      <c r="KK30" s="102"/>
      <c r="KL30" s="104" t="str">
        <f>IF(AND(KH30="",KI30=""),"",IF(OR(KK30="",KK30&lt;KJ30),KJ30,IF(KI30="",KK30,KH30*KH$4+KK30*(1-KH$4))))</f>
        <v/>
      </c>
      <c r="KM30" s="102"/>
      <c r="KN30" s="102"/>
      <c r="KO30" s="104" t="str">
        <f t="shared" si="66"/>
        <v/>
      </c>
      <c r="KP30" s="102"/>
      <c r="KQ30" s="104" t="str">
        <f>IF(AND(KM30="",KN30=""),"",IF(OR(KP30="",KP30&lt;KO30),KO30,IF(KN30="",KP30,KM30*KM$4+KP30*(1-KM$4))))</f>
        <v/>
      </c>
      <c r="KR30" s="102"/>
      <c r="KS30" s="102"/>
      <c r="KT30" s="104" t="str">
        <f t="shared" si="67"/>
        <v/>
      </c>
      <c r="KU30" s="102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8"/>
        <v/>
      </c>
      <c r="KZ30" s="102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9"/>
        <v/>
      </c>
      <c r="LE30" s="102"/>
      <c r="LF30" s="104" t="str">
        <f>IF(AND(LB30="",LC30=""),"",IF(OR(LE30="",LE30&lt;LD30),LD30,IF(LC30="",LE30,LB30*LB$4+LE30*(1-LB$4))))</f>
        <v/>
      </c>
      <c r="LG30" s="104" t="str">
        <f t="shared" si="292"/>
        <v/>
      </c>
      <c r="LH30" s="104" t="str">
        <f t="shared" si="293"/>
        <v/>
      </c>
      <c r="LI30" s="104" t="str">
        <f t="shared" si="294"/>
        <v/>
      </c>
      <c r="LJ30" s="104" t="str">
        <f t="shared" si="295"/>
        <v/>
      </c>
      <c r="LK30" s="104" t="str">
        <f t="shared" si="296"/>
        <v/>
      </c>
      <c r="LL30" s="105" t="str">
        <f t="shared" si="297"/>
        <v/>
      </c>
      <c r="LM30" s="109" t="str">
        <f t="shared" si="71"/>
        <v/>
      </c>
      <c r="LN30" s="102"/>
      <c r="LO30" s="102"/>
      <c r="LP30" s="104" t="str">
        <f t="shared" si="72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3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4"/>
        <v/>
      </c>
      <c r="MA30" s="102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5"/>
        <v/>
      </c>
      <c r="MF30" s="102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6"/>
        <v/>
      </c>
      <c r="MK30" s="102"/>
      <c r="ML30" s="104" t="str">
        <f>IF(AND(MH30="",MI30=""),"",IF(OR(MK30="",MK30&lt;MJ30),MJ30,IF(MI30="",MK30,MH30*MH$4+MK30*(1-MH$4))))</f>
        <v/>
      </c>
      <c r="MM30" s="104" t="str">
        <f t="shared" si="298"/>
        <v/>
      </c>
      <c r="MN30" s="104" t="str">
        <f t="shared" si="299"/>
        <v/>
      </c>
      <c r="MO30" s="104" t="str">
        <f t="shared" si="300"/>
        <v/>
      </c>
      <c r="MP30" s="104" t="str">
        <f t="shared" si="301"/>
        <v/>
      </c>
      <c r="MQ30" s="104" t="str">
        <f t="shared" si="302"/>
        <v/>
      </c>
      <c r="MR30" s="105" t="str">
        <f t="shared" si="303"/>
        <v/>
      </c>
      <c r="MS30" s="109" t="str">
        <f t="shared" si="78"/>
        <v/>
      </c>
      <c r="MT30" s="102"/>
      <c r="MU30" s="102"/>
      <c r="MV30" s="104" t="str">
        <f t="shared" si="79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80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1"/>
        <v/>
      </c>
      <c r="NG30" s="102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2"/>
        <v/>
      </c>
      <c r="NL30" s="102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3"/>
        <v/>
      </c>
      <c r="NQ30" s="102"/>
      <c r="NR30" s="104" t="str">
        <f>IF(AND(NN30="",NO30=""),"",IF(OR(NQ30="",NQ30&lt;NP30),NP30,IF(NO30="",NQ30,NN30*NN$4+NQ30*(1-NN$4))))</f>
        <v/>
      </c>
      <c r="NS30" s="104" t="str">
        <f t="shared" si="304"/>
        <v/>
      </c>
      <c r="NT30" s="104" t="str">
        <f t="shared" si="305"/>
        <v/>
      </c>
      <c r="NU30" s="104" t="str">
        <f t="shared" si="306"/>
        <v/>
      </c>
      <c r="NV30" s="104" t="str">
        <f t="shared" si="307"/>
        <v/>
      </c>
      <c r="NW30" s="104" t="str">
        <f t="shared" si="308"/>
        <v/>
      </c>
      <c r="NX30" s="105" t="str">
        <f t="shared" si="309"/>
        <v/>
      </c>
      <c r="NY30" s="109" t="str">
        <f t="shared" si="85"/>
        <v/>
      </c>
      <c r="OA30" s="198" t="str">
        <f t="shared" si="226"/>
        <v/>
      </c>
      <c r="OB30" s="198" t="str">
        <f t="shared" si="227"/>
        <v/>
      </c>
      <c r="OC30" s="198" t="str">
        <f t="shared" si="228"/>
        <v/>
      </c>
      <c r="OD30" s="198" t="str">
        <f t="shared" si="229"/>
        <v/>
      </c>
      <c r="OE30" s="198" t="str">
        <f t="shared" si="230"/>
        <v/>
      </c>
      <c r="OF30" s="198" t="str">
        <f t="shared" si="231"/>
        <v/>
      </c>
      <c r="OG30" s="198" t="str">
        <f t="shared" si="232"/>
        <v/>
      </c>
      <c r="OH30" s="198" t="str">
        <f t="shared" si="233"/>
        <v/>
      </c>
      <c r="OI30" s="198" t="str">
        <f t="shared" si="234"/>
        <v/>
      </c>
      <c r="OJ30" s="198" t="str">
        <f t="shared" si="235"/>
        <v/>
      </c>
      <c r="OK30" s="198" t="str">
        <f t="shared" si="236"/>
        <v/>
      </c>
      <c r="OL30" s="198" t="str">
        <f t="shared" si="237"/>
        <v/>
      </c>
      <c r="OM30" s="200"/>
      <c r="ON30" s="198" t="str">
        <f t="shared" si="224"/>
        <v/>
      </c>
      <c r="OO30" s="198" t="str">
        <f t="shared" si="225"/>
        <v/>
      </c>
      <c r="OP30" s="198" t="str">
        <f t="shared" si="100"/>
        <v/>
      </c>
      <c r="OQ30" s="198" t="str">
        <f t="shared" si="101"/>
        <v/>
      </c>
      <c r="OR30" s="105" t="str">
        <f t="shared" si="102"/>
        <v/>
      </c>
      <c r="OS30" s="105" t="str">
        <f t="shared" si="103"/>
        <v/>
      </c>
      <c r="OT30" s="134"/>
      <c r="OU30" s="109" t="str">
        <f t="shared" si="104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195"/>
      <c r="C31" s="195"/>
      <c r="D31" s="195"/>
      <c r="E31" s="196"/>
      <c r="F31" s="102"/>
      <c r="G31" s="102"/>
      <c r="H31" s="104" t="str">
        <f t="shared" si="0"/>
        <v/>
      </c>
      <c r="I31" s="102"/>
      <c r="J31" s="104" t="str">
        <f t="shared" si="1"/>
        <v/>
      </c>
      <c r="K31" s="102"/>
      <c r="L31" s="102"/>
      <c r="M31" s="104" t="str">
        <f t="shared" si="2"/>
        <v/>
      </c>
      <c r="N31" s="102"/>
      <c r="O31" s="104" t="str">
        <f t="shared" si="3"/>
        <v/>
      </c>
      <c r="P31" s="102"/>
      <c r="Q31" s="102"/>
      <c r="R31" s="104" t="str">
        <f t="shared" si="4"/>
        <v/>
      </c>
      <c r="S31" s="102"/>
      <c r="T31" s="104" t="str">
        <f t="shared" ref="T31:T51" si="310">IF(AND(P31="",Q31=""),"",IF(OR(S31="",S31&lt;R31),R31,IF(Q31="",S31,P31*P$4+S31*(1-P$4))))</f>
        <v/>
      </c>
      <c r="U31" s="102"/>
      <c r="V31" s="102"/>
      <c r="W31" s="104" t="str">
        <f t="shared" si="5"/>
        <v/>
      </c>
      <c r="X31" s="102"/>
      <c r="Y31" s="104" t="str">
        <f t="shared" ref="Y31:Y51" si="311">IF(AND(U31="",V31=""),"",IF(OR(X31="",X31&lt;W31),W31,IF(V31="",X31,U31*U$4+X31*(1-U$4))))</f>
        <v/>
      </c>
      <c r="Z31" s="102"/>
      <c r="AA31" s="102"/>
      <c r="AB31" s="104" t="str">
        <f t="shared" si="6"/>
        <v/>
      </c>
      <c r="AC31" s="102"/>
      <c r="AD31" s="104" t="str">
        <f t="shared" ref="AD31:AD51" si="312">IF(AND(Z31="",AA31=""),"",IF(OR(AC31="",AC31&lt;AB31),AB31,IF(AA31="",AC31,Z31*Z$4+AC31*(1-Z$4))))</f>
        <v/>
      </c>
      <c r="AE31" s="104" t="str">
        <f t="shared" si="238"/>
        <v/>
      </c>
      <c r="AF31" s="104" t="str">
        <f t="shared" si="239"/>
        <v/>
      </c>
      <c r="AG31" s="104" t="str">
        <f t="shared" si="240"/>
        <v/>
      </c>
      <c r="AH31" s="104" t="str">
        <f t="shared" si="241"/>
        <v/>
      </c>
      <c r="AI31" s="104" t="str">
        <f t="shared" si="242"/>
        <v/>
      </c>
      <c r="AJ31" s="105" t="str">
        <f t="shared" si="243"/>
        <v/>
      </c>
      <c r="AK31" s="109" t="str">
        <f t="shared" si="8"/>
        <v/>
      </c>
      <c r="AL31" s="102"/>
      <c r="AM31" s="102"/>
      <c r="AN31" s="104" t="str">
        <f t="shared" si="9"/>
        <v/>
      </c>
      <c r="AO31" s="102"/>
      <c r="AP31" s="104" t="str">
        <f t="shared" ref="AP31:AP54" si="313">IF(AND(AL31="",AM31=""),"",IF(OR(AO31="",AO31&lt;AN31),AN31,IF(AM31="",AO31,AL31*AL$4+AO31*(1-AL$4))))</f>
        <v/>
      </c>
      <c r="AQ31" s="102"/>
      <c r="AR31" s="102"/>
      <c r="AS31" s="104" t="str">
        <f t="shared" si="10"/>
        <v/>
      </c>
      <c r="AT31" s="102"/>
      <c r="AU31" s="104" t="str">
        <f t="shared" ref="AU31:AU54" si="314">IF(AND(AQ31="",AR31=""),"",IF(OR(AT31="",AT31&lt;AS31),AS31,IF(AR31="",AT31,AQ31*AQ$4+AT31*(1-AQ$4))))</f>
        <v/>
      </c>
      <c r="AV31" s="102"/>
      <c r="AW31" s="102"/>
      <c r="AX31" s="104" t="str">
        <f t="shared" si="11"/>
        <v/>
      </c>
      <c r="AY31" s="102"/>
      <c r="AZ31" s="104" t="str">
        <f t="shared" ref="AZ31:AZ51" si="315">IF(AND(AV31="",AW31=""),"",IF(OR(AY31="",AY31&lt;AX31),AX31,IF(AW31="",AY31,AV31*AV$4+AY31*(1-AV$4))))</f>
        <v/>
      </c>
      <c r="BA31" s="102"/>
      <c r="BB31" s="102"/>
      <c r="BC31" s="104" t="str">
        <f t="shared" si="12"/>
        <v/>
      </c>
      <c r="BD31" s="102"/>
      <c r="BE31" s="104" t="str">
        <f t="shared" ref="BE31:BE51" si="316">IF(AND(BA31="",BB31=""),"",IF(OR(BD31="",BD31&lt;BC31),BC31,IF(BB31="",BD31,BA31*BA$4+BD31*(1-BA$4))))</f>
        <v/>
      </c>
      <c r="BF31" s="102"/>
      <c r="BG31" s="102"/>
      <c r="BH31" s="104" t="str">
        <f t="shared" si="13"/>
        <v/>
      </c>
      <c r="BI31" s="102"/>
      <c r="BJ31" s="104" t="str">
        <f t="shared" ref="BJ31:BJ51" si="317">IF(AND(BF31="",BG31=""),"",IF(OR(BI31="",BI31&lt;BH31),BH31,IF(BG31="",BI31,BF31*BF$4+BI31*(1-BF$4))))</f>
        <v/>
      </c>
      <c r="BK31" s="104" t="str">
        <f t="shared" si="244"/>
        <v/>
      </c>
      <c r="BL31" s="104" t="str">
        <f t="shared" si="245"/>
        <v/>
      </c>
      <c r="BM31" s="104" t="str">
        <f t="shared" si="246"/>
        <v/>
      </c>
      <c r="BN31" s="104" t="str">
        <f t="shared" si="247"/>
        <v/>
      </c>
      <c r="BO31" s="104" t="str">
        <f t="shared" si="248"/>
        <v/>
      </c>
      <c r="BP31" s="105" t="str">
        <f t="shared" si="249"/>
        <v/>
      </c>
      <c r="BQ31" s="109" t="str">
        <f t="shared" si="15"/>
        <v/>
      </c>
      <c r="BR31" s="102"/>
      <c r="BS31" s="102"/>
      <c r="BT31" s="104" t="str">
        <f t="shared" si="16"/>
        <v/>
      </c>
      <c r="BU31" s="102"/>
      <c r="BV31" s="104" t="str">
        <f t="shared" ref="BV31:BV54" si="318">IF(AND(BR31="",BS31=""),"",IF(OR(BU31="",BU31&lt;BT31),BT31,IF(BS31="",BU31,BR31*BR$4+BU31*(1-BR$4))))</f>
        <v/>
      </c>
      <c r="BW31" s="102"/>
      <c r="BX31" s="102"/>
      <c r="BY31" s="104" t="str">
        <f t="shared" si="17"/>
        <v/>
      </c>
      <c r="BZ31" s="102"/>
      <c r="CA31" s="104" t="str">
        <f t="shared" ref="CA31:CA54" si="319">IF(AND(BW31="",BX31=""),"",IF(OR(BZ31="",BZ31&lt;BY31),BY31,IF(BX31="",BZ31,BW31*BW$4+BZ31*(1-BW$4))))</f>
        <v/>
      </c>
      <c r="CB31" s="102"/>
      <c r="CC31" s="102"/>
      <c r="CD31" s="104" t="str">
        <f t="shared" si="18"/>
        <v/>
      </c>
      <c r="CE31" s="102"/>
      <c r="CF31" s="104" t="str">
        <f t="shared" ref="CF31:CF54" si="320">IF(AND(CB31="",CC31=""),"",IF(OR(CE31="",CE31&lt;CD31),CD31,IF(CC31="",CE31,CB31*CB$4+CE31*(1-CB$4))))</f>
        <v/>
      </c>
      <c r="CG31" s="102"/>
      <c r="CH31" s="102"/>
      <c r="CI31" s="104" t="str">
        <f t="shared" si="19"/>
        <v/>
      </c>
      <c r="CJ31" s="102"/>
      <c r="CK31" s="104" t="str">
        <f t="shared" ref="CK31:CK51" si="321">IF(AND(CG31="",CH31=""),"",IF(OR(CJ31="",CJ31&lt;CI31),CI31,IF(CH31="",CJ31,CG31*CG$4+CJ31*(1-CG$4))))</f>
        <v/>
      </c>
      <c r="CL31" s="102"/>
      <c r="CM31" s="102"/>
      <c r="CN31" s="104" t="str">
        <f t="shared" si="20"/>
        <v/>
      </c>
      <c r="CO31" s="102"/>
      <c r="CP31" s="104" t="str">
        <f t="shared" ref="CP31:CP51" si="322">IF(AND(CL31="",CM31=""),"",IF(OR(CO31="",CO31&lt;CN31),CN31,IF(CM31="",CO31,CL31*CL$4+CO31*(1-CL$4))))</f>
        <v/>
      </c>
      <c r="CQ31" s="104" t="str">
        <f t="shared" si="250"/>
        <v/>
      </c>
      <c r="CR31" s="104" t="str">
        <f t="shared" si="251"/>
        <v/>
      </c>
      <c r="CS31" s="104" t="str">
        <f t="shared" si="252"/>
        <v/>
      </c>
      <c r="CT31" s="104" t="str">
        <f t="shared" si="253"/>
        <v/>
      </c>
      <c r="CU31" s="104" t="str">
        <f t="shared" si="254"/>
        <v/>
      </c>
      <c r="CV31" s="105" t="str">
        <f t="shared" si="255"/>
        <v/>
      </c>
      <c r="CW31" s="109" t="str">
        <f t="shared" si="22"/>
        <v/>
      </c>
      <c r="CX31" s="102"/>
      <c r="CY31" s="102"/>
      <c r="CZ31" s="104" t="str">
        <f t="shared" si="23"/>
        <v/>
      </c>
      <c r="DA31" s="102"/>
      <c r="DB31" s="104" t="str">
        <f t="shared" ref="DB31:DB54" si="323">IF(AND(CX31="",CY31=""),"",IF(OR(DA31="",DA31&lt;CZ31),CZ31,IF(CY31="",DA31,CX31*CX$4+DA31*(1-CX$4))))</f>
        <v/>
      </c>
      <c r="DC31" s="102"/>
      <c r="DD31" s="102"/>
      <c r="DE31" s="104" t="str">
        <f t="shared" si="24"/>
        <v/>
      </c>
      <c r="DF31" s="102"/>
      <c r="DG31" s="104" t="str">
        <f t="shared" ref="DG31:DG53" si="324">IF(AND(DC31="",DD31=""),"",IF(OR(DF31="",DF31&lt;DE31),DE31,IF(DD31="",DF31,DC31*DC$4+DF31*(1-DC$4))))</f>
        <v/>
      </c>
      <c r="DH31" s="102"/>
      <c r="DI31" s="102"/>
      <c r="DJ31" s="104" t="str">
        <f t="shared" si="25"/>
        <v/>
      </c>
      <c r="DK31" s="102"/>
      <c r="DL31" s="104" t="str">
        <f t="shared" ref="DL31:DL53" si="325">IF(AND(DH31="",DI31=""),"",IF(OR(DK31="",DK31&lt;DJ31),DJ31,IF(DI31="",DK31,DH31*DH$4+DK31*(1-DH$4))))</f>
        <v/>
      </c>
      <c r="DM31" s="102"/>
      <c r="DN31" s="102"/>
      <c r="DO31" s="104" t="str">
        <f t="shared" si="26"/>
        <v/>
      </c>
      <c r="DP31" s="102"/>
      <c r="DQ31" s="104" t="str">
        <f t="shared" ref="DQ31:DQ51" si="326">IF(AND(DM31="",DN31=""),"",IF(OR(DP31="",DP31&lt;DO31),DO31,IF(DN31="",DP31,DM31*DM$4+DP31*(1-DM$4))))</f>
        <v/>
      </c>
      <c r="DR31" s="102"/>
      <c r="DS31" s="102"/>
      <c r="DT31" s="104" t="str">
        <f t="shared" si="27"/>
        <v/>
      </c>
      <c r="DU31" s="102"/>
      <c r="DV31" s="104" t="str">
        <f t="shared" ref="DV31:DV51" si="327">IF(AND(DR31="",DS31=""),"",IF(OR(DU31="",DU31&lt;DT31),DT31,IF(DS31="",DU31,DR31*DR$4+DU31*(1-DR$4))))</f>
        <v/>
      </c>
      <c r="DW31" s="104" t="str">
        <f t="shared" si="256"/>
        <v/>
      </c>
      <c r="DX31" s="104" t="str">
        <f t="shared" si="257"/>
        <v/>
      </c>
      <c r="DY31" s="104" t="str">
        <f t="shared" si="258"/>
        <v/>
      </c>
      <c r="DZ31" s="104" t="str">
        <f t="shared" si="259"/>
        <v/>
      </c>
      <c r="EA31" s="104" t="str">
        <f t="shared" si="260"/>
        <v/>
      </c>
      <c r="EB31" s="105" t="str">
        <f t="shared" si="261"/>
        <v/>
      </c>
      <c r="EC31" s="109" t="str">
        <f t="shared" si="29"/>
        <v/>
      </c>
      <c r="ED31" s="102"/>
      <c r="EE31" s="102"/>
      <c r="EF31" s="104" t="str">
        <f t="shared" si="30"/>
        <v/>
      </c>
      <c r="EG31" s="102"/>
      <c r="EH31" s="104" t="str">
        <f t="shared" ref="EH31:EH55" si="328">IF(AND(ED31="",EE31=""),"",IF(OR(EG31="",EG31&lt;EF31),EF31,IF(EE31="",EG31,ED31*ED$4+EG31*(1-ED$4))))</f>
        <v/>
      </c>
      <c r="EI31" s="102"/>
      <c r="EJ31" s="102"/>
      <c r="EK31" s="104" t="str">
        <f t="shared" si="31"/>
        <v/>
      </c>
      <c r="EL31" s="102"/>
      <c r="EM31" s="104" t="str">
        <f t="shared" ref="EM31:EM54" si="329">IF(AND(EI31="",EJ31=""),"",IF(OR(EL31="",EL31&lt;EK31),EK31,IF(EJ31="",EL31,EI31*EI$4+EL31*(1-EI$4))))</f>
        <v/>
      </c>
      <c r="EN31" s="102"/>
      <c r="EO31" s="102"/>
      <c r="EP31" s="104" t="str">
        <f t="shared" si="32"/>
        <v/>
      </c>
      <c r="EQ31" s="102"/>
      <c r="ER31" s="104" t="str">
        <f t="shared" ref="ER31:ER55" si="330">IF(AND(EN31="",EO31=""),"",IF(OR(EQ31="",EQ31&lt;EP31),EP31,IF(EO31="",EQ31,EN31*EN$4+EQ31*(1-EN$4))))</f>
        <v/>
      </c>
      <c r="ES31" s="102"/>
      <c r="ET31" s="102"/>
      <c r="EU31" s="104" t="str">
        <f t="shared" si="33"/>
        <v/>
      </c>
      <c r="EV31" s="102"/>
      <c r="EW31" s="104" t="str">
        <f t="shared" ref="EW31:EW51" si="331">IF(AND(ES31="",ET31=""),"",IF(OR(EV31="",EV31&lt;EU31),EU31,IF(ET31="",EV31,ES31*ES$4+EV31*(1-ES$4))))</f>
        <v/>
      </c>
      <c r="EX31" s="102"/>
      <c r="EY31" s="102"/>
      <c r="EZ31" s="104" t="str">
        <f t="shared" si="34"/>
        <v/>
      </c>
      <c r="FA31" s="102"/>
      <c r="FB31" s="104" t="str">
        <f t="shared" ref="FB31:FB51" si="332">IF(AND(EX31="",EY31=""),"",IF(OR(FA31="",FA31&lt;EZ31),EZ31,IF(EY31="",FA31,EX31*EX$4+FA31*(1-EX$4))))</f>
        <v/>
      </c>
      <c r="FC31" s="104" t="str">
        <f t="shared" si="262"/>
        <v/>
      </c>
      <c r="FD31" s="104" t="str">
        <f t="shared" si="263"/>
        <v/>
      </c>
      <c r="FE31" s="104" t="str">
        <f t="shared" si="264"/>
        <v/>
      </c>
      <c r="FF31" s="104" t="str">
        <f t="shared" si="265"/>
        <v/>
      </c>
      <c r="FG31" s="104" t="str">
        <f t="shared" si="266"/>
        <v/>
      </c>
      <c r="FH31" s="105" t="str">
        <f t="shared" si="267"/>
        <v/>
      </c>
      <c r="FI31" s="109" t="str">
        <f t="shared" si="36"/>
        <v/>
      </c>
      <c r="FJ31" s="102"/>
      <c r="FK31" s="102"/>
      <c r="FL31" s="104" t="str">
        <f t="shared" si="37"/>
        <v/>
      </c>
      <c r="FM31" s="102"/>
      <c r="FN31" s="104" t="str">
        <f t="shared" ref="FN31:FN54" si="333">IF(AND(FJ31="",FK31=""),"",IF(OR(FM31="",FM31&lt;FL31),FL31,IF(FK31="",FM31,FJ31*FJ$4+FM31*(1-FJ$4))))</f>
        <v/>
      </c>
      <c r="FO31" s="102"/>
      <c r="FP31" s="102"/>
      <c r="FQ31" s="104" t="str">
        <f t="shared" si="38"/>
        <v/>
      </c>
      <c r="FR31" s="102"/>
      <c r="FS31" s="104" t="str">
        <f t="shared" ref="FS31:FS54" si="334">IF(AND(FO31="",FP31=""),"",IF(OR(FR31="",FR31&lt;FQ31),FQ31,IF(FP31="",FR31,FO31*FO$4+FR31*(1-FO$4))))</f>
        <v/>
      </c>
      <c r="FT31" s="102"/>
      <c r="FU31" s="102"/>
      <c r="FV31" s="104" t="str">
        <f t="shared" si="39"/>
        <v/>
      </c>
      <c r="FW31" s="102"/>
      <c r="FX31" s="104" t="str">
        <f t="shared" ref="FX31:FX51" si="335">IF(AND(FT31="",FU31=""),"",IF(OR(FW31="",FW31&lt;FV31),FV31,IF(FU31="",FW31,FT31*FT$4+FW31*(1-FT$4))))</f>
        <v/>
      </c>
      <c r="FY31" s="102"/>
      <c r="FZ31" s="102"/>
      <c r="GA31" s="104" t="str">
        <f t="shared" si="40"/>
        <v/>
      </c>
      <c r="GB31" s="102"/>
      <c r="GC31" s="104" t="str">
        <f t="shared" ref="GC31:GC51" si="336">IF(AND(FY31="",FZ31=""),"",IF(OR(GB31="",GB31&lt;GA31),GA31,IF(FZ31="",GB31,FY31*FY$4+GB31*(1-FY$4))))</f>
        <v/>
      </c>
      <c r="GD31" s="102"/>
      <c r="GE31" s="102"/>
      <c r="GF31" s="104" t="str">
        <f t="shared" si="41"/>
        <v/>
      </c>
      <c r="GG31" s="102"/>
      <c r="GH31" s="104" t="str">
        <f t="shared" ref="GH31:GH59" si="337">IF(AND(GD31="",GE31=""),"",IF(OR(GG31="",GG31&lt;GF31),GF31,IF(GE31="",GG31,GD31*GD$4+GG31*(1-GD$4))))</f>
        <v/>
      </c>
      <c r="GI31" s="104" t="str">
        <f t="shared" si="268"/>
        <v/>
      </c>
      <c r="GJ31" s="104" t="str">
        <f t="shared" si="269"/>
        <v/>
      </c>
      <c r="GK31" s="104" t="str">
        <f t="shared" si="270"/>
        <v/>
      </c>
      <c r="GL31" s="104" t="str">
        <f t="shared" si="271"/>
        <v/>
      </c>
      <c r="GM31" s="104" t="str">
        <f t="shared" si="272"/>
        <v/>
      </c>
      <c r="GN31" s="105" t="str">
        <f t="shared" si="273"/>
        <v/>
      </c>
      <c r="GO31" s="109" t="str">
        <f t="shared" si="43"/>
        <v/>
      </c>
      <c r="GP31" s="102"/>
      <c r="GQ31" s="102"/>
      <c r="GR31" s="104" t="str">
        <f t="shared" si="44"/>
        <v/>
      </c>
      <c r="GS31" s="102"/>
      <c r="GT31" s="104" t="str">
        <f t="shared" ref="GT31:GT51" si="338">IF(AND(GP31="",GQ31=""),"",IF(OR(GS31="",GS31&lt;GR31),GR31,IF(GQ31="",GS31,GP31*GP$4+GS31*(1-GP$4))))</f>
        <v/>
      </c>
      <c r="GU31" s="102"/>
      <c r="GV31" s="102"/>
      <c r="GW31" s="104" t="str">
        <f t="shared" si="45"/>
        <v/>
      </c>
      <c r="GX31" s="102"/>
      <c r="GY31" s="104" t="str">
        <f t="shared" ref="GY31:GY51" si="339">IF(AND(GU31="",GV31=""),"",IF(OR(GX31="",GX31&lt;GW31),GW31,IF(GV31="",GX31,GU31*GU$4+GX31*(1-GU$4))))</f>
        <v/>
      </c>
      <c r="GZ31" s="102"/>
      <c r="HA31" s="102"/>
      <c r="HB31" s="104" t="str">
        <f t="shared" si="46"/>
        <v/>
      </c>
      <c r="HC31" s="102"/>
      <c r="HD31" s="104" t="str">
        <f t="shared" ref="HD31:HD51" si="340">IF(AND(GZ31="",HA31=""),"",IF(OR(HC31="",HC31&lt;HB31),HB31,IF(HA31="",HC31,GZ31*GZ$4+HC31*(1-GZ$4))))</f>
        <v/>
      </c>
      <c r="HE31" s="102"/>
      <c r="HF31" s="102"/>
      <c r="HG31" s="104" t="str">
        <f t="shared" si="47"/>
        <v/>
      </c>
      <c r="HH31" s="102"/>
      <c r="HI31" s="104" t="str">
        <f t="shared" ref="HI31:HI51" si="341">IF(AND(HE31="",HF31=""),"",IF(OR(HH31="",HH31&lt;HG31),HG31,IF(HF31="",HH31,HE31*HE$4+HH31*(1-HE$4))))</f>
        <v/>
      </c>
      <c r="HJ31" s="102"/>
      <c r="HK31" s="102"/>
      <c r="HL31" s="104" t="str">
        <f t="shared" si="48"/>
        <v/>
      </c>
      <c r="HM31" s="102"/>
      <c r="HN31" s="104" t="str">
        <f t="shared" ref="HN31:HN51" si="342">IF(AND(HJ31="",HK31=""),"",IF(OR(HM31="",HM31&lt;HL31),HL31,IF(HK31="",HM31,HJ31*HJ$4+HM31*(1-HJ$4))))</f>
        <v/>
      </c>
      <c r="HO31" s="104" t="str">
        <f t="shared" si="274"/>
        <v/>
      </c>
      <c r="HP31" s="104" t="str">
        <f t="shared" si="275"/>
        <v/>
      </c>
      <c r="HQ31" s="104" t="str">
        <f t="shared" si="276"/>
        <v/>
      </c>
      <c r="HR31" s="104" t="str">
        <f t="shared" si="277"/>
        <v/>
      </c>
      <c r="HS31" s="104" t="str">
        <f t="shared" si="278"/>
        <v/>
      </c>
      <c r="HT31" s="105" t="str">
        <f t="shared" si="279"/>
        <v/>
      </c>
      <c r="HU31" s="109" t="str">
        <f t="shared" si="50"/>
        <v/>
      </c>
      <c r="HV31" s="102"/>
      <c r="HW31" s="102"/>
      <c r="HX31" s="104" t="str">
        <f t="shared" si="51"/>
        <v/>
      </c>
      <c r="HY31" s="102"/>
      <c r="HZ31" s="104" t="str">
        <f t="shared" ref="HZ31:HZ54" si="343">IF(AND(HV31="",HW31=""),"",IF(OR(HY31="",HY31&lt;HX31),HX31,IF(HW31="",HY31,HV31*HV$4+HY31*(1-HV$4))))</f>
        <v/>
      </c>
      <c r="IA31" s="102"/>
      <c r="IB31" s="102"/>
      <c r="IC31" s="104" t="str">
        <f t="shared" si="52"/>
        <v/>
      </c>
      <c r="ID31" s="102"/>
      <c r="IE31" s="104" t="str">
        <f t="shared" ref="IE31:IE51" si="344">IF(AND(IA31="",IB31=""),"",IF(OR(ID31="",ID31&lt;IC31),IC31,IF(IB31="",ID31,IA31*IA$4+ID31*(1-IA$4))))</f>
        <v/>
      </c>
      <c r="IF31" s="102"/>
      <c r="IG31" s="102"/>
      <c r="IH31" s="104" t="str">
        <f t="shared" si="53"/>
        <v/>
      </c>
      <c r="II31" s="102"/>
      <c r="IJ31" s="104" t="str">
        <f t="shared" ref="IJ31:IJ51" si="345">IF(AND(IF31="",IG31=""),"",IF(OR(II31="",II31&lt;IH31),IH31,IF(IG31="",II31,IF31*IF$4+II31*(1-IF$4))))</f>
        <v/>
      </c>
      <c r="IK31" s="102"/>
      <c r="IL31" s="102"/>
      <c r="IM31" s="104" t="str">
        <f t="shared" si="54"/>
        <v/>
      </c>
      <c r="IN31" s="102"/>
      <c r="IO31" s="104" t="str">
        <f t="shared" ref="IO31:IO51" si="346">IF(AND(IK31="",IL31=""),"",IF(OR(IN31="",IN31&lt;IM31),IM31,IF(IL31="",IN31,IK31*IK$4+IN31*(1-IK$4))))</f>
        <v/>
      </c>
      <c r="IP31" s="102"/>
      <c r="IQ31" s="102"/>
      <c r="IR31" s="104" t="str">
        <f t="shared" si="55"/>
        <v/>
      </c>
      <c r="IS31" s="102"/>
      <c r="IT31" s="104" t="str">
        <f t="shared" ref="IT31:IT51" si="347">IF(AND(IP31="",IQ31=""),"",IF(OR(IS31="",IS31&lt;IR31),IR31,IF(IQ31="",IS31,IP31*IP$4+IS31*(1-IP$4))))</f>
        <v/>
      </c>
      <c r="IU31" s="104" t="str">
        <f t="shared" si="280"/>
        <v/>
      </c>
      <c r="IV31" s="104" t="str">
        <f t="shared" si="281"/>
        <v/>
      </c>
      <c r="IW31" s="104" t="str">
        <f t="shared" si="282"/>
        <v/>
      </c>
      <c r="IX31" s="104" t="str">
        <f t="shared" si="283"/>
        <v/>
      </c>
      <c r="IY31" s="104" t="str">
        <f t="shared" si="284"/>
        <v/>
      </c>
      <c r="IZ31" s="105" t="str">
        <f t="shared" si="285"/>
        <v/>
      </c>
      <c r="JA31" s="109" t="str">
        <f t="shared" si="57"/>
        <v/>
      </c>
      <c r="JB31" s="102"/>
      <c r="JC31" s="102"/>
      <c r="JD31" s="104" t="str">
        <f t="shared" si="58"/>
        <v/>
      </c>
      <c r="JE31" s="102"/>
      <c r="JF31" s="104" t="str">
        <f t="shared" ref="JF31:JF51" si="348">IF(AND(JB31="",JC31=""),"",IF(OR(JE31="",JE31&lt;JD31),JD31,IF(JC31="",JE31,JB31*JB$4+JE31*(1-JB$4))))</f>
        <v/>
      </c>
      <c r="JG31" s="102"/>
      <c r="JH31" s="102"/>
      <c r="JI31" s="104" t="str">
        <f t="shared" si="59"/>
        <v/>
      </c>
      <c r="JJ31" s="102"/>
      <c r="JK31" s="104" t="str">
        <f t="shared" ref="JK31:JK51" si="349">IF(AND(JG31="",JH31=""),"",IF(OR(JJ31="",JJ31&lt;JI31),JI31,IF(JH31="",JJ31,JG31*JG$4+JJ31*(1-JG$4))))</f>
        <v/>
      </c>
      <c r="JL31" s="102"/>
      <c r="JM31" s="102"/>
      <c r="JN31" s="104" t="str">
        <f t="shared" si="60"/>
        <v/>
      </c>
      <c r="JO31" s="102"/>
      <c r="JP31" s="104" t="str">
        <f t="shared" ref="JP31:JP51" si="350">IF(AND(JL31="",JM31=""),"",IF(OR(JO31="",JO31&lt;JN31),JN31,IF(JM31="",JO31,JL31*JL$4+JO31*(1-JL$4))))</f>
        <v/>
      </c>
      <c r="JQ31" s="102"/>
      <c r="JR31" s="102"/>
      <c r="JS31" s="104" t="str">
        <f t="shared" si="61"/>
        <v/>
      </c>
      <c r="JT31" s="102"/>
      <c r="JU31" s="104" t="str">
        <f t="shared" ref="JU31:JU51" si="351">IF(AND(JQ31="",JR31=""),"",IF(OR(JT31="",JT31&lt;JS31),JS31,IF(JR31="",JT31,JQ31*JQ$4+JT31*(1-JQ$4))))</f>
        <v/>
      </c>
      <c r="JV31" s="102"/>
      <c r="JW31" s="102"/>
      <c r="JX31" s="104" t="str">
        <f t="shared" si="62"/>
        <v/>
      </c>
      <c r="JY31" s="102"/>
      <c r="JZ31" s="104" t="str">
        <f t="shared" ref="JZ31:JZ51" si="352">IF(AND(JV31="",JW31=""),"",IF(OR(JY31="",JY31&lt;JX31),JX31,IF(JW31="",JY31,JV31*JV$4+JY31*(1-JV$4))))</f>
        <v/>
      </c>
      <c r="KA31" s="104" t="str">
        <f t="shared" si="286"/>
        <v/>
      </c>
      <c r="KB31" s="104" t="str">
        <f t="shared" si="287"/>
        <v/>
      </c>
      <c r="KC31" s="104" t="str">
        <f t="shared" si="288"/>
        <v/>
      </c>
      <c r="KD31" s="104" t="str">
        <f t="shared" si="289"/>
        <v/>
      </c>
      <c r="KE31" s="104" t="str">
        <f t="shared" si="290"/>
        <v/>
      </c>
      <c r="KF31" s="105" t="str">
        <f t="shared" si="291"/>
        <v/>
      </c>
      <c r="KG31" s="109" t="str">
        <f t="shared" si="64"/>
        <v/>
      </c>
      <c r="KH31" s="102"/>
      <c r="KI31" s="102"/>
      <c r="KJ31" s="104" t="str">
        <f t="shared" si="65"/>
        <v/>
      </c>
      <c r="KK31" s="102"/>
      <c r="KL31" s="104" t="str">
        <f t="shared" ref="KL31:KL51" si="353">IF(AND(KH31="",KI31=""),"",IF(OR(KK31="",KK31&lt;KJ31),KJ31,IF(KI31="",KK31,KH31*KH$4+KK31*(1-KH$4))))</f>
        <v/>
      </c>
      <c r="KM31" s="102"/>
      <c r="KN31" s="102"/>
      <c r="KO31" s="104" t="str">
        <f t="shared" si="66"/>
        <v/>
      </c>
      <c r="KP31" s="102"/>
      <c r="KQ31" s="104" t="str">
        <f t="shared" ref="KQ31:KQ51" si="354">IF(AND(KM31="",KN31=""),"",IF(OR(KP31="",KP31&lt;KO31),KO31,IF(KN31="",KP31,KM31*KM$4+KP31*(1-KM$4))))</f>
        <v/>
      </c>
      <c r="KR31" s="102"/>
      <c r="KS31" s="102"/>
      <c r="KT31" s="104" t="str">
        <f t="shared" si="67"/>
        <v/>
      </c>
      <c r="KU31" s="102"/>
      <c r="KV31" s="104" t="str">
        <f t="shared" ref="KV31:KV51" si="355">IF(AND(KR31="",KS31=""),"",IF(OR(KU31="",KU31&lt;KT31),KT31,IF(KS31="",KU31,KR31*KR$4+KU31*(1-KR$4))))</f>
        <v/>
      </c>
      <c r="KW31" s="102"/>
      <c r="KX31" s="102"/>
      <c r="KY31" s="104" t="str">
        <f t="shared" si="68"/>
        <v/>
      </c>
      <c r="KZ31" s="102"/>
      <c r="LA31" s="104" t="str">
        <f t="shared" ref="LA31:LA51" si="356">IF(AND(KW31="",KX31=""),"",IF(OR(KZ31="",KZ31&lt;KY31),KY31,IF(KX31="",KZ31,KW31*KW$4+KZ31*(1-KW$4))))</f>
        <v/>
      </c>
      <c r="LB31" s="102"/>
      <c r="LC31" s="102"/>
      <c r="LD31" s="104" t="str">
        <f t="shared" si="69"/>
        <v/>
      </c>
      <c r="LE31" s="102"/>
      <c r="LF31" s="104" t="str">
        <f t="shared" ref="LF31:LF51" si="357">IF(AND(LB31="",LC31=""),"",IF(OR(LE31="",LE31&lt;LD31),LD31,IF(LC31="",LE31,LB31*LB$4+LE31*(1-LB$4))))</f>
        <v/>
      </c>
      <c r="LG31" s="104" t="str">
        <f t="shared" si="292"/>
        <v/>
      </c>
      <c r="LH31" s="104" t="str">
        <f t="shared" si="293"/>
        <v/>
      </c>
      <c r="LI31" s="104" t="str">
        <f t="shared" si="294"/>
        <v/>
      </c>
      <c r="LJ31" s="104" t="str">
        <f t="shared" si="295"/>
        <v/>
      </c>
      <c r="LK31" s="104" t="str">
        <f t="shared" si="296"/>
        <v/>
      </c>
      <c r="LL31" s="105" t="str">
        <f t="shared" si="297"/>
        <v/>
      </c>
      <c r="LM31" s="109" t="str">
        <f t="shared" si="71"/>
        <v/>
      </c>
      <c r="LN31" s="102"/>
      <c r="LO31" s="102"/>
      <c r="LP31" s="104" t="str">
        <f t="shared" si="72"/>
        <v/>
      </c>
      <c r="LQ31" s="102"/>
      <c r="LR31" s="104" t="str">
        <f t="shared" ref="LR31:LR51" si="358">IF(AND(LN31="",LO31=""),"",IF(OR(LQ31="",LQ31&lt;LP31),LP31,IF(LO31="",LQ31,LN31*LN$4+LQ31*(1-LN$4))))</f>
        <v/>
      </c>
      <c r="LS31" s="102"/>
      <c r="LT31" s="102"/>
      <c r="LU31" s="104" t="str">
        <f t="shared" si="73"/>
        <v/>
      </c>
      <c r="LV31" s="102"/>
      <c r="LW31" s="104" t="str">
        <f t="shared" ref="LW31:LW51" si="359">IF(AND(LS31="",LT31=""),"",IF(OR(LV31="",LV31&lt;LU31),LU31,IF(LT31="",LV31,LS31*LS$4+LV31*(1-LS$4))))</f>
        <v/>
      </c>
      <c r="LX31" s="102"/>
      <c r="LY31" s="102"/>
      <c r="LZ31" s="104" t="str">
        <f t="shared" si="74"/>
        <v/>
      </c>
      <c r="MA31" s="102"/>
      <c r="MB31" s="104" t="str">
        <f t="shared" ref="MB31:MB51" si="360">IF(AND(LX31="",LY31=""),"",IF(OR(MA31="",MA31&lt;LZ31),LZ31,IF(LY31="",MA31,LX31*LX$4+MA31*(1-LX$4))))</f>
        <v/>
      </c>
      <c r="MC31" s="102"/>
      <c r="MD31" s="102"/>
      <c r="ME31" s="104" t="str">
        <f t="shared" si="75"/>
        <v/>
      </c>
      <c r="MF31" s="102"/>
      <c r="MG31" s="104" t="str">
        <f t="shared" ref="MG31:MG51" si="361">IF(AND(MC31="",MD31=""),"",IF(OR(MF31="",MF31&lt;ME31),ME31,IF(MD31="",MF31,MC31*MC$4+MF31*(1-MC$4))))</f>
        <v/>
      </c>
      <c r="MH31" s="102"/>
      <c r="MI31" s="102"/>
      <c r="MJ31" s="104" t="str">
        <f t="shared" si="76"/>
        <v/>
      </c>
      <c r="MK31" s="102"/>
      <c r="ML31" s="104" t="str">
        <f t="shared" ref="ML31:ML51" si="362">IF(AND(MH31="",MI31=""),"",IF(OR(MK31="",MK31&lt;MJ31),MJ31,IF(MI31="",MK31,MH31*MH$4+MK31*(1-MH$4))))</f>
        <v/>
      </c>
      <c r="MM31" s="104" t="str">
        <f t="shared" si="298"/>
        <v/>
      </c>
      <c r="MN31" s="104" t="str">
        <f t="shared" si="299"/>
        <v/>
      </c>
      <c r="MO31" s="104" t="str">
        <f t="shared" si="300"/>
        <v/>
      </c>
      <c r="MP31" s="104" t="str">
        <f t="shared" si="301"/>
        <v/>
      </c>
      <c r="MQ31" s="104" t="str">
        <f t="shared" si="302"/>
        <v/>
      </c>
      <c r="MR31" s="105" t="str">
        <f t="shared" si="303"/>
        <v/>
      </c>
      <c r="MS31" s="109" t="str">
        <f t="shared" si="78"/>
        <v/>
      </c>
      <c r="MT31" s="102"/>
      <c r="MU31" s="102"/>
      <c r="MV31" s="104" t="str">
        <f t="shared" si="79"/>
        <v/>
      </c>
      <c r="MW31" s="102"/>
      <c r="MX31" s="104" t="str">
        <f t="shared" ref="MX31:MX51" si="363">IF(AND(MT31="",MU31=""),"",IF(OR(MW31="",MW31&lt;MV31),MV31,IF(MU31="",MW31,MT31*MT$4+MW31*(1-MT$4))))</f>
        <v/>
      </c>
      <c r="MY31" s="102"/>
      <c r="MZ31" s="102"/>
      <c r="NA31" s="104" t="str">
        <f t="shared" si="80"/>
        <v/>
      </c>
      <c r="NB31" s="102"/>
      <c r="NC31" s="104" t="str">
        <f t="shared" ref="NC31:NC51" si="364">IF(AND(MY31="",MZ31=""),"",IF(OR(NB31="",NB31&lt;NA31),NA31,IF(MZ31="",NB31,MY31*MY$4+NB31*(1-MY$4))))</f>
        <v/>
      </c>
      <c r="ND31" s="102"/>
      <c r="NE31" s="102"/>
      <c r="NF31" s="104" t="str">
        <f t="shared" si="81"/>
        <v/>
      </c>
      <c r="NG31" s="102"/>
      <c r="NH31" s="104" t="str">
        <f t="shared" ref="NH31:NH51" si="365">IF(AND(ND31="",NE31=""),"",IF(OR(NG31="",NG31&lt;NF31),NF31,IF(NE31="",NG31,ND31*ND$4+NG31*(1-ND$4))))</f>
        <v/>
      </c>
      <c r="NI31" s="102"/>
      <c r="NJ31" s="102"/>
      <c r="NK31" s="104" t="str">
        <f t="shared" si="82"/>
        <v/>
      </c>
      <c r="NL31" s="102"/>
      <c r="NM31" s="104" t="str">
        <f t="shared" ref="NM31:NM51" si="366">IF(AND(NI31="",NJ31=""),"",IF(OR(NL31="",NL31&lt;NK31),NK31,IF(NJ31="",NL31,NI31*NI$4+NL31*(1-NI$4))))</f>
        <v/>
      </c>
      <c r="NN31" s="102"/>
      <c r="NO31" s="102"/>
      <c r="NP31" s="104" t="str">
        <f t="shared" si="83"/>
        <v/>
      </c>
      <c r="NQ31" s="102"/>
      <c r="NR31" s="104" t="str">
        <f t="shared" ref="NR31:NR51" si="367">IF(AND(NN31="",NO31=""),"",IF(OR(NQ31="",NQ31&lt;NP31),NP31,IF(NO31="",NQ31,NN31*NN$4+NQ31*(1-NN$4))))</f>
        <v/>
      </c>
      <c r="NS31" s="104" t="str">
        <f t="shared" si="304"/>
        <v/>
      </c>
      <c r="NT31" s="104" t="str">
        <f t="shared" si="305"/>
        <v/>
      </c>
      <c r="NU31" s="104" t="str">
        <f t="shared" si="306"/>
        <v/>
      </c>
      <c r="NV31" s="104" t="str">
        <f t="shared" si="307"/>
        <v/>
      </c>
      <c r="NW31" s="104" t="str">
        <f t="shared" si="308"/>
        <v/>
      </c>
      <c r="NX31" s="105" t="str">
        <f t="shared" si="309"/>
        <v/>
      </c>
      <c r="NY31" s="109" t="str">
        <f t="shared" si="85"/>
        <v/>
      </c>
      <c r="OA31" s="198" t="str">
        <f t="shared" si="226"/>
        <v/>
      </c>
      <c r="OB31" s="198" t="str">
        <f t="shared" si="227"/>
        <v/>
      </c>
      <c r="OC31" s="198" t="str">
        <f t="shared" si="228"/>
        <v/>
      </c>
      <c r="OD31" s="198" t="str">
        <f t="shared" si="229"/>
        <v/>
      </c>
      <c r="OE31" s="198" t="str">
        <f t="shared" si="230"/>
        <v/>
      </c>
      <c r="OF31" s="198" t="str">
        <f t="shared" si="231"/>
        <v/>
      </c>
      <c r="OG31" s="198" t="str">
        <f t="shared" si="232"/>
        <v/>
      </c>
      <c r="OH31" s="198" t="str">
        <f t="shared" si="233"/>
        <v/>
      </c>
      <c r="OI31" s="198" t="str">
        <f t="shared" si="234"/>
        <v/>
      </c>
      <c r="OJ31" s="198" t="str">
        <f t="shared" si="235"/>
        <v/>
      </c>
      <c r="OK31" s="198" t="str">
        <f t="shared" si="236"/>
        <v/>
      </c>
      <c r="OL31" s="198" t="str">
        <f t="shared" si="237"/>
        <v/>
      </c>
      <c r="OM31" s="200"/>
      <c r="ON31" s="198" t="str">
        <f t="shared" si="224"/>
        <v/>
      </c>
      <c r="OO31" s="198" t="str">
        <f t="shared" si="225"/>
        <v/>
      </c>
      <c r="OP31" s="198" t="str">
        <f t="shared" si="100"/>
        <v/>
      </c>
      <c r="OQ31" s="198" t="str">
        <f t="shared" si="101"/>
        <v/>
      </c>
      <c r="OR31" s="105" t="str">
        <f t="shared" si="102"/>
        <v/>
      </c>
      <c r="OS31" s="105" t="str">
        <f t="shared" si="103"/>
        <v/>
      </c>
      <c r="OT31" s="134"/>
      <c r="OU31" s="109" t="str">
        <f t="shared" si="104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ref="A32:A83" si="368">A31+1</f>
        <v>27</v>
      </c>
      <c r="B32" s="195"/>
      <c r="C32" s="195"/>
      <c r="D32" s="195"/>
      <c r="E32" s="196"/>
      <c r="F32" s="102"/>
      <c r="G32" s="102"/>
      <c r="H32" s="104" t="str">
        <f t="shared" si="0"/>
        <v/>
      </c>
      <c r="I32" s="102"/>
      <c r="J32" s="104" t="str">
        <f t="shared" si="1"/>
        <v/>
      </c>
      <c r="K32" s="102"/>
      <c r="L32" s="102"/>
      <c r="M32" s="104" t="str">
        <f t="shared" si="2"/>
        <v/>
      </c>
      <c r="N32" s="102"/>
      <c r="O32" s="104" t="str">
        <f t="shared" si="3"/>
        <v/>
      </c>
      <c r="P32" s="102"/>
      <c r="Q32" s="102"/>
      <c r="R32" s="104" t="str">
        <f t="shared" si="4"/>
        <v/>
      </c>
      <c r="S32" s="102"/>
      <c r="T32" s="104" t="str">
        <f t="shared" si="310"/>
        <v/>
      </c>
      <c r="U32" s="102"/>
      <c r="V32" s="102"/>
      <c r="W32" s="104" t="str">
        <f t="shared" si="5"/>
        <v/>
      </c>
      <c r="X32" s="102"/>
      <c r="Y32" s="104" t="str">
        <f t="shared" si="311"/>
        <v/>
      </c>
      <c r="Z32" s="102"/>
      <c r="AA32" s="102"/>
      <c r="AB32" s="104" t="str">
        <f t="shared" si="6"/>
        <v/>
      </c>
      <c r="AC32" s="102"/>
      <c r="AD32" s="104" t="str">
        <f t="shared" si="312"/>
        <v/>
      </c>
      <c r="AE32" s="104" t="str">
        <f t="shared" si="238"/>
        <v/>
      </c>
      <c r="AF32" s="104" t="str">
        <f t="shared" si="239"/>
        <v/>
      </c>
      <c r="AG32" s="104" t="str">
        <f t="shared" si="240"/>
        <v/>
      </c>
      <c r="AH32" s="104" t="str">
        <f t="shared" si="241"/>
        <v/>
      </c>
      <c r="AI32" s="104" t="str">
        <f t="shared" si="242"/>
        <v/>
      </c>
      <c r="AJ32" s="105" t="str">
        <f t="shared" si="243"/>
        <v/>
      </c>
      <c r="AK32" s="109" t="str">
        <f t="shared" si="8"/>
        <v/>
      </c>
      <c r="AL32" s="102"/>
      <c r="AM32" s="102"/>
      <c r="AN32" s="104" t="str">
        <f t="shared" si="9"/>
        <v/>
      </c>
      <c r="AO32" s="102"/>
      <c r="AP32" s="104" t="str">
        <f t="shared" si="313"/>
        <v/>
      </c>
      <c r="AQ32" s="102"/>
      <c r="AR32" s="102"/>
      <c r="AS32" s="104" t="str">
        <f t="shared" si="10"/>
        <v/>
      </c>
      <c r="AT32" s="102"/>
      <c r="AU32" s="104" t="str">
        <f t="shared" si="314"/>
        <v/>
      </c>
      <c r="AV32" s="102"/>
      <c r="AW32" s="102"/>
      <c r="AX32" s="104" t="str">
        <f t="shared" si="11"/>
        <v/>
      </c>
      <c r="AY32" s="102"/>
      <c r="AZ32" s="104" t="str">
        <f t="shared" si="315"/>
        <v/>
      </c>
      <c r="BA32" s="102"/>
      <c r="BB32" s="102"/>
      <c r="BC32" s="104" t="str">
        <f t="shared" si="12"/>
        <v/>
      </c>
      <c r="BD32" s="102"/>
      <c r="BE32" s="104" t="str">
        <f t="shared" si="316"/>
        <v/>
      </c>
      <c r="BF32" s="102"/>
      <c r="BG32" s="102"/>
      <c r="BH32" s="104" t="str">
        <f t="shared" si="13"/>
        <v/>
      </c>
      <c r="BI32" s="102"/>
      <c r="BJ32" s="104" t="str">
        <f t="shared" si="317"/>
        <v/>
      </c>
      <c r="BK32" s="104" t="str">
        <f t="shared" si="244"/>
        <v/>
      </c>
      <c r="BL32" s="104" t="str">
        <f t="shared" si="245"/>
        <v/>
      </c>
      <c r="BM32" s="104" t="str">
        <f t="shared" si="246"/>
        <v/>
      </c>
      <c r="BN32" s="104" t="str">
        <f t="shared" si="247"/>
        <v/>
      </c>
      <c r="BO32" s="104" t="str">
        <f t="shared" si="248"/>
        <v/>
      </c>
      <c r="BP32" s="105" t="str">
        <f t="shared" si="249"/>
        <v/>
      </c>
      <c r="BQ32" s="109" t="str">
        <f t="shared" si="15"/>
        <v/>
      </c>
      <c r="BR32" s="102"/>
      <c r="BS32" s="102"/>
      <c r="BT32" s="104" t="str">
        <f t="shared" si="16"/>
        <v/>
      </c>
      <c r="BU32" s="102"/>
      <c r="BV32" s="104" t="str">
        <f t="shared" si="318"/>
        <v/>
      </c>
      <c r="BW32" s="102"/>
      <c r="BX32" s="102"/>
      <c r="BY32" s="104" t="str">
        <f t="shared" si="17"/>
        <v/>
      </c>
      <c r="BZ32" s="102"/>
      <c r="CA32" s="104" t="str">
        <f t="shared" si="319"/>
        <v/>
      </c>
      <c r="CB32" s="102"/>
      <c r="CC32" s="102"/>
      <c r="CD32" s="104" t="str">
        <f t="shared" si="18"/>
        <v/>
      </c>
      <c r="CE32" s="102"/>
      <c r="CF32" s="104" t="str">
        <f t="shared" si="320"/>
        <v/>
      </c>
      <c r="CG32" s="102"/>
      <c r="CH32" s="102"/>
      <c r="CI32" s="104" t="str">
        <f t="shared" si="19"/>
        <v/>
      </c>
      <c r="CJ32" s="102"/>
      <c r="CK32" s="104" t="str">
        <f t="shared" si="321"/>
        <v/>
      </c>
      <c r="CL32" s="102"/>
      <c r="CM32" s="102"/>
      <c r="CN32" s="104" t="str">
        <f t="shared" si="20"/>
        <v/>
      </c>
      <c r="CO32" s="102"/>
      <c r="CP32" s="104" t="str">
        <f t="shared" si="322"/>
        <v/>
      </c>
      <c r="CQ32" s="104" t="str">
        <f t="shared" si="250"/>
        <v/>
      </c>
      <c r="CR32" s="104" t="str">
        <f t="shared" si="251"/>
        <v/>
      </c>
      <c r="CS32" s="104" t="str">
        <f t="shared" si="252"/>
        <v/>
      </c>
      <c r="CT32" s="104" t="str">
        <f t="shared" si="253"/>
        <v/>
      </c>
      <c r="CU32" s="104" t="str">
        <f t="shared" si="254"/>
        <v/>
      </c>
      <c r="CV32" s="105" t="str">
        <f t="shared" si="255"/>
        <v/>
      </c>
      <c r="CW32" s="109" t="str">
        <f t="shared" si="22"/>
        <v/>
      </c>
      <c r="CX32" s="102"/>
      <c r="CY32" s="102"/>
      <c r="CZ32" s="104" t="str">
        <f t="shared" si="23"/>
        <v/>
      </c>
      <c r="DA32" s="102"/>
      <c r="DB32" s="104" t="str">
        <f t="shared" si="323"/>
        <v/>
      </c>
      <c r="DC32" s="102"/>
      <c r="DD32" s="102"/>
      <c r="DE32" s="104" t="str">
        <f t="shared" si="24"/>
        <v/>
      </c>
      <c r="DF32" s="102"/>
      <c r="DG32" s="104" t="str">
        <f t="shared" si="324"/>
        <v/>
      </c>
      <c r="DH32" s="102"/>
      <c r="DI32" s="102"/>
      <c r="DJ32" s="104" t="str">
        <f t="shared" si="25"/>
        <v/>
      </c>
      <c r="DK32" s="102"/>
      <c r="DL32" s="104" t="str">
        <f t="shared" si="325"/>
        <v/>
      </c>
      <c r="DM32" s="102"/>
      <c r="DN32" s="102"/>
      <c r="DO32" s="104" t="str">
        <f t="shared" si="26"/>
        <v/>
      </c>
      <c r="DP32" s="102"/>
      <c r="DQ32" s="104" t="str">
        <f t="shared" si="326"/>
        <v/>
      </c>
      <c r="DR32" s="102"/>
      <c r="DS32" s="102"/>
      <c r="DT32" s="104" t="str">
        <f t="shared" si="27"/>
        <v/>
      </c>
      <c r="DU32" s="102"/>
      <c r="DV32" s="104" t="str">
        <f t="shared" si="327"/>
        <v/>
      </c>
      <c r="DW32" s="104" t="str">
        <f t="shared" si="256"/>
        <v/>
      </c>
      <c r="DX32" s="104" t="str">
        <f t="shared" si="257"/>
        <v/>
      </c>
      <c r="DY32" s="104" t="str">
        <f t="shared" si="258"/>
        <v/>
      </c>
      <c r="DZ32" s="104" t="str">
        <f t="shared" si="259"/>
        <v/>
      </c>
      <c r="EA32" s="104" t="str">
        <f t="shared" si="260"/>
        <v/>
      </c>
      <c r="EB32" s="105" t="str">
        <f t="shared" si="261"/>
        <v/>
      </c>
      <c r="EC32" s="109" t="str">
        <f t="shared" si="29"/>
        <v/>
      </c>
      <c r="ED32" s="102"/>
      <c r="EE32" s="102"/>
      <c r="EF32" s="104" t="str">
        <f t="shared" si="30"/>
        <v/>
      </c>
      <c r="EG32" s="102"/>
      <c r="EH32" s="104" t="str">
        <f t="shared" si="328"/>
        <v/>
      </c>
      <c r="EI32" s="102"/>
      <c r="EJ32" s="102"/>
      <c r="EK32" s="104" t="str">
        <f t="shared" si="31"/>
        <v/>
      </c>
      <c r="EL32" s="102"/>
      <c r="EM32" s="104" t="str">
        <f t="shared" si="329"/>
        <v/>
      </c>
      <c r="EN32" s="102"/>
      <c r="EO32" s="102"/>
      <c r="EP32" s="104" t="str">
        <f t="shared" si="32"/>
        <v/>
      </c>
      <c r="EQ32" s="102"/>
      <c r="ER32" s="104" t="str">
        <f t="shared" si="330"/>
        <v/>
      </c>
      <c r="ES32" s="102"/>
      <c r="ET32" s="102"/>
      <c r="EU32" s="104" t="str">
        <f t="shared" si="33"/>
        <v/>
      </c>
      <c r="EV32" s="102"/>
      <c r="EW32" s="104" t="str">
        <f t="shared" si="331"/>
        <v/>
      </c>
      <c r="EX32" s="102"/>
      <c r="EY32" s="102"/>
      <c r="EZ32" s="104" t="str">
        <f t="shared" si="34"/>
        <v/>
      </c>
      <c r="FA32" s="102"/>
      <c r="FB32" s="104" t="str">
        <f t="shared" si="332"/>
        <v/>
      </c>
      <c r="FC32" s="104" t="str">
        <f t="shared" si="262"/>
        <v/>
      </c>
      <c r="FD32" s="104" t="str">
        <f t="shared" si="263"/>
        <v/>
      </c>
      <c r="FE32" s="104" t="str">
        <f t="shared" si="264"/>
        <v/>
      </c>
      <c r="FF32" s="104" t="str">
        <f t="shared" si="265"/>
        <v/>
      </c>
      <c r="FG32" s="104" t="str">
        <f t="shared" si="266"/>
        <v/>
      </c>
      <c r="FH32" s="105" t="str">
        <f t="shared" si="267"/>
        <v/>
      </c>
      <c r="FI32" s="109" t="str">
        <f t="shared" si="36"/>
        <v/>
      </c>
      <c r="FJ32" s="102"/>
      <c r="FK32" s="102"/>
      <c r="FL32" s="104" t="str">
        <f t="shared" si="37"/>
        <v/>
      </c>
      <c r="FM32" s="102"/>
      <c r="FN32" s="104" t="str">
        <f t="shared" si="333"/>
        <v/>
      </c>
      <c r="FO32" s="102"/>
      <c r="FP32" s="102"/>
      <c r="FQ32" s="104" t="str">
        <f t="shared" si="38"/>
        <v/>
      </c>
      <c r="FR32" s="102"/>
      <c r="FS32" s="104" t="str">
        <f t="shared" si="334"/>
        <v/>
      </c>
      <c r="FT32" s="102"/>
      <c r="FU32" s="102"/>
      <c r="FV32" s="104" t="str">
        <f t="shared" si="39"/>
        <v/>
      </c>
      <c r="FW32" s="102"/>
      <c r="FX32" s="104" t="str">
        <f t="shared" si="335"/>
        <v/>
      </c>
      <c r="FY32" s="102"/>
      <c r="FZ32" s="102"/>
      <c r="GA32" s="104" t="str">
        <f t="shared" si="40"/>
        <v/>
      </c>
      <c r="GB32" s="102"/>
      <c r="GC32" s="104" t="str">
        <f t="shared" si="336"/>
        <v/>
      </c>
      <c r="GD32" s="102"/>
      <c r="GE32" s="102"/>
      <c r="GF32" s="104" t="str">
        <f t="shared" si="41"/>
        <v/>
      </c>
      <c r="GG32" s="102"/>
      <c r="GH32" s="104" t="str">
        <f t="shared" si="337"/>
        <v/>
      </c>
      <c r="GI32" s="104" t="str">
        <f t="shared" si="268"/>
        <v/>
      </c>
      <c r="GJ32" s="104" t="str">
        <f t="shared" si="269"/>
        <v/>
      </c>
      <c r="GK32" s="104" t="str">
        <f t="shared" si="270"/>
        <v/>
      </c>
      <c r="GL32" s="104" t="str">
        <f t="shared" si="271"/>
        <v/>
      </c>
      <c r="GM32" s="104" t="str">
        <f t="shared" si="272"/>
        <v/>
      </c>
      <c r="GN32" s="105" t="str">
        <f t="shared" si="273"/>
        <v/>
      </c>
      <c r="GO32" s="109" t="str">
        <f t="shared" si="43"/>
        <v/>
      </c>
      <c r="GP32" s="102"/>
      <c r="GQ32" s="102"/>
      <c r="GR32" s="104" t="str">
        <f t="shared" si="44"/>
        <v/>
      </c>
      <c r="GS32" s="102"/>
      <c r="GT32" s="104" t="str">
        <f t="shared" si="338"/>
        <v/>
      </c>
      <c r="GU32" s="102"/>
      <c r="GV32" s="102"/>
      <c r="GW32" s="104" t="str">
        <f t="shared" si="45"/>
        <v/>
      </c>
      <c r="GX32" s="102"/>
      <c r="GY32" s="104" t="str">
        <f t="shared" si="339"/>
        <v/>
      </c>
      <c r="GZ32" s="102"/>
      <c r="HA32" s="102"/>
      <c r="HB32" s="104" t="str">
        <f t="shared" si="46"/>
        <v/>
      </c>
      <c r="HC32" s="102"/>
      <c r="HD32" s="104" t="str">
        <f t="shared" si="340"/>
        <v/>
      </c>
      <c r="HE32" s="102"/>
      <c r="HF32" s="102"/>
      <c r="HG32" s="104" t="str">
        <f t="shared" si="47"/>
        <v/>
      </c>
      <c r="HH32" s="102"/>
      <c r="HI32" s="104" t="str">
        <f t="shared" si="341"/>
        <v/>
      </c>
      <c r="HJ32" s="102"/>
      <c r="HK32" s="102"/>
      <c r="HL32" s="104" t="str">
        <f t="shared" si="48"/>
        <v/>
      </c>
      <c r="HM32" s="102"/>
      <c r="HN32" s="104" t="str">
        <f t="shared" si="342"/>
        <v/>
      </c>
      <c r="HO32" s="104" t="str">
        <f t="shared" si="274"/>
        <v/>
      </c>
      <c r="HP32" s="104" t="str">
        <f t="shared" si="275"/>
        <v/>
      </c>
      <c r="HQ32" s="104" t="str">
        <f t="shared" si="276"/>
        <v/>
      </c>
      <c r="HR32" s="104" t="str">
        <f t="shared" si="277"/>
        <v/>
      </c>
      <c r="HS32" s="104" t="str">
        <f t="shared" si="278"/>
        <v/>
      </c>
      <c r="HT32" s="105" t="str">
        <f t="shared" si="279"/>
        <v/>
      </c>
      <c r="HU32" s="109" t="str">
        <f t="shared" si="50"/>
        <v/>
      </c>
      <c r="HV32" s="102"/>
      <c r="HW32" s="102"/>
      <c r="HX32" s="104" t="str">
        <f t="shared" si="51"/>
        <v/>
      </c>
      <c r="HY32" s="102"/>
      <c r="HZ32" s="104" t="str">
        <f t="shared" si="343"/>
        <v/>
      </c>
      <c r="IA32" s="102"/>
      <c r="IB32" s="102"/>
      <c r="IC32" s="104" t="str">
        <f t="shared" si="52"/>
        <v/>
      </c>
      <c r="ID32" s="102"/>
      <c r="IE32" s="104" t="str">
        <f t="shared" si="344"/>
        <v/>
      </c>
      <c r="IF32" s="102"/>
      <c r="IG32" s="102"/>
      <c r="IH32" s="104" t="str">
        <f t="shared" si="53"/>
        <v/>
      </c>
      <c r="II32" s="102"/>
      <c r="IJ32" s="104" t="str">
        <f t="shared" si="345"/>
        <v/>
      </c>
      <c r="IK32" s="102"/>
      <c r="IL32" s="102"/>
      <c r="IM32" s="104" t="str">
        <f t="shared" si="54"/>
        <v/>
      </c>
      <c r="IN32" s="102"/>
      <c r="IO32" s="104" t="str">
        <f t="shared" si="346"/>
        <v/>
      </c>
      <c r="IP32" s="102"/>
      <c r="IQ32" s="102"/>
      <c r="IR32" s="104" t="str">
        <f t="shared" si="55"/>
        <v/>
      </c>
      <c r="IS32" s="102"/>
      <c r="IT32" s="104" t="str">
        <f t="shared" si="347"/>
        <v/>
      </c>
      <c r="IU32" s="104" t="str">
        <f t="shared" si="280"/>
        <v/>
      </c>
      <c r="IV32" s="104" t="str">
        <f t="shared" si="281"/>
        <v/>
      </c>
      <c r="IW32" s="104" t="str">
        <f t="shared" si="282"/>
        <v/>
      </c>
      <c r="IX32" s="104" t="str">
        <f t="shared" si="283"/>
        <v/>
      </c>
      <c r="IY32" s="104" t="str">
        <f t="shared" si="284"/>
        <v/>
      </c>
      <c r="IZ32" s="105" t="str">
        <f t="shared" si="285"/>
        <v/>
      </c>
      <c r="JA32" s="109" t="str">
        <f t="shared" si="57"/>
        <v/>
      </c>
      <c r="JB32" s="102"/>
      <c r="JC32" s="102"/>
      <c r="JD32" s="104" t="str">
        <f t="shared" si="58"/>
        <v/>
      </c>
      <c r="JE32" s="102"/>
      <c r="JF32" s="104" t="str">
        <f t="shared" si="348"/>
        <v/>
      </c>
      <c r="JG32" s="102"/>
      <c r="JH32" s="102"/>
      <c r="JI32" s="104" t="str">
        <f t="shared" si="59"/>
        <v/>
      </c>
      <c r="JJ32" s="102"/>
      <c r="JK32" s="104" t="str">
        <f t="shared" si="349"/>
        <v/>
      </c>
      <c r="JL32" s="102"/>
      <c r="JM32" s="102"/>
      <c r="JN32" s="104" t="str">
        <f t="shared" si="60"/>
        <v/>
      </c>
      <c r="JO32" s="102"/>
      <c r="JP32" s="104" t="str">
        <f t="shared" si="350"/>
        <v/>
      </c>
      <c r="JQ32" s="102"/>
      <c r="JR32" s="102"/>
      <c r="JS32" s="104" t="str">
        <f t="shared" si="61"/>
        <v/>
      </c>
      <c r="JT32" s="102"/>
      <c r="JU32" s="104" t="str">
        <f t="shared" si="351"/>
        <v/>
      </c>
      <c r="JV32" s="102"/>
      <c r="JW32" s="102"/>
      <c r="JX32" s="104" t="str">
        <f t="shared" si="62"/>
        <v/>
      </c>
      <c r="JY32" s="102"/>
      <c r="JZ32" s="104" t="str">
        <f t="shared" si="352"/>
        <v/>
      </c>
      <c r="KA32" s="104" t="str">
        <f t="shared" si="286"/>
        <v/>
      </c>
      <c r="KB32" s="104" t="str">
        <f t="shared" si="287"/>
        <v/>
      </c>
      <c r="KC32" s="104" t="str">
        <f t="shared" si="288"/>
        <v/>
      </c>
      <c r="KD32" s="104" t="str">
        <f t="shared" si="289"/>
        <v/>
      </c>
      <c r="KE32" s="104" t="str">
        <f t="shared" si="290"/>
        <v/>
      </c>
      <c r="KF32" s="105" t="str">
        <f t="shared" si="291"/>
        <v/>
      </c>
      <c r="KG32" s="109" t="str">
        <f t="shared" si="64"/>
        <v/>
      </c>
      <c r="KH32" s="102"/>
      <c r="KI32" s="102"/>
      <c r="KJ32" s="104" t="str">
        <f t="shared" si="65"/>
        <v/>
      </c>
      <c r="KK32" s="102"/>
      <c r="KL32" s="104" t="str">
        <f t="shared" si="353"/>
        <v/>
      </c>
      <c r="KM32" s="102"/>
      <c r="KN32" s="102"/>
      <c r="KO32" s="104" t="str">
        <f t="shared" si="66"/>
        <v/>
      </c>
      <c r="KP32" s="102"/>
      <c r="KQ32" s="104" t="str">
        <f t="shared" si="354"/>
        <v/>
      </c>
      <c r="KR32" s="102"/>
      <c r="KS32" s="102"/>
      <c r="KT32" s="104" t="str">
        <f t="shared" si="67"/>
        <v/>
      </c>
      <c r="KU32" s="102"/>
      <c r="KV32" s="104" t="str">
        <f t="shared" si="355"/>
        <v/>
      </c>
      <c r="KW32" s="102"/>
      <c r="KX32" s="102"/>
      <c r="KY32" s="104" t="str">
        <f t="shared" si="68"/>
        <v/>
      </c>
      <c r="KZ32" s="102"/>
      <c r="LA32" s="104" t="str">
        <f t="shared" si="356"/>
        <v/>
      </c>
      <c r="LB32" s="102"/>
      <c r="LC32" s="102"/>
      <c r="LD32" s="104" t="str">
        <f t="shared" si="69"/>
        <v/>
      </c>
      <c r="LE32" s="102"/>
      <c r="LF32" s="104" t="str">
        <f t="shared" si="357"/>
        <v/>
      </c>
      <c r="LG32" s="104" t="str">
        <f t="shared" si="292"/>
        <v/>
      </c>
      <c r="LH32" s="104" t="str">
        <f t="shared" si="293"/>
        <v/>
      </c>
      <c r="LI32" s="104" t="str">
        <f t="shared" si="294"/>
        <v/>
      </c>
      <c r="LJ32" s="104" t="str">
        <f t="shared" si="295"/>
        <v/>
      </c>
      <c r="LK32" s="104" t="str">
        <f t="shared" si="296"/>
        <v/>
      </c>
      <c r="LL32" s="105" t="str">
        <f t="shared" si="297"/>
        <v/>
      </c>
      <c r="LM32" s="109" t="str">
        <f t="shared" si="71"/>
        <v/>
      </c>
      <c r="LN32" s="102"/>
      <c r="LO32" s="102"/>
      <c r="LP32" s="104" t="str">
        <f t="shared" si="72"/>
        <v/>
      </c>
      <c r="LQ32" s="102"/>
      <c r="LR32" s="104" t="str">
        <f t="shared" si="358"/>
        <v/>
      </c>
      <c r="LS32" s="102"/>
      <c r="LT32" s="102"/>
      <c r="LU32" s="104" t="str">
        <f t="shared" si="73"/>
        <v/>
      </c>
      <c r="LV32" s="102"/>
      <c r="LW32" s="104" t="str">
        <f t="shared" si="359"/>
        <v/>
      </c>
      <c r="LX32" s="102"/>
      <c r="LY32" s="102"/>
      <c r="LZ32" s="104" t="str">
        <f t="shared" si="74"/>
        <v/>
      </c>
      <c r="MA32" s="102"/>
      <c r="MB32" s="104" t="str">
        <f t="shared" si="360"/>
        <v/>
      </c>
      <c r="MC32" s="102"/>
      <c r="MD32" s="102"/>
      <c r="ME32" s="104" t="str">
        <f t="shared" si="75"/>
        <v/>
      </c>
      <c r="MF32" s="102"/>
      <c r="MG32" s="104" t="str">
        <f t="shared" si="361"/>
        <v/>
      </c>
      <c r="MH32" s="102"/>
      <c r="MI32" s="102"/>
      <c r="MJ32" s="104" t="str">
        <f t="shared" si="76"/>
        <v/>
      </c>
      <c r="MK32" s="102"/>
      <c r="ML32" s="104" t="str">
        <f t="shared" si="362"/>
        <v/>
      </c>
      <c r="MM32" s="104" t="str">
        <f t="shared" si="298"/>
        <v/>
      </c>
      <c r="MN32" s="104" t="str">
        <f t="shared" si="299"/>
        <v/>
      </c>
      <c r="MO32" s="104" t="str">
        <f t="shared" si="300"/>
        <v/>
      </c>
      <c r="MP32" s="104" t="str">
        <f t="shared" si="301"/>
        <v/>
      </c>
      <c r="MQ32" s="104" t="str">
        <f t="shared" si="302"/>
        <v/>
      </c>
      <c r="MR32" s="105" t="str">
        <f t="shared" si="303"/>
        <v/>
      </c>
      <c r="MS32" s="109" t="str">
        <f t="shared" si="78"/>
        <v/>
      </c>
      <c r="MT32" s="102"/>
      <c r="MU32" s="102"/>
      <c r="MV32" s="104" t="str">
        <f t="shared" si="79"/>
        <v/>
      </c>
      <c r="MW32" s="102"/>
      <c r="MX32" s="104" t="str">
        <f t="shared" si="363"/>
        <v/>
      </c>
      <c r="MY32" s="102"/>
      <c r="MZ32" s="102"/>
      <c r="NA32" s="104" t="str">
        <f t="shared" si="80"/>
        <v/>
      </c>
      <c r="NB32" s="102"/>
      <c r="NC32" s="104" t="str">
        <f t="shared" si="364"/>
        <v/>
      </c>
      <c r="ND32" s="102"/>
      <c r="NE32" s="102"/>
      <c r="NF32" s="104" t="str">
        <f t="shared" si="81"/>
        <v/>
      </c>
      <c r="NG32" s="102"/>
      <c r="NH32" s="104" t="str">
        <f t="shared" si="365"/>
        <v/>
      </c>
      <c r="NI32" s="102"/>
      <c r="NJ32" s="102"/>
      <c r="NK32" s="104" t="str">
        <f t="shared" si="82"/>
        <v/>
      </c>
      <c r="NL32" s="102"/>
      <c r="NM32" s="104" t="str">
        <f t="shared" si="366"/>
        <v/>
      </c>
      <c r="NN32" s="102"/>
      <c r="NO32" s="102"/>
      <c r="NP32" s="104" t="str">
        <f t="shared" si="83"/>
        <v/>
      </c>
      <c r="NQ32" s="102"/>
      <c r="NR32" s="104" t="str">
        <f t="shared" si="367"/>
        <v/>
      </c>
      <c r="NS32" s="104" t="str">
        <f t="shared" si="304"/>
        <v/>
      </c>
      <c r="NT32" s="104" t="str">
        <f t="shared" si="305"/>
        <v/>
      </c>
      <c r="NU32" s="104" t="str">
        <f t="shared" si="306"/>
        <v/>
      </c>
      <c r="NV32" s="104" t="str">
        <f t="shared" si="307"/>
        <v/>
      </c>
      <c r="NW32" s="104" t="str">
        <f t="shared" si="308"/>
        <v/>
      </c>
      <c r="NX32" s="105" t="str">
        <f t="shared" si="309"/>
        <v/>
      </c>
      <c r="NY32" s="109" t="str">
        <f t="shared" si="85"/>
        <v/>
      </c>
      <c r="OA32" s="198" t="str">
        <f t="shared" si="226"/>
        <v/>
      </c>
      <c r="OB32" s="198" t="str">
        <f t="shared" si="227"/>
        <v/>
      </c>
      <c r="OC32" s="198" t="str">
        <f t="shared" si="228"/>
        <v/>
      </c>
      <c r="OD32" s="198" t="str">
        <f t="shared" si="229"/>
        <v/>
      </c>
      <c r="OE32" s="198" t="str">
        <f t="shared" si="230"/>
        <v/>
      </c>
      <c r="OF32" s="198" t="str">
        <f t="shared" si="231"/>
        <v/>
      </c>
      <c r="OG32" s="198" t="str">
        <f t="shared" si="232"/>
        <v/>
      </c>
      <c r="OH32" s="198" t="str">
        <f t="shared" si="233"/>
        <v/>
      </c>
      <c r="OI32" s="198" t="str">
        <f t="shared" si="234"/>
        <v/>
      </c>
      <c r="OJ32" s="198" t="str">
        <f t="shared" si="235"/>
        <v/>
      </c>
      <c r="OK32" s="198" t="str">
        <f t="shared" si="236"/>
        <v/>
      </c>
      <c r="OL32" s="198" t="str">
        <f t="shared" si="237"/>
        <v/>
      </c>
      <c r="OM32" s="200"/>
      <c r="ON32" s="198" t="str">
        <f t="shared" si="224"/>
        <v/>
      </c>
      <c r="OO32" s="198" t="str">
        <f t="shared" si="225"/>
        <v/>
      </c>
      <c r="OP32" s="198" t="str">
        <f t="shared" si="100"/>
        <v/>
      </c>
      <c r="OQ32" s="198" t="str">
        <f t="shared" si="101"/>
        <v/>
      </c>
      <c r="OR32" s="105" t="str">
        <f t="shared" si="102"/>
        <v/>
      </c>
      <c r="OS32" s="105" t="str">
        <f t="shared" si="103"/>
        <v/>
      </c>
      <c r="OT32" s="134"/>
      <c r="OU32" s="109" t="str">
        <f t="shared" si="104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368"/>
        <v>28</v>
      </c>
      <c r="B33" s="195"/>
      <c r="C33" s="195"/>
      <c r="D33" s="195"/>
      <c r="E33" s="196"/>
      <c r="F33" s="102"/>
      <c r="G33" s="102"/>
      <c r="H33" s="104" t="str">
        <f t="shared" si="0"/>
        <v/>
      </c>
      <c r="I33" s="102"/>
      <c r="J33" s="104" t="str">
        <f t="shared" si="1"/>
        <v/>
      </c>
      <c r="K33" s="102"/>
      <c r="L33" s="102"/>
      <c r="M33" s="104" t="str">
        <f t="shared" si="2"/>
        <v/>
      </c>
      <c r="N33" s="102"/>
      <c r="O33" s="104" t="str">
        <f t="shared" si="3"/>
        <v/>
      </c>
      <c r="P33" s="102"/>
      <c r="Q33" s="102"/>
      <c r="R33" s="104" t="str">
        <f t="shared" si="4"/>
        <v/>
      </c>
      <c r="S33" s="102"/>
      <c r="T33" s="104" t="str">
        <f t="shared" si="310"/>
        <v/>
      </c>
      <c r="U33" s="102"/>
      <c r="V33" s="102"/>
      <c r="W33" s="104" t="str">
        <f t="shared" si="5"/>
        <v/>
      </c>
      <c r="X33" s="102"/>
      <c r="Y33" s="104" t="str">
        <f t="shared" si="311"/>
        <v/>
      </c>
      <c r="Z33" s="102"/>
      <c r="AA33" s="102"/>
      <c r="AB33" s="104" t="str">
        <f t="shared" si="6"/>
        <v/>
      </c>
      <c r="AC33" s="102"/>
      <c r="AD33" s="104" t="str">
        <f t="shared" si="312"/>
        <v/>
      </c>
      <c r="AE33" s="104" t="str">
        <f t="shared" si="238"/>
        <v/>
      </c>
      <c r="AF33" s="104" t="str">
        <f t="shared" si="239"/>
        <v/>
      </c>
      <c r="AG33" s="104" t="str">
        <f t="shared" si="240"/>
        <v/>
      </c>
      <c r="AH33" s="104" t="str">
        <f t="shared" si="241"/>
        <v/>
      </c>
      <c r="AI33" s="104" t="str">
        <f t="shared" si="242"/>
        <v/>
      </c>
      <c r="AJ33" s="105" t="str">
        <f t="shared" si="243"/>
        <v/>
      </c>
      <c r="AK33" s="109" t="str">
        <f t="shared" si="8"/>
        <v/>
      </c>
      <c r="AL33" s="102"/>
      <c r="AM33" s="102"/>
      <c r="AN33" s="104" t="str">
        <f t="shared" si="9"/>
        <v/>
      </c>
      <c r="AO33" s="102"/>
      <c r="AP33" s="104" t="str">
        <f t="shared" si="313"/>
        <v/>
      </c>
      <c r="AQ33" s="102"/>
      <c r="AR33" s="102"/>
      <c r="AS33" s="104" t="str">
        <f t="shared" si="10"/>
        <v/>
      </c>
      <c r="AT33" s="102"/>
      <c r="AU33" s="104" t="str">
        <f t="shared" si="314"/>
        <v/>
      </c>
      <c r="AV33" s="102"/>
      <c r="AW33" s="102"/>
      <c r="AX33" s="104" t="str">
        <f t="shared" si="11"/>
        <v/>
      </c>
      <c r="AY33" s="102"/>
      <c r="AZ33" s="104" t="str">
        <f t="shared" si="315"/>
        <v/>
      </c>
      <c r="BA33" s="102"/>
      <c r="BB33" s="102"/>
      <c r="BC33" s="104" t="str">
        <f t="shared" si="12"/>
        <v/>
      </c>
      <c r="BD33" s="102"/>
      <c r="BE33" s="104" t="str">
        <f t="shared" si="316"/>
        <v/>
      </c>
      <c r="BF33" s="102"/>
      <c r="BG33" s="102"/>
      <c r="BH33" s="104" t="str">
        <f t="shared" si="13"/>
        <v/>
      </c>
      <c r="BI33" s="102"/>
      <c r="BJ33" s="104" t="str">
        <f t="shared" si="317"/>
        <v/>
      </c>
      <c r="BK33" s="104" t="str">
        <f t="shared" si="244"/>
        <v/>
      </c>
      <c r="BL33" s="104" t="str">
        <f t="shared" si="245"/>
        <v/>
      </c>
      <c r="BM33" s="104" t="str">
        <f t="shared" si="246"/>
        <v/>
      </c>
      <c r="BN33" s="104" t="str">
        <f t="shared" si="247"/>
        <v/>
      </c>
      <c r="BO33" s="104" t="str">
        <f t="shared" si="248"/>
        <v/>
      </c>
      <c r="BP33" s="105" t="str">
        <f t="shared" si="249"/>
        <v/>
      </c>
      <c r="BQ33" s="109" t="str">
        <f t="shared" si="15"/>
        <v/>
      </c>
      <c r="BR33" s="102"/>
      <c r="BS33" s="102"/>
      <c r="BT33" s="104" t="str">
        <f t="shared" si="16"/>
        <v/>
      </c>
      <c r="BU33" s="102"/>
      <c r="BV33" s="104" t="str">
        <f t="shared" si="318"/>
        <v/>
      </c>
      <c r="BW33" s="102"/>
      <c r="BX33" s="102"/>
      <c r="BY33" s="104" t="str">
        <f t="shared" si="17"/>
        <v/>
      </c>
      <c r="BZ33" s="102"/>
      <c r="CA33" s="104" t="str">
        <f t="shared" si="319"/>
        <v/>
      </c>
      <c r="CB33" s="102"/>
      <c r="CC33" s="102"/>
      <c r="CD33" s="104" t="str">
        <f t="shared" si="18"/>
        <v/>
      </c>
      <c r="CE33" s="102"/>
      <c r="CF33" s="104" t="str">
        <f t="shared" si="320"/>
        <v/>
      </c>
      <c r="CG33" s="102"/>
      <c r="CH33" s="102"/>
      <c r="CI33" s="104" t="str">
        <f t="shared" si="19"/>
        <v/>
      </c>
      <c r="CJ33" s="102"/>
      <c r="CK33" s="104" t="str">
        <f t="shared" si="321"/>
        <v/>
      </c>
      <c r="CL33" s="102"/>
      <c r="CM33" s="102"/>
      <c r="CN33" s="104" t="str">
        <f t="shared" si="20"/>
        <v/>
      </c>
      <c r="CO33" s="102"/>
      <c r="CP33" s="104" t="str">
        <f t="shared" si="322"/>
        <v/>
      </c>
      <c r="CQ33" s="104" t="str">
        <f t="shared" si="250"/>
        <v/>
      </c>
      <c r="CR33" s="104" t="str">
        <f t="shared" si="251"/>
        <v/>
      </c>
      <c r="CS33" s="104" t="str">
        <f t="shared" si="252"/>
        <v/>
      </c>
      <c r="CT33" s="104" t="str">
        <f t="shared" si="253"/>
        <v/>
      </c>
      <c r="CU33" s="104" t="str">
        <f t="shared" si="254"/>
        <v/>
      </c>
      <c r="CV33" s="105" t="str">
        <f t="shared" si="255"/>
        <v/>
      </c>
      <c r="CW33" s="109" t="str">
        <f t="shared" si="22"/>
        <v/>
      </c>
      <c r="CX33" s="102"/>
      <c r="CY33" s="102"/>
      <c r="CZ33" s="104" t="str">
        <f t="shared" si="23"/>
        <v/>
      </c>
      <c r="DA33" s="102"/>
      <c r="DB33" s="104" t="str">
        <f t="shared" si="323"/>
        <v/>
      </c>
      <c r="DC33" s="102"/>
      <c r="DD33" s="102"/>
      <c r="DE33" s="104" t="str">
        <f t="shared" si="24"/>
        <v/>
      </c>
      <c r="DF33" s="102"/>
      <c r="DG33" s="104" t="str">
        <f t="shared" si="324"/>
        <v/>
      </c>
      <c r="DH33" s="102"/>
      <c r="DI33" s="102"/>
      <c r="DJ33" s="104" t="str">
        <f t="shared" si="25"/>
        <v/>
      </c>
      <c r="DK33" s="102"/>
      <c r="DL33" s="104" t="str">
        <f t="shared" si="325"/>
        <v/>
      </c>
      <c r="DM33" s="102"/>
      <c r="DN33" s="102"/>
      <c r="DO33" s="104" t="str">
        <f t="shared" si="26"/>
        <v/>
      </c>
      <c r="DP33" s="102"/>
      <c r="DQ33" s="104" t="str">
        <f t="shared" si="326"/>
        <v/>
      </c>
      <c r="DR33" s="102"/>
      <c r="DS33" s="102"/>
      <c r="DT33" s="104" t="str">
        <f t="shared" si="27"/>
        <v/>
      </c>
      <c r="DU33" s="102"/>
      <c r="DV33" s="104" t="str">
        <f t="shared" si="327"/>
        <v/>
      </c>
      <c r="DW33" s="104" t="str">
        <f t="shared" si="256"/>
        <v/>
      </c>
      <c r="DX33" s="104" t="str">
        <f t="shared" si="257"/>
        <v/>
      </c>
      <c r="DY33" s="104" t="str">
        <f t="shared" si="258"/>
        <v/>
      </c>
      <c r="DZ33" s="104" t="str">
        <f t="shared" si="259"/>
        <v/>
      </c>
      <c r="EA33" s="104" t="str">
        <f t="shared" si="260"/>
        <v/>
      </c>
      <c r="EB33" s="105" t="str">
        <f t="shared" si="261"/>
        <v/>
      </c>
      <c r="EC33" s="109" t="str">
        <f t="shared" si="29"/>
        <v/>
      </c>
      <c r="ED33" s="102"/>
      <c r="EE33" s="102"/>
      <c r="EF33" s="104" t="str">
        <f t="shared" si="30"/>
        <v/>
      </c>
      <c r="EG33" s="102"/>
      <c r="EH33" s="104" t="str">
        <f t="shared" si="328"/>
        <v/>
      </c>
      <c r="EI33" s="102"/>
      <c r="EJ33" s="102"/>
      <c r="EK33" s="104" t="str">
        <f t="shared" si="31"/>
        <v/>
      </c>
      <c r="EL33" s="102"/>
      <c r="EM33" s="104" t="str">
        <f t="shared" si="329"/>
        <v/>
      </c>
      <c r="EN33" s="102"/>
      <c r="EO33" s="102"/>
      <c r="EP33" s="104" t="str">
        <f t="shared" si="32"/>
        <v/>
      </c>
      <c r="EQ33" s="102"/>
      <c r="ER33" s="104" t="str">
        <f t="shared" si="330"/>
        <v/>
      </c>
      <c r="ES33" s="102"/>
      <c r="ET33" s="102"/>
      <c r="EU33" s="104" t="str">
        <f t="shared" si="33"/>
        <v/>
      </c>
      <c r="EV33" s="102"/>
      <c r="EW33" s="104" t="str">
        <f t="shared" si="331"/>
        <v/>
      </c>
      <c r="EX33" s="102"/>
      <c r="EY33" s="102"/>
      <c r="EZ33" s="104" t="str">
        <f t="shared" si="34"/>
        <v/>
      </c>
      <c r="FA33" s="102"/>
      <c r="FB33" s="104" t="str">
        <f t="shared" si="332"/>
        <v/>
      </c>
      <c r="FC33" s="104" t="str">
        <f t="shared" si="262"/>
        <v/>
      </c>
      <c r="FD33" s="104" t="str">
        <f t="shared" si="263"/>
        <v/>
      </c>
      <c r="FE33" s="104" t="str">
        <f t="shared" si="264"/>
        <v/>
      </c>
      <c r="FF33" s="104" t="str">
        <f t="shared" si="265"/>
        <v/>
      </c>
      <c r="FG33" s="104" t="str">
        <f t="shared" si="266"/>
        <v/>
      </c>
      <c r="FH33" s="105" t="str">
        <f t="shared" si="267"/>
        <v/>
      </c>
      <c r="FI33" s="109" t="str">
        <f t="shared" si="36"/>
        <v/>
      </c>
      <c r="FJ33" s="102"/>
      <c r="FK33" s="102"/>
      <c r="FL33" s="104" t="str">
        <f t="shared" si="37"/>
        <v/>
      </c>
      <c r="FM33" s="102"/>
      <c r="FN33" s="104" t="str">
        <f t="shared" si="333"/>
        <v/>
      </c>
      <c r="FO33" s="102"/>
      <c r="FP33" s="102"/>
      <c r="FQ33" s="104" t="str">
        <f t="shared" si="38"/>
        <v/>
      </c>
      <c r="FR33" s="102"/>
      <c r="FS33" s="104" t="str">
        <f t="shared" si="334"/>
        <v/>
      </c>
      <c r="FT33" s="102"/>
      <c r="FU33" s="102"/>
      <c r="FV33" s="104" t="str">
        <f t="shared" si="39"/>
        <v/>
      </c>
      <c r="FW33" s="102"/>
      <c r="FX33" s="104" t="str">
        <f t="shared" si="335"/>
        <v/>
      </c>
      <c r="FY33" s="102"/>
      <c r="FZ33" s="102"/>
      <c r="GA33" s="104" t="str">
        <f t="shared" si="40"/>
        <v/>
      </c>
      <c r="GB33" s="102"/>
      <c r="GC33" s="104" t="str">
        <f t="shared" si="336"/>
        <v/>
      </c>
      <c r="GD33" s="102"/>
      <c r="GE33" s="102"/>
      <c r="GF33" s="104" t="str">
        <f t="shared" si="41"/>
        <v/>
      </c>
      <c r="GG33" s="102"/>
      <c r="GH33" s="104" t="str">
        <f t="shared" si="337"/>
        <v/>
      </c>
      <c r="GI33" s="104" t="str">
        <f t="shared" si="268"/>
        <v/>
      </c>
      <c r="GJ33" s="104" t="str">
        <f t="shared" si="269"/>
        <v/>
      </c>
      <c r="GK33" s="104" t="str">
        <f t="shared" si="270"/>
        <v/>
      </c>
      <c r="GL33" s="104" t="str">
        <f t="shared" si="271"/>
        <v/>
      </c>
      <c r="GM33" s="104" t="str">
        <f t="shared" si="272"/>
        <v/>
      </c>
      <c r="GN33" s="105" t="str">
        <f t="shared" si="273"/>
        <v/>
      </c>
      <c r="GO33" s="109" t="str">
        <f t="shared" si="43"/>
        <v/>
      </c>
      <c r="GP33" s="102"/>
      <c r="GQ33" s="102"/>
      <c r="GR33" s="104" t="str">
        <f t="shared" si="44"/>
        <v/>
      </c>
      <c r="GS33" s="102"/>
      <c r="GT33" s="104" t="str">
        <f t="shared" si="338"/>
        <v/>
      </c>
      <c r="GU33" s="102"/>
      <c r="GV33" s="102"/>
      <c r="GW33" s="104" t="str">
        <f t="shared" si="45"/>
        <v/>
      </c>
      <c r="GX33" s="102"/>
      <c r="GY33" s="104" t="str">
        <f t="shared" si="339"/>
        <v/>
      </c>
      <c r="GZ33" s="102"/>
      <c r="HA33" s="102"/>
      <c r="HB33" s="104" t="str">
        <f t="shared" si="46"/>
        <v/>
      </c>
      <c r="HC33" s="102"/>
      <c r="HD33" s="104" t="str">
        <f t="shared" si="340"/>
        <v/>
      </c>
      <c r="HE33" s="102"/>
      <c r="HF33" s="102"/>
      <c r="HG33" s="104" t="str">
        <f t="shared" si="47"/>
        <v/>
      </c>
      <c r="HH33" s="102"/>
      <c r="HI33" s="104" t="str">
        <f t="shared" si="341"/>
        <v/>
      </c>
      <c r="HJ33" s="102"/>
      <c r="HK33" s="102"/>
      <c r="HL33" s="104" t="str">
        <f t="shared" si="48"/>
        <v/>
      </c>
      <c r="HM33" s="102"/>
      <c r="HN33" s="104" t="str">
        <f t="shared" si="342"/>
        <v/>
      </c>
      <c r="HO33" s="104" t="str">
        <f t="shared" si="274"/>
        <v/>
      </c>
      <c r="HP33" s="104" t="str">
        <f t="shared" si="275"/>
        <v/>
      </c>
      <c r="HQ33" s="104" t="str">
        <f t="shared" si="276"/>
        <v/>
      </c>
      <c r="HR33" s="104" t="str">
        <f t="shared" si="277"/>
        <v/>
      </c>
      <c r="HS33" s="104" t="str">
        <f t="shared" si="278"/>
        <v/>
      </c>
      <c r="HT33" s="105" t="str">
        <f t="shared" si="279"/>
        <v/>
      </c>
      <c r="HU33" s="109" t="str">
        <f t="shared" si="50"/>
        <v/>
      </c>
      <c r="HV33" s="102"/>
      <c r="HW33" s="102"/>
      <c r="HX33" s="104" t="str">
        <f t="shared" si="51"/>
        <v/>
      </c>
      <c r="HY33" s="102"/>
      <c r="HZ33" s="104" t="str">
        <f t="shared" si="343"/>
        <v/>
      </c>
      <c r="IA33" s="102"/>
      <c r="IB33" s="102"/>
      <c r="IC33" s="104" t="str">
        <f t="shared" si="52"/>
        <v/>
      </c>
      <c r="ID33" s="102"/>
      <c r="IE33" s="104" t="str">
        <f t="shared" si="344"/>
        <v/>
      </c>
      <c r="IF33" s="102"/>
      <c r="IG33" s="102"/>
      <c r="IH33" s="104" t="str">
        <f t="shared" si="53"/>
        <v/>
      </c>
      <c r="II33" s="102"/>
      <c r="IJ33" s="104" t="str">
        <f t="shared" si="345"/>
        <v/>
      </c>
      <c r="IK33" s="102"/>
      <c r="IL33" s="102"/>
      <c r="IM33" s="104" t="str">
        <f t="shared" si="54"/>
        <v/>
      </c>
      <c r="IN33" s="102"/>
      <c r="IO33" s="104" t="str">
        <f t="shared" si="346"/>
        <v/>
      </c>
      <c r="IP33" s="102"/>
      <c r="IQ33" s="102"/>
      <c r="IR33" s="104" t="str">
        <f t="shared" si="55"/>
        <v/>
      </c>
      <c r="IS33" s="102"/>
      <c r="IT33" s="104" t="str">
        <f t="shared" si="347"/>
        <v/>
      </c>
      <c r="IU33" s="104" t="str">
        <f t="shared" si="280"/>
        <v/>
      </c>
      <c r="IV33" s="104" t="str">
        <f t="shared" si="281"/>
        <v/>
      </c>
      <c r="IW33" s="104" t="str">
        <f t="shared" si="282"/>
        <v/>
      </c>
      <c r="IX33" s="104" t="str">
        <f t="shared" si="283"/>
        <v/>
      </c>
      <c r="IY33" s="104" t="str">
        <f t="shared" si="284"/>
        <v/>
      </c>
      <c r="IZ33" s="105" t="str">
        <f t="shared" si="285"/>
        <v/>
      </c>
      <c r="JA33" s="109" t="str">
        <f t="shared" si="57"/>
        <v/>
      </c>
      <c r="JB33" s="102"/>
      <c r="JC33" s="102"/>
      <c r="JD33" s="104" t="str">
        <f t="shared" si="58"/>
        <v/>
      </c>
      <c r="JE33" s="102"/>
      <c r="JF33" s="104" t="str">
        <f t="shared" si="348"/>
        <v/>
      </c>
      <c r="JG33" s="102"/>
      <c r="JH33" s="102"/>
      <c r="JI33" s="104" t="str">
        <f t="shared" si="59"/>
        <v/>
      </c>
      <c r="JJ33" s="102"/>
      <c r="JK33" s="104" t="str">
        <f t="shared" si="349"/>
        <v/>
      </c>
      <c r="JL33" s="102"/>
      <c r="JM33" s="102"/>
      <c r="JN33" s="104" t="str">
        <f t="shared" si="60"/>
        <v/>
      </c>
      <c r="JO33" s="102"/>
      <c r="JP33" s="104" t="str">
        <f t="shared" si="350"/>
        <v/>
      </c>
      <c r="JQ33" s="102"/>
      <c r="JR33" s="102"/>
      <c r="JS33" s="104" t="str">
        <f t="shared" si="61"/>
        <v/>
      </c>
      <c r="JT33" s="102"/>
      <c r="JU33" s="104" t="str">
        <f t="shared" si="351"/>
        <v/>
      </c>
      <c r="JV33" s="102"/>
      <c r="JW33" s="102"/>
      <c r="JX33" s="104" t="str">
        <f t="shared" si="62"/>
        <v/>
      </c>
      <c r="JY33" s="102"/>
      <c r="JZ33" s="104" t="str">
        <f t="shared" si="352"/>
        <v/>
      </c>
      <c r="KA33" s="104" t="str">
        <f t="shared" si="286"/>
        <v/>
      </c>
      <c r="KB33" s="104" t="str">
        <f t="shared" si="287"/>
        <v/>
      </c>
      <c r="KC33" s="104" t="str">
        <f t="shared" si="288"/>
        <v/>
      </c>
      <c r="KD33" s="104" t="str">
        <f t="shared" si="289"/>
        <v/>
      </c>
      <c r="KE33" s="104" t="str">
        <f t="shared" si="290"/>
        <v/>
      </c>
      <c r="KF33" s="105" t="str">
        <f t="shared" si="291"/>
        <v/>
      </c>
      <c r="KG33" s="109" t="str">
        <f t="shared" si="64"/>
        <v/>
      </c>
      <c r="KH33" s="102"/>
      <c r="KI33" s="102"/>
      <c r="KJ33" s="104" t="str">
        <f t="shared" si="65"/>
        <v/>
      </c>
      <c r="KK33" s="102"/>
      <c r="KL33" s="104" t="str">
        <f t="shared" si="353"/>
        <v/>
      </c>
      <c r="KM33" s="102"/>
      <c r="KN33" s="102"/>
      <c r="KO33" s="104" t="str">
        <f t="shared" si="66"/>
        <v/>
      </c>
      <c r="KP33" s="102"/>
      <c r="KQ33" s="104" t="str">
        <f t="shared" si="354"/>
        <v/>
      </c>
      <c r="KR33" s="102"/>
      <c r="KS33" s="102"/>
      <c r="KT33" s="104" t="str">
        <f t="shared" si="67"/>
        <v/>
      </c>
      <c r="KU33" s="102"/>
      <c r="KV33" s="104" t="str">
        <f t="shared" si="355"/>
        <v/>
      </c>
      <c r="KW33" s="102"/>
      <c r="KX33" s="102"/>
      <c r="KY33" s="104" t="str">
        <f t="shared" si="68"/>
        <v/>
      </c>
      <c r="KZ33" s="102"/>
      <c r="LA33" s="104" t="str">
        <f t="shared" si="356"/>
        <v/>
      </c>
      <c r="LB33" s="102"/>
      <c r="LC33" s="102"/>
      <c r="LD33" s="104" t="str">
        <f t="shared" si="69"/>
        <v/>
      </c>
      <c r="LE33" s="102"/>
      <c r="LF33" s="104" t="str">
        <f t="shared" si="357"/>
        <v/>
      </c>
      <c r="LG33" s="104" t="str">
        <f t="shared" si="292"/>
        <v/>
      </c>
      <c r="LH33" s="104" t="str">
        <f t="shared" si="293"/>
        <v/>
      </c>
      <c r="LI33" s="104" t="str">
        <f t="shared" si="294"/>
        <v/>
      </c>
      <c r="LJ33" s="104" t="str">
        <f t="shared" si="295"/>
        <v/>
      </c>
      <c r="LK33" s="104" t="str">
        <f t="shared" si="296"/>
        <v/>
      </c>
      <c r="LL33" s="105" t="str">
        <f t="shared" si="297"/>
        <v/>
      </c>
      <c r="LM33" s="109" t="str">
        <f t="shared" si="71"/>
        <v/>
      </c>
      <c r="LN33" s="102"/>
      <c r="LO33" s="102"/>
      <c r="LP33" s="104" t="str">
        <f t="shared" si="72"/>
        <v/>
      </c>
      <c r="LQ33" s="102"/>
      <c r="LR33" s="104" t="str">
        <f t="shared" si="358"/>
        <v/>
      </c>
      <c r="LS33" s="102"/>
      <c r="LT33" s="102"/>
      <c r="LU33" s="104" t="str">
        <f t="shared" si="73"/>
        <v/>
      </c>
      <c r="LV33" s="102"/>
      <c r="LW33" s="104" t="str">
        <f t="shared" si="359"/>
        <v/>
      </c>
      <c r="LX33" s="102"/>
      <c r="LY33" s="102"/>
      <c r="LZ33" s="104" t="str">
        <f t="shared" si="74"/>
        <v/>
      </c>
      <c r="MA33" s="102"/>
      <c r="MB33" s="104" t="str">
        <f t="shared" si="360"/>
        <v/>
      </c>
      <c r="MC33" s="102"/>
      <c r="MD33" s="102"/>
      <c r="ME33" s="104" t="str">
        <f t="shared" si="75"/>
        <v/>
      </c>
      <c r="MF33" s="102"/>
      <c r="MG33" s="104" t="str">
        <f t="shared" si="361"/>
        <v/>
      </c>
      <c r="MH33" s="102"/>
      <c r="MI33" s="102"/>
      <c r="MJ33" s="104" t="str">
        <f t="shared" si="76"/>
        <v/>
      </c>
      <c r="MK33" s="102"/>
      <c r="ML33" s="104" t="str">
        <f t="shared" si="362"/>
        <v/>
      </c>
      <c r="MM33" s="104" t="str">
        <f t="shared" si="298"/>
        <v/>
      </c>
      <c r="MN33" s="104" t="str">
        <f t="shared" si="299"/>
        <v/>
      </c>
      <c r="MO33" s="104" t="str">
        <f t="shared" si="300"/>
        <v/>
      </c>
      <c r="MP33" s="104" t="str">
        <f t="shared" si="301"/>
        <v/>
      </c>
      <c r="MQ33" s="104" t="str">
        <f t="shared" si="302"/>
        <v/>
      </c>
      <c r="MR33" s="105" t="str">
        <f t="shared" si="303"/>
        <v/>
      </c>
      <c r="MS33" s="109" t="str">
        <f t="shared" si="78"/>
        <v/>
      </c>
      <c r="MT33" s="102"/>
      <c r="MU33" s="102"/>
      <c r="MV33" s="104" t="str">
        <f t="shared" si="79"/>
        <v/>
      </c>
      <c r="MW33" s="102"/>
      <c r="MX33" s="104" t="str">
        <f t="shared" si="363"/>
        <v/>
      </c>
      <c r="MY33" s="102"/>
      <c r="MZ33" s="102"/>
      <c r="NA33" s="104" t="str">
        <f t="shared" si="80"/>
        <v/>
      </c>
      <c r="NB33" s="102"/>
      <c r="NC33" s="104" t="str">
        <f t="shared" si="364"/>
        <v/>
      </c>
      <c r="ND33" s="102"/>
      <c r="NE33" s="102"/>
      <c r="NF33" s="104" t="str">
        <f t="shared" si="81"/>
        <v/>
      </c>
      <c r="NG33" s="102"/>
      <c r="NH33" s="104" t="str">
        <f t="shared" si="365"/>
        <v/>
      </c>
      <c r="NI33" s="102"/>
      <c r="NJ33" s="102"/>
      <c r="NK33" s="104" t="str">
        <f t="shared" si="82"/>
        <v/>
      </c>
      <c r="NL33" s="102"/>
      <c r="NM33" s="104" t="str">
        <f t="shared" si="366"/>
        <v/>
      </c>
      <c r="NN33" s="102"/>
      <c r="NO33" s="102"/>
      <c r="NP33" s="104" t="str">
        <f t="shared" si="83"/>
        <v/>
      </c>
      <c r="NQ33" s="102"/>
      <c r="NR33" s="104" t="str">
        <f t="shared" si="367"/>
        <v/>
      </c>
      <c r="NS33" s="104" t="str">
        <f t="shared" si="304"/>
        <v/>
      </c>
      <c r="NT33" s="104" t="str">
        <f t="shared" si="305"/>
        <v/>
      </c>
      <c r="NU33" s="104" t="str">
        <f t="shared" si="306"/>
        <v/>
      </c>
      <c r="NV33" s="104" t="str">
        <f t="shared" si="307"/>
        <v/>
      </c>
      <c r="NW33" s="104" t="str">
        <f t="shared" si="308"/>
        <v/>
      </c>
      <c r="NX33" s="105" t="str">
        <f t="shared" si="309"/>
        <v/>
      </c>
      <c r="NY33" s="109" t="str">
        <f t="shared" si="85"/>
        <v/>
      </c>
      <c r="OA33" s="198" t="str">
        <f t="shared" si="226"/>
        <v/>
      </c>
      <c r="OB33" s="198" t="str">
        <f t="shared" si="227"/>
        <v/>
      </c>
      <c r="OC33" s="198" t="str">
        <f t="shared" si="228"/>
        <v/>
      </c>
      <c r="OD33" s="198" t="str">
        <f t="shared" si="229"/>
        <v/>
      </c>
      <c r="OE33" s="198" t="str">
        <f t="shared" si="230"/>
        <v/>
      </c>
      <c r="OF33" s="198" t="str">
        <f t="shared" si="231"/>
        <v/>
      </c>
      <c r="OG33" s="198" t="str">
        <f t="shared" si="232"/>
        <v/>
      </c>
      <c r="OH33" s="198" t="str">
        <f t="shared" si="233"/>
        <v/>
      </c>
      <c r="OI33" s="198" t="str">
        <f t="shared" si="234"/>
        <v/>
      </c>
      <c r="OJ33" s="198" t="str">
        <f t="shared" si="235"/>
        <v/>
      </c>
      <c r="OK33" s="198" t="str">
        <f t="shared" si="236"/>
        <v/>
      </c>
      <c r="OL33" s="198" t="str">
        <f t="shared" si="237"/>
        <v/>
      </c>
      <c r="OM33" s="200"/>
      <c r="ON33" s="198" t="str">
        <f t="shared" si="224"/>
        <v/>
      </c>
      <c r="OO33" s="198" t="str">
        <f t="shared" si="225"/>
        <v/>
      </c>
      <c r="OP33" s="198" t="str">
        <f t="shared" si="100"/>
        <v/>
      </c>
      <c r="OQ33" s="198" t="str">
        <f t="shared" si="101"/>
        <v/>
      </c>
      <c r="OR33" s="105" t="str">
        <f t="shared" si="102"/>
        <v/>
      </c>
      <c r="OS33" s="105" t="str">
        <f t="shared" si="103"/>
        <v/>
      </c>
      <c r="OT33" s="134"/>
      <c r="OU33" s="109" t="str">
        <f t="shared" si="104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s="3" customFormat="1" x14ac:dyDescent="0.3">
      <c r="A34" s="103">
        <f t="shared" si="368"/>
        <v>29</v>
      </c>
      <c r="B34" s="195"/>
      <c r="C34" s="195"/>
      <c r="D34" s="195"/>
      <c r="E34" s="196"/>
      <c r="F34" s="102"/>
      <c r="G34" s="102"/>
      <c r="H34" s="104" t="str">
        <f t="shared" si="0"/>
        <v/>
      </c>
      <c r="I34" s="102"/>
      <c r="J34" s="104" t="str">
        <f t="shared" si="1"/>
        <v/>
      </c>
      <c r="K34" s="102"/>
      <c r="L34" s="102"/>
      <c r="M34" s="104" t="str">
        <f t="shared" si="2"/>
        <v/>
      </c>
      <c r="N34" s="102"/>
      <c r="O34" s="104" t="str">
        <f t="shared" si="3"/>
        <v/>
      </c>
      <c r="P34" s="102"/>
      <c r="Q34" s="102"/>
      <c r="R34" s="104" t="str">
        <f t="shared" si="4"/>
        <v/>
      </c>
      <c r="S34" s="102"/>
      <c r="T34" s="104" t="str">
        <f t="shared" si="310"/>
        <v/>
      </c>
      <c r="U34" s="102"/>
      <c r="V34" s="102"/>
      <c r="W34" s="104" t="str">
        <f t="shared" si="5"/>
        <v/>
      </c>
      <c r="X34" s="102"/>
      <c r="Y34" s="104" t="str">
        <f t="shared" si="311"/>
        <v/>
      </c>
      <c r="Z34" s="102"/>
      <c r="AA34" s="102"/>
      <c r="AB34" s="104" t="str">
        <f t="shared" si="6"/>
        <v/>
      </c>
      <c r="AC34" s="102"/>
      <c r="AD34" s="104" t="str">
        <f t="shared" si="312"/>
        <v/>
      </c>
      <c r="AE34" s="104" t="str">
        <f t="shared" si="238"/>
        <v/>
      </c>
      <c r="AF34" s="104" t="str">
        <f t="shared" si="239"/>
        <v/>
      </c>
      <c r="AG34" s="104" t="str">
        <f t="shared" si="240"/>
        <v/>
      </c>
      <c r="AH34" s="104" t="str">
        <f t="shared" si="241"/>
        <v/>
      </c>
      <c r="AI34" s="104" t="str">
        <f t="shared" si="242"/>
        <v/>
      </c>
      <c r="AJ34" s="105" t="str">
        <f t="shared" si="243"/>
        <v/>
      </c>
      <c r="AK34" s="109" t="str">
        <f t="shared" si="8"/>
        <v/>
      </c>
      <c r="AL34" s="102"/>
      <c r="AM34" s="102"/>
      <c r="AN34" s="104" t="str">
        <f t="shared" si="9"/>
        <v/>
      </c>
      <c r="AO34" s="102"/>
      <c r="AP34" s="104" t="str">
        <f t="shared" si="313"/>
        <v/>
      </c>
      <c r="AQ34" s="102"/>
      <c r="AR34" s="102"/>
      <c r="AS34" s="104" t="str">
        <f t="shared" si="10"/>
        <v/>
      </c>
      <c r="AT34" s="102"/>
      <c r="AU34" s="104" t="str">
        <f t="shared" si="314"/>
        <v/>
      </c>
      <c r="AV34" s="102"/>
      <c r="AW34" s="102"/>
      <c r="AX34" s="104" t="str">
        <f t="shared" si="11"/>
        <v/>
      </c>
      <c r="AY34" s="102"/>
      <c r="AZ34" s="104" t="str">
        <f t="shared" si="315"/>
        <v/>
      </c>
      <c r="BA34" s="102"/>
      <c r="BB34" s="102"/>
      <c r="BC34" s="104" t="str">
        <f t="shared" si="12"/>
        <v/>
      </c>
      <c r="BD34" s="102"/>
      <c r="BE34" s="104" t="str">
        <f t="shared" si="316"/>
        <v/>
      </c>
      <c r="BF34" s="102"/>
      <c r="BG34" s="102"/>
      <c r="BH34" s="104" t="str">
        <f t="shared" si="13"/>
        <v/>
      </c>
      <c r="BI34" s="102"/>
      <c r="BJ34" s="104" t="str">
        <f t="shared" si="317"/>
        <v/>
      </c>
      <c r="BK34" s="104" t="str">
        <f t="shared" si="244"/>
        <v/>
      </c>
      <c r="BL34" s="104" t="str">
        <f t="shared" si="245"/>
        <v/>
      </c>
      <c r="BM34" s="104" t="str">
        <f t="shared" si="246"/>
        <v/>
      </c>
      <c r="BN34" s="104" t="str">
        <f t="shared" si="247"/>
        <v/>
      </c>
      <c r="BO34" s="104" t="str">
        <f t="shared" si="248"/>
        <v/>
      </c>
      <c r="BP34" s="105" t="str">
        <f t="shared" si="249"/>
        <v/>
      </c>
      <c r="BQ34" s="109" t="str">
        <f t="shared" si="15"/>
        <v/>
      </c>
      <c r="BR34" s="102"/>
      <c r="BS34" s="102"/>
      <c r="BT34" s="104" t="str">
        <f t="shared" si="16"/>
        <v/>
      </c>
      <c r="BU34" s="102"/>
      <c r="BV34" s="104" t="str">
        <f t="shared" si="318"/>
        <v/>
      </c>
      <c r="BW34" s="102"/>
      <c r="BX34" s="102"/>
      <c r="BY34" s="104" t="str">
        <f t="shared" si="17"/>
        <v/>
      </c>
      <c r="BZ34" s="102"/>
      <c r="CA34" s="104" t="str">
        <f t="shared" si="319"/>
        <v/>
      </c>
      <c r="CB34" s="102"/>
      <c r="CC34" s="102"/>
      <c r="CD34" s="104" t="str">
        <f t="shared" si="18"/>
        <v/>
      </c>
      <c r="CE34" s="102"/>
      <c r="CF34" s="104" t="str">
        <f t="shared" si="320"/>
        <v/>
      </c>
      <c r="CG34" s="102"/>
      <c r="CH34" s="102"/>
      <c r="CI34" s="104" t="str">
        <f t="shared" si="19"/>
        <v/>
      </c>
      <c r="CJ34" s="102"/>
      <c r="CK34" s="104" t="str">
        <f t="shared" si="321"/>
        <v/>
      </c>
      <c r="CL34" s="102"/>
      <c r="CM34" s="102"/>
      <c r="CN34" s="104" t="str">
        <f t="shared" si="20"/>
        <v/>
      </c>
      <c r="CO34" s="102"/>
      <c r="CP34" s="104" t="str">
        <f t="shared" si="322"/>
        <v/>
      </c>
      <c r="CQ34" s="104" t="str">
        <f t="shared" si="250"/>
        <v/>
      </c>
      <c r="CR34" s="104" t="str">
        <f t="shared" si="251"/>
        <v/>
      </c>
      <c r="CS34" s="104" t="str">
        <f t="shared" si="252"/>
        <v/>
      </c>
      <c r="CT34" s="104" t="str">
        <f t="shared" si="253"/>
        <v/>
      </c>
      <c r="CU34" s="104" t="str">
        <f t="shared" si="254"/>
        <v/>
      </c>
      <c r="CV34" s="105" t="str">
        <f t="shared" si="255"/>
        <v/>
      </c>
      <c r="CW34" s="109" t="str">
        <f t="shared" si="22"/>
        <v/>
      </c>
      <c r="CX34" s="102"/>
      <c r="CY34" s="102"/>
      <c r="CZ34" s="104" t="str">
        <f t="shared" si="23"/>
        <v/>
      </c>
      <c r="DA34" s="102"/>
      <c r="DB34" s="104" t="str">
        <f t="shared" si="323"/>
        <v/>
      </c>
      <c r="DC34" s="102"/>
      <c r="DD34" s="102"/>
      <c r="DE34" s="104" t="str">
        <f t="shared" si="24"/>
        <v/>
      </c>
      <c r="DF34" s="102"/>
      <c r="DG34" s="104" t="str">
        <f t="shared" si="324"/>
        <v/>
      </c>
      <c r="DH34" s="102"/>
      <c r="DI34" s="102"/>
      <c r="DJ34" s="104" t="str">
        <f t="shared" si="25"/>
        <v/>
      </c>
      <c r="DK34" s="102"/>
      <c r="DL34" s="104" t="str">
        <f t="shared" si="325"/>
        <v/>
      </c>
      <c r="DM34" s="102"/>
      <c r="DN34" s="102"/>
      <c r="DO34" s="104" t="str">
        <f t="shared" si="26"/>
        <v/>
      </c>
      <c r="DP34" s="102"/>
      <c r="DQ34" s="104" t="str">
        <f t="shared" si="326"/>
        <v/>
      </c>
      <c r="DR34" s="102"/>
      <c r="DS34" s="102"/>
      <c r="DT34" s="104" t="str">
        <f t="shared" si="27"/>
        <v/>
      </c>
      <c r="DU34" s="102"/>
      <c r="DV34" s="104" t="str">
        <f t="shared" si="327"/>
        <v/>
      </c>
      <c r="DW34" s="104" t="str">
        <f t="shared" si="256"/>
        <v/>
      </c>
      <c r="DX34" s="104" t="str">
        <f t="shared" si="257"/>
        <v/>
      </c>
      <c r="DY34" s="104" t="str">
        <f t="shared" si="258"/>
        <v/>
      </c>
      <c r="DZ34" s="104" t="str">
        <f t="shared" si="259"/>
        <v/>
      </c>
      <c r="EA34" s="104" t="str">
        <f t="shared" si="260"/>
        <v/>
      </c>
      <c r="EB34" s="105" t="str">
        <f t="shared" si="261"/>
        <v/>
      </c>
      <c r="EC34" s="109" t="str">
        <f t="shared" si="29"/>
        <v/>
      </c>
      <c r="ED34" s="102"/>
      <c r="EE34" s="102"/>
      <c r="EF34" s="104" t="str">
        <f t="shared" si="30"/>
        <v/>
      </c>
      <c r="EG34" s="102"/>
      <c r="EH34" s="104" t="str">
        <f t="shared" si="328"/>
        <v/>
      </c>
      <c r="EI34" s="102"/>
      <c r="EJ34" s="102"/>
      <c r="EK34" s="104" t="str">
        <f t="shared" si="31"/>
        <v/>
      </c>
      <c r="EL34" s="102"/>
      <c r="EM34" s="104" t="str">
        <f t="shared" si="329"/>
        <v/>
      </c>
      <c r="EN34" s="102"/>
      <c r="EO34" s="102"/>
      <c r="EP34" s="104" t="str">
        <f t="shared" si="32"/>
        <v/>
      </c>
      <c r="EQ34" s="102"/>
      <c r="ER34" s="104" t="str">
        <f t="shared" si="330"/>
        <v/>
      </c>
      <c r="ES34" s="102"/>
      <c r="ET34" s="102"/>
      <c r="EU34" s="104" t="str">
        <f t="shared" si="33"/>
        <v/>
      </c>
      <c r="EV34" s="102"/>
      <c r="EW34" s="104" t="str">
        <f t="shared" si="331"/>
        <v/>
      </c>
      <c r="EX34" s="102"/>
      <c r="EY34" s="102"/>
      <c r="EZ34" s="104" t="str">
        <f t="shared" si="34"/>
        <v/>
      </c>
      <c r="FA34" s="102"/>
      <c r="FB34" s="104" t="str">
        <f t="shared" si="332"/>
        <v/>
      </c>
      <c r="FC34" s="104" t="str">
        <f t="shared" si="262"/>
        <v/>
      </c>
      <c r="FD34" s="104" t="str">
        <f t="shared" si="263"/>
        <v/>
      </c>
      <c r="FE34" s="104" t="str">
        <f t="shared" si="264"/>
        <v/>
      </c>
      <c r="FF34" s="104" t="str">
        <f t="shared" si="265"/>
        <v/>
      </c>
      <c r="FG34" s="104" t="str">
        <f t="shared" si="266"/>
        <v/>
      </c>
      <c r="FH34" s="105" t="str">
        <f t="shared" si="267"/>
        <v/>
      </c>
      <c r="FI34" s="109" t="str">
        <f t="shared" si="36"/>
        <v/>
      </c>
      <c r="FJ34" s="102"/>
      <c r="FK34" s="102"/>
      <c r="FL34" s="104" t="str">
        <f t="shared" si="37"/>
        <v/>
      </c>
      <c r="FM34" s="102"/>
      <c r="FN34" s="104" t="str">
        <f t="shared" si="333"/>
        <v/>
      </c>
      <c r="FO34" s="102"/>
      <c r="FP34" s="102"/>
      <c r="FQ34" s="104" t="str">
        <f t="shared" si="38"/>
        <v/>
      </c>
      <c r="FR34" s="102"/>
      <c r="FS34" s="104" t="str">
        <f t="shared" si="334"/>
        <v/>
      </c>
      <c r="FT34" s="102"/>
      <c r="FU34" s="102"/>
      <c r="FV34" s="104" t="str">
        <f t="shared" si="39"/>
        <v/>
      </c>
      <c r="FW34" s="102"/>
      <c r="FX34" s="104" t="str">
        <f t="shared" si="335"/>
        <v/>
      </c>
      <c r="FY34" s="102"/>
      <c r="FZ34" s="102"/>
      <c r="GA34" s="104" t="str">
        <f t="shared" si="40"/>
        <v/>
      </c>
      <c r="GB34" s="102"/>
      <c r="GC34" s="104" t="str">
        <f t="shared" si="336"/>
        <v/>
      </c>
      <c r="GD34" s="102"/>
      <c r="GE34" s="102"/>
      <c r="GF34" s="104" t="str">
        <f t="shared" si="41"/>
        <v/>
      </c>
      <c r="GG34" s="102"/>
      <c r="GH34" s="104" t="str">
        <f t="shared" si="337"/>
        <v/>
      </c>
      <c r="GI34" s="104" t="str">
        <f t="shared" si="268"/>
        <v/>
      </c>
      <c r="GJ34" s="104" t="str">
        <f t="shared" si="269"/>
        <v/>
      </c>
      <c r="GK34" s="104" t="str">
        <f t="shared" si="270"/>
        <v/>
      </c>
      <c r="GL34" s="104" t="str">
        <f t="shared" si="271"/>
        <v/>
      </c>
      <c r="GM34" s="104" t="str">
        <f t="shared" si="272"/>
        <v/>
      </c>
      <c r="GN34" s="105" t="str">
        <f t="shared" si="273"/>
        <v/>
      </c>
      <c r="GO34" s="109" t="str">
        <f t="shared" si="43"/>
        <v/>
      </c>
      <c r="GP34" s="102"/>
      <c r="GQ34" s="102"/>
      <c r="GR34" s="104" t="str">
        <f t="shared" si="44"/>
        <v/>
      </c>
      <c r="GS34" s="102"/>
      <c r="GT34" s="104" t="str">
        <f t="shared" si="338"/>
        <v/>
      </c>
      <c r="GU34" s="102"/>
      <c r="GV34" s="102"/>
      <c r="GW34" s="104" t="str">
        <f t="shared" si="45"/>
        <v/>
      </c>
      <c r="GX34" s="102"/>
      <c r="GY34" s="104" t="str">
        <f t="shared" si="339"/>
        <v/>
      </c>
      <c r="GZ34" s="102"/>
      <c r="HA34" s="102"/>
      <c r="HB34" s="104" t="str">
        <f t="shared" si="46"/>
        <v/>
      </c>
      <c r="HC34" s="102"/>
      <c r="HD34" s="104" t="str">
        <f t="shared" si="340"/>
        <v/>
      </c>
      <c r="HE34" s="102"/>
      <c r="HF34" s="102"/>
      <c r="HG34" s="104" t="str">
        <f t="shared" si="47"/>
        <v/>
      </c>
      <c r="HH34" s="102"/>
      <c r="HI34" s="104" t="str">
        <f t="shared" si="341"/>
        <v/>
      </c>
      <c r="HJ34" s="102"/>
      <c r="HK34" s="102"/>
      <c r="HL34" s="104" t="str">
        <f t="shared" si="48"/>
        <v/>
      </c>
      <c r="HM34" s="102"/>
      <c r="HN34" s="104" t="str">
        <f t="shared" si="342"/>
        <v/>
      </c>
      <c r="HO34" s="104" t="str">
        <f t="shared" si="274"/>
        <v/>
      </c>
      <c r="HP34" s="104" t="str">
        <f t="shared" si="275"/>
        <v/>
      </c>
      <c r="HQ34" s="104" t="str">
        <f t="shared" si="276"/>
        <v/>
      </c>
      <c r="HR34" s="104" t="str">
        <f t="shared" si="277"/>
        <v/>
      </c>
      <c r="HS34" s="104" t="str">
        <f t="shared" si="278"/>
        <v/>
      </c>
      <c r="HT34" s="105" t="str">
        <f t="shared" si="279"/>
        <v/>
      </c>
      <c r="HU34" s="109" t="str">
        <f t="shared" si="50"/>
        <v/>
      </c>
      <c r="HV34" s="102"/>
      <c r="HW34" s="102"/>
      <c r="HX34" s="104" t="str">
        <f t="shared" si="51"/>
        <v/>
      </c>
      <c r="HY34" s="102"/>
      <c r="HZ34" s="104" t="str">
        <f t="shared" si="343"/>
        <v/>
      </c>
      <c r="IA34" s="102"/>
      <c r="IB34" s="102"/>
      <c r="IC34" s="104" t="str">
        <f t="shared" si="52"/>
        <v/>
      </c>
      <c r="ID34" s="102"/>
      <c r="IE34" s="104" t="str">
        <f t="shared" si="344"/>
        <v/>
      </c>
      <c r="IF34" s="102"/>
      <c r="IG34" s="102"/>
      <c r="IH34" s="104" t="str">
        <f t="shared" si="53"/>
        <v/>
      </c>
      <c r="II34" s="102"/>
      <c r="IJ34" s="104" t="str">
        <f t="shared" si="345"/>
        <v/>
      </c>
      <c r="IK34" s="102"/>
      <c r="IL34" s="102"/>
      <c r="IM34" s="104" t="str">
        <f t="shared" si="54"/>
        <v/>
      </c>
      <c r="IN34" s="102"/>
      <c r="IO34" s="104" t="str">
        <f t="shared" si="346"/>
        <v/>
      </c>
      <c r="IP34" s="102"/>
      <c r="IQ34" s="102"/>
      <c r="IR34" s="104" t="str">
        <f t="shared" si="55"/>
        <v/>
      </c>
      <c r="IS34" s="102"/>
      <c r="IT34" s="104" t="str">
        <f t="shared" si="347"/>
        <v/>
      </c>
      <c r="IU34" s="104" t="str">
        <f t="shared" si="280"/>
        <v/>
      </c>
      <c r="IV34" s="104" t="str">
        <f t="shared" si="281"/>
        <v/>
      </c>
      <c r="IW34" s="104" t="str">
        <f t="shared" si="282"/>
        <v/>
      </c>
      <c r="IX34" s="104" t="str">
        <f t="shared" si="283"/>
        <v/>
      </c>
      <c r="IY34" s="104" t="str">
        <f t="shared" si="284"/>
        <v/>
      </c>
      <c r="IZ34" s="105" t="str">
        <f t="shared" si="285"/>
        <v/>
      </c>
      <c r="JA34" s="109" t="str">
        <f t="shared" si="57"/>
        <v/>
      </c>
      <c r="JB34" s="102"/>
      <c r="JC34" s="102"/>
      <c r="JD34" s="104" t="str">
        <f t="shared" si="58"/>
        <v/>
      </c>
      <c r="JE34" s="102"/>
      <c r="JF34" s="104" t="str">
        <f t="shared" si="348"/>
        <v/>
      </c>
      <c r="JG34" s="102"/>
      <c r="JH34" s="102"/>
      <c r="JI34" s="104" t="str">
        <f t="shared" si="59"/>
        <v/>
      </c>
      <c r="JJ34" s="102"/>
      <c r="JK34" s="104" t="str">
        <f t="shared" si="349"/>
        <v/>
      </c>
      <c r="JL34" s="102"/>
      <c r="JM34" s="102"/>
      <c r="JN34" s="104" t="str">
        <f t="shared" si="60"/>
        <v/>
      </c>
      <c r="JO34" s="102"/>
      <c r="JP34" s="104" t="str">
        <f t="shared" si="350"/>
        <v/>
      </c>
      <c r="JQ34" s="102"/>
      <c r="JR34" s="102"/>
      <c r="JS34" s="104" t="str">
        <f t="shared" si="61"/>
        <v/>
      </c>
      <c r="JT34" s="102"/>
      <c r="JU34" s="104" t="str">
        <f t="shared" si="351"/>
        <v/>
      </c>
      <c r="JV34" s="102"/>
      <c r="JW34" s="102"/>
      <c r="JX34" s="104" t="str">
        <f t="shared" si="62"/>
        <v/>
      </c>
      <c r="JY34" s="102"/>
      <c r="JZ34" s="104" t="str">
        <f t="shared" si="352"/>
        <v/>
      </c>
      <c r="KA34" s="104" t="str">
        <f t="shared" si="286"/>
        <v/>
      </c>
      <c r="KB34" s="104" t="str">
        <f t="shared" si="287"/>
        <v/>
      </c>
      <c r="KC34" s="104" t="str">
        <f t="shared" si="288"/>
        <v/>
      </c>
      <c r="KD34" s="104" t="str">
        <f t="shared" si="289"/>
        <v/>
      </c>
      <c r="KE34" s="104" t="str">
        <f t="shared" si="290"/>
        <v/>
      </c>
      <c r="KF34" s="105" t="str">
        <f t="shared" si="291"/>
        <v/>
      </c>
      <c r="KG34" s="109" t="str">
        <f t="shared" si="64"/>
        <v/>
      </c>
      <c r="KH34" s="102"/>
      <c r="KI34" s="102"/>
      <c r="KJ34" s="104" t="str">
        <f t="shared" si="65"/>
        <v/>
      </c>
      <c r="KK34" s="102"/>
      <c r="KL34" s="104" t="str">
        <f t="shared" si="353"/>
        <v/>
      </c>
      <c r="KM34" s="102"/>
      <c r="KN34" s="102"/>
      <c r="KO34" s="104" t="str">
        <f t="shared" si="66"/>
        <v/>
      </c>
      <c r="KP34" s="102"/>
      <c r="KQ34" s="104" t="str">
        <f t="shared" si="354"/>
        <v/>
      </c>
      <c r="KR34" s="102"/>
      <c r="KS34" s="102"/>
      <c r="KT34" s="104" t="str">
        <f t="shared" si="67"/>
        <v/>
      </c>
      <c r="KU34" s="102"/>
      <c r="KV34" s="104" t="str">
        <f t="shared" si="355"/>
        <v/>
      </c>
      <c r="KW34" s="102"/>
      <c r="KX34" s="102"/>
      <c r="KY34" s="104" t="str">
        <f t="shared" si="68"/>
        <v/>
      </c>
      <c r="KZ34" s="102"/>
      <c r="LA34" s="104" t="str">
        <f t="shared" si="356"/>
        <v/>
      </c>
      <c r="LB34" s="102"/>
      <c r="LC34" s="102"/>
      <c r="LD34" s="104" t="str">
        <f t="shared" si="69"/>
        <v/>
      </c>
      <c r="LE34" s="102"/>
      <c r="LF34" s="104" t="str">
        <f t="shared" si="357"/>
        <v/>
      </c>
      <c r="LG34" s="104" t="str">
        <f t="shared" si="292"/>
        <v/>
      </c>
      <c r="LH34" s="104" t="str">
        <f t="shared" si="293"/>
        <v/>
      </c>
      <c r="LI34" s="104" t="str">
        <f t="shared" si="294"/>
        <v/>
      </c>
      <c r="LJ34" s="104" t="str">
        <f t="shared" si="295"/>
        <v/>
      </c>
      <c r="LK34" s="104" t="str">
        <f t="shared" si="296"/>
        <v/>
      </c>
      <c r="LL34" s="105" t="str">
        <f t="shared" si="297"/>
        <v/>
      </c>
      <c r="LM34" s="109" t="str">
        <f t="shared" si="71"/>
        <v/>
      </c>
      <c r="LN34" s="102"/>
      <c r="LO34" s="102"/>
      <c r="LP34" s="104" t="str">
        <f t="shared" si="72"/>
        <v/>
      </c>
      <c r="LQ34" s="102"/>
      <c r="LR34" s="104" t="str">
        <f t="shared" si="358"/>
        <v/>
      </c>
      <c r="LS34" s="102"/>
      <c r="LT34" s="102"/>
      <c r="LU34" s="104" t="str">
        <f t="shared" si="73"/>
        <v/>
      </c>
      <c r="LV34" s="102"/>
      <c r="LW34" s="104" t="str">
        <f t="shared" si="359"/>
        <v/>
      </c>
      <c r="LX34" s="102"/>
      <c r="LY34" s="102"/>
      <c r="LZ34" s="104" t="str">
        <f t="shared" si="74"/>
        <v/>
      </c>
      <c r="MA34" s="102"/>
      <c r="MB34" s="104" t="str">
        <f t="shared" si="360"/>
        <v/>
      </c>
      <c r="MC34" s="102"/>
      <c r="MD34" s="102"/>
      <c r="ME34" s="104" t="str">
        <f t="shared" si="75"/>
        <v/>
      </c>
      <c r="MF34" s="102"/>
      <c r="MG34" s="104" t="str">
        <f t="shared" si="361"/>
        <v/>
      </c>
      <c r="MH34" s="102"/>
      <c r="MI34" s="102"/>
      <c r="MJ34" s="104" t="str">
        <f t="shared" si="76"/>
        <v/>
      </c>
      <c r="MK34" s="102"/>
      <c r="ML34" s="104" t="str">
        <f t="shared" si="362"/>
        <v/>
      </c>
      <c r="MM34" s="104" t="str">
        <f t="shared" si="298"/>
        <v/>
      </c>
      <c r="MN34" s="104" t="str">
        <f t="shared" si="299"/>
        <v/>
      </c>
      <c r="MO34" s="104" t="str">
        <f t="shared" si="300"/>
        <v/>
      </c>
      <c r="MP34" s="104" t="str">
        <f t="shared" si="301"/>
        <v/>
      </c>
      <c r="MQ34" s="104" t="str">
        <f t="shared" si="302"/>
        <v/>
      </c>
      <c r="MR34" s="105" t="str">
        <f t="shared" si="303"/>
        <v/>
      </c>
      <c r="MS34" s="109" t="str">
        <f t="shared" si="78"/>
        <v/>
      </c>
      <c r="MT34" s="102"/>
      <c r="MU34" s="102"/>
      <c r="MV34" s="104" t="str">
        <f t="shared" si="79"/>
        <v/>
      </c>
      <c r="MW34" s="102"/>
      <c r="MX34" s="104" t="str">
        <f t="shared" si="363"/>
        <v/>
      </c>
      <c r="MY34" s="102"/>
      <c r="MZ34" s="102"/>
      <c r="NA34" s="104" t="str">
        <f t="shared" si="80"/>
        <v/>
      </c>
      <c r="NB34" s="102"/>
      <c r="NC34" s="104" t="str">
        <f t="shared" si="364"/>
        <v/>
      </c>
      <c r="ND34" s="102"/>
      <c r="NE34" s="102"/>
      <c r="NF34" s="104" t="str">
        <f t="shared" si="81"/>
        <v/>
      </c>
      <c r="NG34" s="102"/>
      <c r="NH34" s="104" t="str">
        <f t="shared" si="365"/>
        <v/>
      </c>
      <c r="NI34" s="102"/>
      <c r="NJ34" s="102"/>
      <c r="NK34" s="104" t="str">
        <f t="shared" si="82"/>
        <v/>
      </c>
      <c r="NL34" s="102"/>
      <c r="NM34" s="104" t="str">
        <f t="shared" si="366"/>
        <v/>
      </c>
      <c r="NN34" s="102"/>
      <c r="NO34" s="102"/>
      <c r="NP34" s="104" t="str">
        <f t="shared" si="83"/>
        <v/>
      </c>
      <c r="NQ34" s="102"/>
      <c r="NR34" s="104" t="str">
        <f t="shared" si="367"/>
        <v/>
      </c>
      <c r="NS34" s="104" t="str">
        <f t="shared" si="304"/>
        <v/>
      </c>
      <c r="NT34" s="104" t="str">
        <f t="shared" si="305"/>
        <v/>
      </c>
      <c r="NU34" s="104" t="str">
        <f t="shared" si="306"/>
        <v/>
      </c>
      <c r="NV34" s="104" t="str">
        <f t="shared" si="307"/>
        <v/>
      </c>
      <c r="NW34" s="104" t="str">
        <f t="shared" si="308"/>
        <v/>
      </c>
      <c r="NX34" s="105" t="str">
        <f t="shared" si="309"/>
        <v/>
      </c>
      <c r="NY34" s="109" t="str">
        <f t="shared" si="85"/>
        <v/>
      </c>
      <c r="OA34" s="198" t="str">
        <f t="shared" si="226"/>
        <v/>
      </c>
      <c r="OB34" s="198" t="str">
        <f t="shared" si="227"/>
        <v/>
      </c>
      <c r="OC34" s="198" t="str">
        <f t="shared" si="228"/>
        <v/>
      </c>
      <c r="OD34" s="198" t="str">
        <f t="shared" si="229"/>
        <v/>
      </c>
      <c r="OE34" s="198" t="str">
        <f t="shared" si="230"/>
        <v/>
      </c>
      <c r="OF34" s="198" t="str">
        <f t="shared" si="231"/>
        <v/>
      </c>
      <c r="OG34" s="198" t="str">
        <f t="shared" si="232"/>
        <v/>
      </c>
      <c r="OH34" s="198" t="str">
        <f t="shared" si="233"/>
        <v/>
      </c>
      <c r="OI34" s="198" t="str">
        <f t="shared" si="234"/>
        <v/>
      </c>
      <c r="OJ34" s="198" t="str">
        <f t="shared" si="235"/>
        <v/>
      </c>
      <c r="OK34" s="198" t="str">
        <f t="shared" si="236"/>
        <v/>
      </c>
      <c r="OL34" s="198" t="str">
        <f t="shared" si="237"/>
        <v/>
      </c>
      <c r="OM34" s="199"/>
      <c r="ON34" s="198" t="str">
        <f t="shared" si="224"/>
        <v/>
      </c>
      <c r="OO34" s="198" t="str">
        <f t="shared" si="225"/>
        <v/>
      </c>
      <c r="OP34" s="198" t="str">
        <f t="shared" si="100"/>
        <v/>
      </c>
      <c r="OQ34" s="198" t="str">
        <f t="shared" si="101"/>
        <v/>
      </c>
      <c r="OR34" s="105" t="str">
        <f t="shared" si="102"/>
        <v/>
      </c>
      <c r="OS34" s="105" t="str">
        <f t="shared" si="103"/>
        <v/>
      </c>
      <c r="OT34" s="133"/>
      <c r="OU34" s="109" t="str">
        <f t="shared" si="104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368"/>
        <v>30</v>
      </c>
      <c r="B35" s="195"/>
      <c r="C35" s="195"/>
      <c r="D35" s="195"/>
      <c r="E35" s="196"/>
      <c r="F35" s="102"/>
      <c r="G35" s="102"/>
      <c r="H35" s="104" t="str">
        <f t="shared" si="0"/>
        <v/>
      </c>
      <c r="I35" s="102"/>
      <c r="J35" s="104" t="str">
        <f t="shared" si="1"/>
        <v/>
      </c>
      <c r="K35" s="102"/>
      <c r="L35" s="102"/>
      <c r="M35" s="104" t="str">
        <f t="shared" si="2"/>
        <v/>
      </c>
      <c r="N35" s="102"/>
      <c r="O35" s="104" t="str">
        <f t="shared" si="3"/>
        <v/>
      </c>
      <c r="P35" s="102"/>
      <c r="Q35" s="102"/>
      <c r="R35" s="104" t="str">
        <f t="shared" si="4"/>
        <v/>
      </c>
      <c r="S35" s="102"/>
      <c r="T35" s="104" t="str">
        <f t="shared" si="310"/>
        <v/>
      </c>
      <c r="U35" s="102"/>
      <c r="V35" s="102"/>
      <c r="W35" s="104" t="str">
        <f t="shared" si="5"/>
        <v/>
      </c>
      <c r="X35" s="102"/>
      <c r="Y35" s="104" t="str">
        <f t="shared" si="311"/>
        <v/>
      </c>
      <c r="Z35" s="102"/>
      <c r="AA35" s="102"/>
      <c r="AB35" s="104" t="str">
        <f t="shared" si="6"/>
        <v/>
      </c>
      <c r="AC35" s="102"/>
      <c r="AD35" s="104" t="str">
        <f t="shared" si="312"/>
        <v/>
      </c>
      <c r="AE35" s="104" t="str">
        <f t="shared" si="238"/>
        <v/>
      </c>
      <c r="AF35" s="104" t="str">
        <f t="shared" si="239"/>
        <v/>
      </c>
      <c r="AG35" s="104" t="str">
        <f t="shared" si="240"/>
        <v/>
      </c>
      <c r="AH35" s="104" t="str">
        <f t="shared" si="241"/>
        <v/>
      </c>
      <c r="AI35" s="104" t="str">
        <f t="shared" si="242"/>
        <v/>
      </c>
      <c r="AJ35" s="105" t="str">
        <f t="shared" si="243"/>
        <v/>
      </c>
      <c r="AK35" s="109" t="str">
        <f t="shared" si="8"/>
        <v/>
      </c>
      <c r="AL35" s="102"/>
      <c r="AM35" s="102"/>
      <c r="AN35" s="104" t="str">
        <f t="shared" si="9"/>
        <v/>
      </c>
      <c r="AO35" s="102"/>
      <c r="AP35" s="104" t="str">
        <f t="shared" si="313"/>
        <v/>
      </c>
      <c r="AQ35" s="102"/>
      <c r="AR35" s="102"/>
      <c r="AS35" s="104" t="str">
        <f t="shared" si="10"/>
        <v/>
      </c>
      <c r="AT35" s="102"/>
      <c r="AU35" s="104" t="str">
        <f t="shared" si="314"/>
        <v/>
      </c>
      <c r="AV35" s="102"/>
      <c r="AW35" s="102"/>
      <c r="AX35" s="104" t="str">
        <f t="shared" si="11"/>
        <v/>
      </c>
      <c r="AY35" s="102"/>
      <c r="AZ35" s="104" t="str">
        <f t="shared" si="315"/>
        <v/>
      </c>
      <c r="BA35" s="102"/>
      <c r="BB35" s="102"/>
      <c r="BC35" s="104" t="str">
        <f t="shared" si="12"/>
        <v/>
      </c>
      <c r="BD35" s="102"/>
      <c r="BE35" s="104" t="str">
        <f t="shared" si="316"/>
        <v/>
      </c>
      <c r="BF35" s="102"/>
      <c r="BG35" s="102"/>
      <c r="BH35" s="104" t="str">
        <f t="shared" si="13"/>
        <v/>
      </c>
      <c r="BI35" s="102"/>
      <c r="BJ35" s="104" t="str">
        <f t="shared" si="317"/>
        <v/>
      </c>
      <c r="BK35" s="104" t="str">
        <f t="shared" si="244"/>
        <v/>
      </c>
      <c r="BL35" s="104" t="str">
        <f t="shared" si="245"/>
        <v/>
      </c>
      <c r="BM35" s="104" t="str">
        <f t="shared" si="246"/>
        <v/>
      </c>
      <c r="BN35" s="104" t="str">
        <f t="shared" si="247"/>
        <v/>
      </c>
      <c r="BO35" s="104" t="str">
        <f t="shared" si="248"/>
        <v/>
      </c>
      <c r="BP35" s="105" t="str">
        <f t="shared" si="249"/>
        <v/>
      </c>
      <c r="BQ35" s="109" t="str">
        <f t="shared" si="15"/>
        <v/>
      </c>
      <c r="BR35" s="102"/>
      <c r="BS35" s="102"/>
      <c r="BT35" s="104" t="str">
        <f t="shared" si="16"/>
        <v/>
      </c>
      <c r="BU35" s="102"/>
      <c r="BV35" s="104" t="str">
        <f t="shared" si="318"/>
        <v/>
      </c>
      <c r="BW35" s="102"/>
      <c r="BX35" s="102"/>
      <c r="BY35" s="104" t="str">
        <f t="shared" si="17"/>
        <v/>
      </c>
      <c r="BZ35" s="102"/>
      <c r="CA35" s="104" t="str">
        <f t="shared" si="319"/>
        <v/>
      </c>
      <c r="CB35" s="102"/>
      <c r="CC35" s="102"/>
      <c r="CD35" s="104" t="str">
        <f t="shared" si="18"/>
        <v/>
      </c>
      <c r="CE35" s="102"/>
      <c r="CF35" s="104" t="str">
        <f t="shared" si="320"/>
        <v/>
      </c>
      <c r="CG35" s="102"/>
      <c r="CH35" s="102"/>
      <c r="CI35" s="104" t="str">
        <f t="shared" si="19"/>
        <v/>
      </c>
      <c r="CJ35" s="102"/>
      <c r="CK35" s="104" t="str">
        <f t="shared" si="321"/>
        <v/>
      </c>
      <c r="CL35" s="102"/>
      <c r="CM35" s="102"/>
      <c r="CN35" s="104" t="str">
        <f t="shared" si="20"/>
        <v/>
      </c>
      <c r="CO35" s="102"/>
      <c r="CP35" s="104" t="str">
        <f t="shared" si="322"/>
        <v/>
      </c>
      <c r="CQ35" s="104" t="str">
        <f t="shared" si="250"/>
        <v/>
      </c>
      <c r="CR35" s="104" t="str">
        <f t="shared" si="251"/>
        <v/>
      </c>
      <c r="CS35" s="104" t="str">
        <f t="shared" si="252"/>
        <v/>
      </c>
      <c r="CT35" s="104" t="str">
        <f t="shared" si="253"/>
        <v/>
      </c>
      <c r="CU35" s="104" t="str">
        <f t="shared" si="254"/>
        <v/>
      </c>
      <c r="CV35" s="105" t="str">
        <f t="shared" si="255"/>
        <v/>
      </c>
      <c r="CW35" s="109" t="str">
        <f t="shared" si="22"/>
        <v/>
      </c>
      <c r="CX35" s="102"/>
      <c r="CY35" s="102"/>
      <c r="CZ35" s="104" t="str">
        <f t="shared" si="23"/>
        <v/>
      </c>
      <c r="DA35" s="102"/>
      <c r="DB35" s="104" t="str">
        <f t="shared" si="323"/>
        <v/>
      </c>
      <c r="DC35" s="102"/>
      <c r="DD35" s="102"/>
      <c r="DE35" s="104" t="str">
        <f t="shared" si="24"/>
        <v/>
      </c>
      <c r="DF35" s="102"/>
      <c r="DG35" s="104" t="str">
        <f t="shared" si="324"/>
        <v/>
      </c>
      <c r="DH35" s="102"/>
      <c r="DI35" s="102"/>
      <c r="DJ35" s="104" t="str">
        <f t="shared" si="25"/>
        <v/>
      </c>
      <c r="DK35" s="102"/>
      <c r="DL35" s="104" t="str">
        <f t="shared" si="325"/>
        <v/>
      </c>
      <c r="DM35" s="102"/>
      <c r="DN35" s="102"/>
      <c r="DO35" s="104" t="str">
        <f t="shared" si="26"/>
        <v/>
      </c>
      <c r="DP35" s="102"/>
      <c r="DQ35" s="104" t="str">
        <f t="shared" si="326"/>
        <v/>
      </c>
      <c r="DR35" s="102"/>
      <c r="DS35" s="102"/>
      <c r="DT35" s="104" t="str">
        <f t="shared" si="27"/>
        <v/>
      </c>
      <c r="DU35" s="102"/>
      <c r="DV35" s="104" t="str">
        <f t="shared" si="327"/>
        <v/>
      </c>
      <c r="DW35" s="104" t="str">
        <f t="shared" si="256"/>
        <v/>
      </c>
      <c r="DX35" s="104" t="str">
        <f t="shared" si="257"/>
        <v/>
      </c>
      <c r="DY35" s="104" t="str">
        <f t="shared" si="258"/>
        <v/>
      </c>
      <c r="DZ35" s="104" t="str">
        <f t="shared" si="259"/>
        <v/>
      </c>
      <c r="EA35" s="104" t="str">
        <f t="shared" si="260"/>
        <v/>
      </c>
      <c r="EB35" s="105" t="str">
        <f t="shared" si="261"/>
        <v/>
      </c>
      <c r="EC35" s="109" t="str">
        <f t="shared" si="29"/>
        <v/>
      </c>
      <c r="ED35" s="102"/>
      <c r="EE35" s="102"/>
      <c r="EF35" s="104" t="str">
        <f t="shared" si="30"/>
        <v/>
      </c>
      <c r="EG35" s="102"/>
      <c r="EH35" s="104" t="str">
        <f t="shared" si="328"/>
        <v/>
      </c>
      <c r="EI35" s="102"/>
      <c r="EJ35" s="102"/>
      <c r="EK35" s="104" t="str">
        <f t="shared" si="31"/>
        <v/>
      </c>
      <c r="EL35" s="102"/>
      <c r="EM35" s="104" t="str">
        <f t="shared" si="329"/>
        <v/>
      </c>
      <c r="EN35" s="102"/>
      <c r="EO35" s="102"/>
      <c r="EP35" s="104" t="str">
        <f t="shared" si="32"/>
        <v/>
      </c>
      <c r="EQ35" s="102"/>
      <c r="ER35" s="104" t="str">
        <f t="shared" si="330"/>
        <v/>
      </c>
      <c r="ES35" s="102"/>
      <c r="ET35" s="102"/>
      <c r="EU35" s="104" t="str">
        <f t="shared" si="33"/>
        <v/>
      </c>
      <c r="EV35" s="102"/>
      <c r="EW35" s="104" t="str">
        <f t="shared" si="331"/>
        <v/>
      </c>
      <c r="EX35" s="102"/>
      <c r="EY35" s="102"/>
      <c r="EZ35" s="104" t="str">
        <f t="shared" si="34"/>
        <v/>
      </c>
      <c r="FA35" s="102"/>
      <c r="FB35" s="104" t="str">
        <f t="shared" si="332"/>
        <v/>
      </c>
      <c r="FC35" s="104" t="str">
        <f t="shared" si="262"/>
        <v/>
      </c>
      <c r="FD35" s="104" t="str">
        <f t="shared" si="263"/>
        <v/>
      </c>
      <c r="FE35" s="104" t="str">
        <f t="shared" si="264"/>
        <v/>
      </c>
      <c r="FF35" s="104" t="str">
        <f t="shared" si="265"/>
        <v/>
      </c>
      <c r="FG35" s="104" t="str">
        <f t="shared" si="266"/>
        <v/>
      </c>
      <c r="FH35" s="105" t="str">
        <f t="shared" si="267"/>
        <v/>
      </c>
      <c r="FI35" s="109" t="str">
        <f t="shared" si="36"/>
        <v/>
      </c>
      <c r="FJ35" s="102"/>
      <c r="FK35" s="102"/>
      <c r="FL35" s="104" t="str">
        <f t="shared" si="37"/>
        <v/>
      </c>
      <c r="FM35" s="102"/>
      <c r="FN35" s="104" t="str">
        <f t="shared" si="333"/>
        <v/>
      </c>
      <c r="FO35" s="102"/>
      <c r="FP35" s="102"/>
      <c r="FQ35" s="104" t="str">
        <f t="shared" si="38"/>
        <v/>
      </c>
      <c r="FR35" s="102"/>
      <c r="FS35" s="104" t="str">
        <f t="shared" si="334"/>
        <v/>
      </c>
      <c r="FT35" s="102"/>
      <c r="FU35" s="102"/>
      <c r="FV35" s="104" t="str">
        <f t="shared" si="39"/>
        <v/>
      </c>
      <c r="FW35" s="102"/>
      <c r="FX35" s="104" t="str">
        <f t="shared" si="335"/>
        <v/>
      </c>
      <c r="FY35" s="102"/>
      <c r="FZ35" s="102"/>
      <c r="GA35" s="104" t="str">
        <f t="shared" si="40"/>
        <v/>
      </c>
      <c r="GB35" s="102"/>
      <c r="GC35" s="104" t="str">
        <f t="shared" si="336"/>
        <v/>
      </c>
      <c r="GD35" s="102"/>
      <c r="GE35" s="102"/>
      <c r="GF35" s="104" t="str">
        <f t="shared" si="41"/>
        <v/>
      </c>
      <c r="GG35" s="102"/>
      <c r="GH35" s="104" t="str">
        <f t="shared" si="337"/>
        <v/>
      </c>
      <c r="GI35" s="104" t="str">
        <f t="shared" si="268"/>
        <v/>
      </c>
      <c r="GJ35" s="104" t="str">
        <f t="shared" si="269"/>
        <v/>
      </c>
      <c r="GK35" s="104" t="str">
        <f t="shared" si="270"/>
        <v/>
      </c>
      <c r="GL35" s="104" t="str">
        <f t="shared" si="271"/>
        <v/>
      </c>
      <c r="GM35" s="104" t="str">
        <f t="shared" si="272"/>
        <v/>
      </c>
      <c r="GN35" s="105" t="str">
        <f t="shared" si="273"/>
        <v/>
      </c>
      <c r="GO35" s="109" t="str">
        <f t="shared" si="43"/>
        <v/>
      </c>
      <c r="GP35" s="102"/>
      <c r="GQ35" s="102"/>
      <c r="GR35" s="104" t="str">
        <f t="shared" si="44"/>
        <v/>
      </c>
      <c r="GS35" s="102"/>
      <c r="GT35" s="104" t="str">
        <f t="shared" si="338"/>
        <v/>
      </c>
      <c r="GU35" s="102"/>
      <c r="GV35" s="102"/>
      <c r="GW35" s="104" t="str">
        <f t="shared" si="45"/>
        <v/>
      </c>
      <c r="GX35" s="102"/>
      <c r="GY35" s="104" t="str">
        <f t="shared" si="339"/>
        <v/>
      </c>
      <c r="GZ35" s="102"/>
      <c r="HA35" s="102"/>
      <c r="HB35" s="104" t="str">
        <f t="shared" si="46"/>
        <v/>
      </c>
      <c r="HC35" s="102"/>
      <c r="HD35" s="104" t="str">
        <f t="shared" si="340"/>
        <v/>
      </c>
      <c r="HE35" s="102"/>
      <c r="HF35" s="102"/>
      <c r="HG35" s="104" t="str">
        <f t="shared" si="47"/>
        <v/>
      </c>
      <c r="HH35" s="102"/>
      <c r="HI35" s="104" t="str">
        <f t="shared" si="341"/>
        <v/>
      </c>
      <c r="HJ35" s="102"/>
      <c r="HK35" s="102"/>
      <c r="HL35" s="104" t="str">
        <f t="shared" si="48"/>
        <v/>
      </c>
      <c r="HM35" s="102"/>
      <c r="HN35" s="104" t="str">
        <f t="shared" si="342"/>
        <v/>
      </c>
      <c r="HO35" s="104" t="str">
        <f t="shared" si="274"/>
        <v/>
      </c>
      <c r="HP35" s="104" t="str">
        <f t="shared" si="275"/>
        <v/>
      </c>
      <c r="HQ35" s="104" t="str">
        <f t="shared" si="276"/>
        <v/>
      </c>
      <c r="HR35" s="104" t="str">
        <f t="shared" si="277"/>
        <v/>
      </c>
      <c r="HS35" s="104" t="str">
        <f t="shared" si="278"/>
        <v/>
      </c>
      <c r="HT35" s="105" t="str">
        <f t="shared" si="279"/>
        <v/>
      </c>
      <c r="HU35" s="109" t="str">
        <f t="shared" si="50"/>
        <v/>
      </c>
      <c r="HV35" s="102"/>
      <c r="HW35" s="102"/>
      <c r="HX35" s="104" t="str">
        <f t="shared" si="51"/>
        <v/>
      </c>
      <c r="HY35" s="102"/>
      <c r="HZ35" s="104" t="str">
        <f t="shared" si="343"/>
        <v/>
      </c>
      <c r="IA35" s="102"/>
      <c r="IB35" s="102"/>
      <c r="IC35" s="104" t="str">
        <f t="shared" si="52"/>
        <v/>
      </c>
      <c r="ID35" s="102"/>
      <c r="IE35" s="104" t="str">
        <f t="shared" si="344"/>
        <v/>
      </c>
      <c r="IF35" s="102"/>
      <c r="IG35" s="102"/>
      <c r="IH35" s="104" t="str">
        <f t="shared" si="53"/>
        <v/>
      </c>
      <c r="II35" s="102"/>
      <c r="IJ35" s="104" t="str">
        <f t="shared" si="345"/>
        <v/>
      </c>
      <c r="IK35" s="102"/>
      <c r="IL35" s="102"/>
      <c r="IM35" s="104" t="str">
        <f t="shared" si="54"/>
        <v/>
      </c>
      <c r="IN35" s="102"/>
      <c r="IO35" s="104" t="str">
        <f t="shared" si="346"/>
        <v/>
      </c>
      <c r="IP35" s="102"/>
      <c r="IQ35" s="102"/>
      <c r="IR35" s="104" t="str">
        <f t="shared" si="55"/>
        <v/>
      </c>
      <c r="IS35" s="102"/>
      <c r="IT35" s="104" t="str">
        <f t="shared" si="347"/>
        <v/>
      </c>
      <c r="IU35" s="104" t="str">
        <f t="shared" si="280"/>
        <v/>
      </c>
      <c r="IV35" s="104" t="str">
        <f t="shared" si="281"/>
        <v/>
      </c>
      <c r="IW35" s="104" t="str">
        <f t="shared" si="282"/>
        <v/>
      </c>
      <c r="IX35" s="104" t="str">
        <f t="shared" si="283"/>
        <v/>
      </c>
      <c r="IY35" s="104" t="str">
        <f t="shared" si="284"/>
        <v/>
      </c>
      <c r="IZ35" s="105" t="str">
        <f t="shared" si="285"/>
        <v/>
      </c>
      <c r="JA35" s="109" t="str">
        <f t="shared" si="57"/>
        <v/>
      </c>
      <c r="JB35" s="102"/>
      <c r="JC35" s="102"/>
      <c r="JD35" s="104" t="str">
        <f t="shared" si="58"/>
        <v/>
      </c>
      <c r="JE35" s="102"/>
      <c r="JF35" s="104" t="str">
        <f t="shared" si="348"/>
        <v/>
      </c>
      <c r="JG35" s="102"/>
      <c r="JH35" s="102"/>
      <c r="JI35" s="104" t="str">
        <f t="shared" si="59"/>
        <v/>
      </c>
      <c r="JJ35" s="102"/>
      <c r="JK35" s="104" t="str">
        <f t="shared" si="349"/>
        <v/>
      </c>
      <c r="JL35" s="102"/>
      <c r="JM35" s="102"/>
      <c r="JN35" s="104" t="str">
        <f t="shared" si="60"/>
        <v/>
      </c>
      <c r="JO35" s="102"/>
      <c r="JP35" s="104" t="str">
        <f t="shared" si="350"/>
        <v/>
      </c>
      <c r="JQ35" s="102"/>
      <c r="JR35" s="102"/>
      <c r="JS35" s="104" t="str">
        <f t="shared" si="61"/>
        <v/>
      </c>
      <c r="JT35" s="102"/>
      <c r="JU35" s="104" t="str">
        <f t="shared" si="351"/>
        <v/>
      </c>
      <c r="JV35" s="102"/>
      <c r="JW35" s="102"/>
      <c r="JX35" s="104" t="str">
        <f t="shared" si="62"/>
        <v/>
      </c>
      <c r="JY35" s="102"/>
      <c r="JZ35" s="104" t="str">
        <f t="shared" si="352"/>
        <v/>
      </c>
      <c r="KA35" s="104" t="str">
        <f t="shared" si="286"/>
        <v/>
      </c>
      <c r="KB35" s="104" t="str">
        <f t="shared" si="287"/>
        <v/>
      </c>
      <c r="KC35" s="104" t="str">
        <f t="shared" si="288"/>
        <v/>
      </c>
      <c r="KD35" s="104" t="str">
        <f t="shared" si="289"/>
        <v/>
      </c>
      <c r="KE35" s="104" t="str">
        <f t="shared" si="290"/>
        <v/>
      </c>
      <c r="KF35" s="105" t="str">
        <f t="shared" si="291"/>
        <v/>
      </c>
      <c r="KG35" s="109" t="str">
        <f t="shared" si="64"/>
        <v/>
      </c>
      <c r="KH35" s="102"/>
      <c r="KI35" s="102"/>
      <c r="KJ35" s="104" t="str">
        <f t="shared" si="65"/>
        <v/>
      </c>
      <c r="KK35" s="102"/>
      <c r="KL35" s="104" t="str">
        <f t="shared" si="353"/>
        <v/>
      </c>
      <c r="KM35" s="102"/>
      <c r="KN35" s="102"/>
      <c r="KO35" s="104" t="str">
        <f t="shared" si="66"/>
        <v/>
      </c>
      <c r="KP35" s="102"/>
      <c r="KQ35" s="104" t="str">
        <f t="shared" si="354"/>
        <v/>
      </c>
      <c r="KR35" s="102"/>
      <c r="KS35" s="102"/>
      <c r="KT35" s="104" t="str">
        <f t="shared" si="67"/>
        <v/>
      </c>
      <c r="KU35" s="102"/>
      <c r="KV35" s="104" t="str">
        <f t="shared" si="355"/>
        <v/>
      </c>
      <c r="KW35" s="102"/>
      <c r="KX35" s="102"/>
      <c r="KY35" s="104" t="str">
        <f t="shared" si="68"/>
        <v/>
      </c>
      <c r="KZ35" s="102"/>
      <c r="LA35" s="104" t="str">
        <f t="shared" si="356"/>
        <v/>
      </c>
      <c r="LB35" s="102"/>
      <c r="LC35" s="102"/>
      <c r="LD35" s="104" t="str">
        <f t="shared" si="69"/>
        <v/>
      </c>
      <c r="LE35" s="102"/>
      <c r="LF35" s="104" t="str">
        <f t="shared" si="357"/>
        <v/>
      </c>
      <c r="LG35" s="104" t="str">
        <f t="shared" si="292"/>
        <v/>
      </c>
      <c r="LH35" s="104" t="str">
        <f t="shared" si="293"/>
        <v/>
      </c>
      <c r="LI35" s="104" t="str">
        <f t="shared" si="294"/>
        <v/>
      </c>
      <c r="LJ35" s="104" t="str">
        <f t="shared" si="295"/>
        <v/>
      </c>
      <c r="LK35" s="104" t="str">
        <f t="shared" si="296"/>
        <v/>
      </c>
      <c r="LL35" s="105" t="str">
        <f t="shared" si="297"/>
        <v/>
      </c>
      <c r="LM35" s="109" t="str">
        <f t="shared" si="71"/>
        <v/>
      </c>
      <c r="LN35" s="102"/>
      <c r="LO35" s="102"/>
      <c r="LP35" s="104" t="str">
        <f t="shared" si="72"/>
        <v/>
      </c>
      <c r="LQ35" s="102"/>
      <c r="LR35" s="104" t="str">
        <f t="shared" si="358"/>
        <v/>
      </c>
      <c r="LS35" s="102"/>
      <c r="LT35" s="102"/>
      <c r="LU35" s="104" t="str">
        <f t="shared" si="73"/>
        <v/>
      </c>
      <c r="LV35" s="102"/>
      <c r="LW35" s="104" t="str">
        <f t="shared" si="359"/>
        <v/>
      </c>
      <c r="LX35" s="102"/>
      <c r="LY35" s="102"/>
      <c r="LZ35" s="104" t="str">
        <f t="shared" si="74"/>
        <v/>
      </c>
      <c r="MA35" s="102"/>
      <c r="MB35" s="104" t="str">
        <f t="shared" si="360"/>
        <v/>
      </c>
      <c r="MC35" s="102"/>
      <c r="MD35" s="102"/>
      <c r="ME35" s="104" t="str">
        <f t="shared" si="75"/>
        <v/>
      </c>
      <c r="MF35" s="102"/>
      <c r="MG35" s="104" t="str">
        <f t="shared" si="361"/>
        <v/>
      </c>
      <c r="MH35" s="102"/>
      <c r="MI35" s="102"/>
      <c r="MJ35" s="104" t="str">
        <f t="shared" si="76"/>
        <v/>
      </c>
      <c r="MK35" s="102"/>
      <c r="ML35" s="104" t="str">
        <f t="shared" si="362"/>
        <v/>
      </c>
      <c r="MM35" s="104" t="str">
        <f t="shared" si="298"/>
        <v/>
      </c>
      <c r="MN35" s="104" t="str">
        <f t="shared" si="299"/>
        <v/>
      </c>
      <c r="MO35" s="104" t="str">
        <f t="shared" si="300"/>
        <v/>
      </c>
      <c r="MP35" s="104" t="str">
        <f t="shared" si="301"/>
        <v/>
      </c>
      <c r="MQ35" s="104" t="str">
        <f t="shared" si="302"/>
        <v/>
      </c>
      <c r="MR35" s="105" t="str">
        <f t="shared" si="303"/>
        <v/>
      </c>
      <c r="MS35" s="109" t="str">
        <f t="shared" si="78"/>
        <v/>
      </c>
      <c r="MT35" s="102"/>
      <c r="MU35" s="102"/>
      <c r="MV35" s="104" t="str">
        <f t="shared" si="79"/>
        <v/>
      </c>
      <c r="MW35" s="102"/>
      <c r="MX35" s="104" t="str">
        <f t="shared" si="363"/>
        <v/>
      </c>
      <c r="MY35" s="102"/>
      <c r="MZ35" s="102"/>
      <c r="NA35" s="104" t="str">
        <f t="shared" si="80"/>
        <v/>
      </c>
      <c r="NB35" s="102"/>
      <c r="NC35" s="104" t="str">
        <f t="shared" si="364"/>
        <v/>
      </c>
      <c r="ND35" s="102"/>
      <c r="NE35" s="102"/>
      <c r="NF35" s="104" t="str">
        <f t="shared" si="81"/>
        <v/>
      </c>
      <c r="NG35" s="102"/>
      <c r="NH35" s="104" t="str">
        <f t="shared" si="365"/>
        <v/>
      </c>
      <c r="NI35" s="102"/>
      <c r="NJ35" s="102"/>
      <c r="NK35" s="104" t="str">
        <f t="shared" si="82"/>
        <v/>
      </c>
      <c r="NL35" s="102"/>
      <c r="NM35" s="104" t="str">
        <f t="shared" si="366"/>
        <v/>
      </c>
      <c r="NN35" s="102"/>
      <c r="NO35" s="102"/>
      <c r="NP35" s="104" t="str">
        <f t="shared" si="83"/>
        <v/>
      </c>
      <c r="NQ35" s="102"/>
      <c r="NR35" s="104" t="str">
        <f t="shared" si="367"/>
        <v/>
      </c>
      <c r="NS35" s="104" t="str">
        <f t="shared" si="304"/>
        <v/>
      </c>
      <c r="NT35" s="104" t="str">
        <f t="shared" si="305"/>
        <v/>
      </c>
      <c r="NU35" s="104" t="str">
        <f t="shared" si="306"/>
        <v/>
      </c>
      <c r="NV35" s="104" t="str">
        <f t="shared" si="307"/>
        <v/>
      </c>
      <c r="NW35" s="104" t="str">
        <f t="shared" si="308"/>
        <v/>
      </c>
      <c r="NX35" s="105" t="str">
        <f t="shared" si="309"/>
        <v/>
      </c>
      <c r="NY35" s="109" t="str">
        <f t="shared" si="85"/>
        <v/>
      </c>
      <c r="OA35" s="198" t="str">
        <f t="shared" si="226"/>
        <v/>
      </c>
      <c r="OB35" s="198" t="str">
        <f t="shared" si="227"/>
        <v/>
      </c>
      <c r="OC35" s="198" t="str">
        <f t="shared" si="228"/>
        <v/>
      </c>
      <c r="OD35" s="198" t="str">
        <f t="shared" si="229"/>
        <v/>
      </c>
      <c r="OE35" s="198" t="str">
        <f t="shared" si="230"/>
        <v/>
      </c>
      <c r="OF35" s="198" t="str">
        <f t="shared" si="231"/>
        <v/>
      </c>
      <c r="OG35" s="198" t="str">
        <f t="shared" si="232"/>
        <v/>
      </c>
      <c r="OH35" s="198" t="str">
        <f t="shared" si="233"/>
        <v/>
      </c>
      <c r="OI35" s="198" t="str">
        <f t="shared" si="234"/>
        <v/>
      </c>
      <c r="OJ35" s="198" t="str">
        <f t="shared" si="235"/>
        <v/>
      </c>
      <c r="OK35" s="198" t="str">
        <f t="shared" si="236"/>
        <v/>
      </c>
      <c r="OL35" s="198" t="str">
        <f t="shared" si="237"/>
        <v/>
      </c>
      <c r="OM35" s="200"/>
      <c r="ON35" s="198" t="str">
        <f t="shared" si="224"/>
        <v/>
      </c>
      <c r="OO35" s="198" t="str">
        <f t="shared" si="225"/>
        <v/>
      </c>
      <c r="OP35" s="198" t="str">
        <f t="shared" si="100"/>
        <v/>
      </c>
      <c r="OQ35" s="198" t="str">
        <f t="shared" si="101"/>
        <v/>
      </c>
      <c r="OR35" s="105" t="str">
        <f t="shared" si="102"/>
        <v/>
      </c>
      <c r="OS35" s="105" t="str">
        <f t="shared" si="103"/>
        <v/>
      </c>
      <c r="OT35" s="134"/>
      <c r="OU35" s="109" t="str">
        <f t="shared" si="104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368"/>
        <v>31</v>
      </c>
      <c r="B36" s="195"/>
      <c r="C36" s="195"/>
      <c r="D36" s="195"/>
      <c r="E36" s="196"/>
      <c r="F36" s="102"/>
      <c r="G36" s="102"/>
      <c r="H36" s="104" t="str">
        <f t="shared" si="0"/>
        <v/>
      </c>
      <c r="I36" s="102"/>
      <c r="J36" s="104" t="str">
        <f t="shared" si="1"/>
        <v/>
      </c>
      <c r="K36" s="102"/>
      <c r="L36" s="102"/>
      <c r="M36" s="104" t="str">
        <f t="shared" si="2"/>
        <v/>
      </c>
      <c r="N36" s="102"/>
      <c r="O36" s="104" t="str">
        <f t="shared" si="3"/>
        <v/>
      </c>
      <c r="P36" s="102"/>
      <c r="Q36" s="102"/>
      <c r="R36" s="104" t="str">
        <f t="shared" si="4"/>
        <v/>
      </c>
      <c r="S36" s="102"/>
      <c r="T36" s="104" t="str">
        <f t="shared" si="310"/>
        <v/>
      </c>
      <c r="U36" s="102"/>
      <c r="V36" s="102"/>
      <c r="W36" s="104" t="str">
        <f t="shared" si="5"/>
        <v/>
      </c>
      <c r="X36" s="102"/>
      <c r="Y36" s="104" t="str">
        <f t="shared" si="311"/>
        <v/>
      </c>
      <c r="Z36" s="102"/>
      <c r="AA36" s="102"/>
      <c r="AB36" s="104" t="str">
        <f t="shared" si="6"/>
        <v/>
      </c>
      <c r="AC36" s="102"/>
      <c r="AD36" s="104" t="str">
        <f t="shared" si="312"/>
        <v/>
      </c>
      <c r="AE36" s="104" t="str">
        <f t="shared" si="238"/>
        <v/>
      </c>
      <c r="AF36" s="104" t="str">
        <f t="shared" si="239"/>
        <v/>
      </c>
      <c r="AG36" s="104" t="str">
        <f t="shared" si="240"/>
        <v/>
      </c>
      <c r="AH36" s="104" t="str">
        <f t="shared" si="241"/>
        <v/>
      </c>
      <c r="AI36" s="104" t="str">
        <f t="shared" si="242"/>
        <v/>
      </c>
      <c r="AJ36" s="105" t="str">
        <f t="shared" si="243"/>
        <v/>
      </c>
      <c r="AK36" s="109" t="str">
        <f t="shared" si="8"/>
        <v/>
      </c>
      <c r="AL36" s="102"/>
      <c r="AM36" s="102"/>
      <c r="AN36" s="104" t="str">
        <f t="shared" si="9"/>
        <v/>
      </c>
      <c r="AO36" s="102"/>
      <c r="AP36" s="104" t="str">
        <f t="shared" si="313"/>
        <v/>
      </c>
      <c r="AQ36" s="102"/>
      <c r="AR36" s="102"/>
      <c r="AS36" s="104" t="str">
        <f t="shared" si="10"/>
        <v/>
      </c>
      <c r="AT36" s="102"/>
      <c r="AU36" s="104" t="str">
        <f t="shared" si="314"/>
        <v/>
      </c>
      <c r="AV36" s="102"/>
      <c r="AW36" s="102"/>
      <c r="AX36" s="104" t="str">
        <f t="shared" si="11"/>
        <v/>
      </c>
      <c r="AY36" s="102"/>
      <c r="AZ36" s="104" t="str">
        <f t="shared" si="315"/>
        <v/>
      </c>
      <c r="BA36" s="102"/>
      <c r="BB36" s="102"/>
      <c r="BC36" s="104" t="str">
        <f t="shared" si="12"/>
        <v/>
      </c>
      <c r="BD36" s="102"/>
      <c r="BE36" s="104" t="str">
        <f t="shared" si="316"/>
        <v/>
      </c>
      <c r="BF36" s="102"/>
      <c r="BG36" s="102"/>
      <c r="BH36" s="104" t="str">
        <f t="shared" si="13"/>
        <v/>
      </c>
      <c r="BI36" s="102"/>
      <c r="BJ36" s="104" t="str">
        <f t="shared" si="317"/>
        <v/>
      </c>
      <c r="BK36" s="104" t="str">
        <f t="shared" si="244"/>
        <v/>
      </c>
      <c r="BL36" s="104" t="str">
        <f t="shared" si="245"/>
        <v/>
      </c>
      <c r="BM36" s="104" t="str">
        <f t="shared" si="246"/>
        <v/>
      </c>
      <c r="BN36" s="104" t="str">
        <f t="shared" si="247"/>
        <v/>
      </c>
      <c r="BO36" s="104" t="str">
        <f t="shared" si="248"/>
        <v/>
      </c>
      <c r="BP36" s="105" t="str">
        <f t="shared" si="249"/>
        <v/>
      </c>
      <c r="BQ36" s="109" t="str">
        <f t="shared" si="15"/>
        <v/>
      </c>
      <c r="BR36" s="102"/>
      <c r="BS36" s="102"/>
      <c r="BT36" s="104" t="str">
        <f t="shared" si="16"/>
        <v/>
      </c>
      <c r="BU36" s="102"/>
      <c r="BV36" s="104" t="str">
        <f t="shared" si="318"/>
        <v/>
      </c>
      <c r="BW36" s="102"/>
      <c r="BX36" s="102"/>
      <c r="BY36" s="104" t="str">
        <f t="shared" si="17"/>
        <v/>
      </c>
      <c r="BZ36" s="102"/>
      <c r="CA36" s="104" t="str">
        <f t="shared" si="319"/>
        <v/>
      </c>
      <c r="CB36" s="102"/>
      <c r="CC36" s="102"/>
      <c r="CD36" s="104" t="str">
        <f t="shared" si="18"/>
        <v/>
      </c>
      <c r="CE36" s="102"/>
      <c r="CF36" s="104" t="str">
        <f t="shared" si="320"/>
        <v/>
      </c>
      <c r="CG36" s="102"/>
      <c r="CH36" s="102"/>
      <c r="CI36" s="104" t="str">
        <f t="shared" si="19"/>
        <v/>
      </c>
      <c r="CJ36" s="102"/>
      <c r="CK36" s="104" t="str">
        <f t="shared" si="321"/>
        <v/>
      </c>
      <c r="CL36" s="102"/>
      <c r="CM36" s="102"/>
      <c r="CN36" s="104" t="str">
        <f t="shared" si="20"/>
        <v/>
      </c>
      <c r="CO36" s="102"/>
      <c r="CP36" s="104" t="str">
        <f t="shared" si="322"/>
        <v/>
      </c>
      <c r="CQ36" s="104" t="str">
        <f t="shared" si="250"/>
        <v/>
      </c>
      <c r="CR36" s="104" t="str">
        <f t="shared" si="251"/>
        <v/>
      </c>
      <c r="CS36" s="104" t="str">
        <f t="shared" si="252"/>
        <v/>
      </c>
      <c r="CT36" s="104" t="str">
        <f t="shared" si="253"/>
        <v/>
      </c>
      <c r="CU36" s="104" t="str">
        <f t="shared" si="254"/>
        <v/>
      </c>
      <c r="CV36" s="105" t="str">
        <f t="shared" si="255"/>
        <v/>
      </c>
      <c r="CW36" s="109" t="str">
        <f t="shared" si="22"/>
        <v/>
      </c>
      <c r="CX36" s="102"/>
      <c r="CY36" s="102"/>
      <c r="CZ36" s="104" t="str">
        <f t="shared" si="23"/>
        <v/>
      </c>
      <c r="DA36" s="102"/>
      <c r="DB36" s="104" t="str">
        <f t="shared" si="323"/>
        <v/>
      </c>
      <c r="DC36" s="102"/>
      <c r="DD36" s="102"/>
      <c r="DE36" s="104" t="str">
        <f t="shared" si="24"/>
        <v/>
      </c>
      <c r="DF36" s="102"/>
      <c r="DG36" s="104" t="str">
        <f t="shared" si="324"/>
        <v/>
      </c>
      <c r="DH36" s="102"/>
      <c r="DI36" s="102"/>
      <c r="DJ36" s="104" t="str">
        <f t="shared" si="25"/>
        <v/>
      </c>
      <c r="DK36" s="102"/>
      <c r="DL36" s="104" t="str">
        <f t="shared" si="325"/>
        <v/>
      </c>
      <c r="DM36" s="102"/>
      <c r="DN36" s="102"/>
      <c r="DO36" s="104" t="str">
        <f t="shared" si="26"/>
        <v/>
      </c>
      <c r="DP36" s="102"/>
      <c r="DQ36" s="104" t="str">
        <f t="shared" si="326"/>
        <v/>
      </c>
      <c r="DR36" s="102"/>
      <c r="DS36" s="102"/>
      <c r="DT36" s="104" t="str">
        <f t="shared" si="27"/>
        <v/>
      </c>
      <c r="DU36" s="102"/>
      <c r="DV36" s="104" t="str">
        <f t="shared" si="327"/>
        <v/>
      </c>
      <c r="DW36" s="104" t="str">
        <f t="shared" si="256"/>
        <v/>
      </c>
      <c r="DX36" s="104" t="str">
        <f t="shared" si="257"/>
        <v/>
      </c>
      <c r="DY36" s="104" t="str">
        <f t="shared" si="258"/>
        <v/>
      </c>
      <c r="DZ36" s="104" t="str">
        <f t="shared" si="259"/>
        <v/>
      </c>
      <c r="EA36" s="104" t="str">
        <f t="shared" si="260"/>
        <v/>
      </c>
      <c r="EB36" s="105" t="str">
        <f t="shared" si="261"/>
        <v/>
      </c>
      <c r="EC36" s="109" t="str">
        <f t="shared" si="29"/>
        <v/>
      </c>
      <c r="ED36" s="102"/>
      <c r="EE36" s="102"/>
      <c r="EF36" s="104" t="str">
        <f t="shared" si="30"/>
        <v/>
      </c>
      <c r="EG36" s="102"/>
      <c r="EH36" s="104" t="str">
        <f t="shared" si="328"/>
        <v/>
      </c>
      <c r="EI36" s="102"/>
      <c r="EJ36" s="102"/>
      <c r="EK36" s="104" t="str">
        <f t="shared" si="31"/>
        <v/>
      </c>
      <c r="EL36" s="102"/>
      <c r="EM36" s="104" t="str">
        <f t="shared" si="329"/>
        <v/>
      </c>
      <c r="EN36" s="102"/>
      <c r="EO36" s="102"/>
      <c r="EP36" s="104" t="str">
        <f t="shared" si="32"/>
        <v/>
      </c>
      <c r="EQ36" s="102"/>
      <c r="ER36" s="104" t="str">
        <f t="shared" si="330"/>
        <v/>
      </c>
      <c r="ES36" s="102"/>
      <c r="ET36" s="102"/>
      <c r="EU36" s="104" t="str">
        <f t="shared" si="33"/>
        <v/>
      </c>
      <c r="EV36" s="102"/>
      <c r="EW36" s="104" t="str">
        <f t="shared" si="331"/>
        <v/>
      </c>
      <c r="EX36" s="102"/>
      <c r="EY36" s="102"/>
      <c r="EZ36" s="104" t="str">
        <f t="shared" si="34"/>
        <v/>
      </c>
      <c r="FA36" s="102"/>
      <c r="FB36" s="104" t="str">
        <f t="shared" si="332"/>
        <v/>
      </c>
      <c r="FC36" s="104" t="str">
        <f t="shared" si="262"/>
        <v/>
      </c>
      <c r="FD36" s="104" t="str">
        <f t="shared" si="263"/>
        <v/>
      </c>
      <c r="FE36" s="104" t="str">
        <f t="shared" si="264"/>
        <v/>
      </c>
      <c r="FF36" s="104" t="str">
        <f t="shared" si="265"/>
        <v/>
      </c>
      <c r="FG36" s="104" t="str">
        <f t="shared" si="266"/>
        <v/>
      </c>
      <c r="FH36" s="105" t="str">
        <f t="shared" si="267"/>
        <v/>
      </c>
      <c r="FI36" s="109" t="str">
        <f t="shared" si="36"/>
        <v/>
      </c>
      <c r="FJ36" s="102"/>
      <c r="FK36" s="102"/>
      <c r="FL36" s="104" t="str">
        <f t="shared" si="37"/>
        <v/>
      </c>
      <c r="FM36" s="102"/>
      <c r="FN36" s="104" t="str">
        <f t="shared" si="333"/>
        <v/>
      </c>
      <c r="FO36" s="102"/>
      <c r="FP36" s="102"/>
      <c r="FQ36" s="104" t="str">
        <f t="shared" si="38"/>
        <v/>
      </c>
      <c r="FR36" s="102"/>
      <c r="FS36" s="104" t="str">
        <f t="shared" si="334"/>
        <v/>
      </c>
      <c r="FT36" s="102"/>
      <c r="FU36" s="102"/>
      <c r="FV36" s="104" t="str">
        <f t="shared" si="39"/>
        <v/>
      </c>
      <c r="FW36" s="102"/>
      <c r="FX36" s="104" t="str">
        <f t="shared" si="335"/>
        <v/>
      </c>
      <c r="FY36" s="102"/>
      <c r="FZ36" s="102"/>
      <c r="GA36" s="104" t="str">
        <f t="shared" si="40"/>
        <v/>
      </c>
      <c r="GB36" s="102"/>
      <c r="GC36" s="104" t="str">
        <f t="shared" si="336"/>
        <v/>
      </c>
      <c r="GD36" s="102"/>
      <c r="GE36" s="102"/>
      <c r="GF36" s="104" t="str">
        <f t="shared" si="41"/>
        <v/>
      </c>
      <c r="GG36" s="102"/>
      <c r="GH36" s="104" t="str">
        <f t="shared" si="337"/>
        <v/>
      </c>
      <c r="GI36" s="104" t="str">
        <f t="shared" si="268"/>
        <v/>
      </c>
      <c r="GJ36" s="104" t="str">
        <f t="shared" si="269"/>
        <v/>
      </c>
      <c r="GK36" s="104" t="str">
        <f t="shared" si="270"/>
        <v/>
      </c>
      <c r="GL36" s="104" t="str">
        <f t="shared" si="271"/>
        <v/>
      </c>
      <c r="GM36" s="104" t="str">
        <f t="shared" si="272"/>
        <v/>
      </c>
      <c r="GN36" s="105" t="str">
        <f t="shared" si="273"/>
        <v/>
      </c>
      <c r="GO36" s="109" t="str">
        <f t="shared" si="43"/>
        <v/>
      </c>
      <c r="GP36" s="102"/>
      <c r="GQ36" s="102"/>
      <c r="GR36" s="104" t="str">
        <f t="shared" si="44"/>
        <v/>
      </c>
      <c r="GS36" s="102"/>
      <c r="GT36" s="104" t="str">
        <f t="shared" si="338"/>
        <v/>
      </c>
      <c r="GU36" s="102"/>
      <c r="GV36" s="102"/>
      <c r="GW36" s="104" t="str">
        <f t="shared" si="45"/>
        <v/>
      </c>
      <c r="GX36" s="102"/>
      <c r="GY36" s="104" t="str">
        <f t="shared" si="339"/>
        <v/>
      </c>
      <c r="GZ36" s="102"/>
      <c r="HA36" s="102"/>
      <c r="HB36" s="104" t="str">
        <f t="shared" si="46"/>
        <v/>
      </c>
      <c r="HC36" s="102"/>
      <c r="HD36" s="104" t="str">
        <f t="shared" si="340"/>
        <v/>
      </c>
      <c r="HE36" s="102"/>
      <c r="HF36" s="102"/>
      <c r="HG36" s="104" t="str">
        <f t="shared" si="47"/>
        <v/>
      </c>
      <c r="HH36" s="102"/>
      <c r="HI36" s="104" t="str">
        <f t="shared" si="341"/>
        <v/>
      </c>
      <c r="HJ36" s="102"/>
      <c r="HK36" s="102"/>
      <c r="HL36" s="104" t="str">
        <f t="shared" si="48"/>
        <v/>
      </c>
      <c r="HM36" s="102"/>
      <c r="HN36" s="104" t="str">
        <f t="shared" si="342"/>
        <v/>
      </c>
      <c r="HO36" s="104" t="str">
        <f t="shared" si="274"/>
        <v/>
      </c>
      <c r="HP36" s="104" t="str">
        <f t="shared" si="275"/>
        <v/>
      </c>
      <c r="HQ36" s="104" t="str">
        <f t="shared" si="276"/>
        <v/>
      </c>
      <c r="HR36" s="104" t="str">
        <f t="shared" si="277"/>
        <v/>
      </c>
      <c r="HS36" s="104" t="str">
        <f t="shared" si="278"/>
        <v/>
      </c>
      <c r="HT36" s="105" t="str">
        <f t="shared" si="279"/>
        <v/>
      </c>
      <c r="HU36" s="109" t="str">
        <f t="shared" si="50"/>
        <v/>
      </c>
      <c r="HV36" s="102"/>
      <c r="HW36" s="102"/>
      <c r="HX36" s="104" t="str">
        <f t="shared" si="51"/>
        <v/>
      </c>
      <c r="HY36" s="102"/>
      <c r="HZ36" s="104" t="str">
        <f t="shared" si="343"/>
        <v/>
      </c>
      <c r="IA36" s="102"/>
      <c r="IB36" s="102"/>
      <c r="IC36" s="104" t="str">
        <f t="shared" si="52"/>
        <v/>
      </c>
      <c r="ID36" s="102"/>
      <c r="IE36" s="104" t="str">
        <f t="shared" si="344"/>
        <v/>
      </c>
      <c r="IF36" s="102"/>
      <c r="IG36" s="102"/>
      <c r="IH36" s="104" t="str">
        <f t="shared" si="53"/>
        <v/>
      </c>
      <c r="II36" s="102"/>
      <c r="IJ36" s="104" t="str">
        <f t="shared" si="345"/>
        <v/>
      </c>
      <c r="IK36" s="102"/>
      <c r="IL36" s="102"/>
      <c r="IM36" s="104" t="str">
        <f t="shared" si="54"/>
        <v/>
      </c>
      <c r="IN36" s="102"/>
      <c r="IO36" s="104" t="str">
        <f t="shared" si="346"/>
        <v/>
      </c>
      <c r="IP36" s="102"/>
      <c r="IQ36" s="102"/>
      <c r="IR36" s="104" t="str">
        <f t="shared" si="55"/>
        <v/>
      </c>
      <c r="IS36" s="102"/>
      <c r="IT36" s="104" t="str">
        <f t="shared" si="347"/>
        <v/>
      </c>
      <c r="IU36" s="104" t="str">
        <f t="shared" si="280"/>
        <v/>
      </c>
      <c r="IV36" s="104" t="str">
        <f t="shared" si="281"/>
        <v/>
      </c>
      <c r="IW36" s="104" t="str">
        <f t="shared" si="282"/>
        <v/>
      </c>
      <c r="IX36" s="104" t="str">
        <f t="shared" si="283"/>
        <v/>
      </c>
      <c r="IY36" s="104" t="str">
        <f t="shared" si="284"/>
        <v/>
      </c>
      <c r="IZ36" s="105" t="str">
        <f t="shared" si="285"/>
        <v/>
      </c>
      <c r="JA36" s="109" t="str">
        <f t="shared" si="57"/>
        <v/>
      </c>
      <c r="JB36" s="102"/>
      <c r="JC36" s="102"/>
      <c r="JD36" s="104" t="str">
        <f t="shared" si="58"/>
        <v/>
      </c>
      <c r="JE36" s="102"/>
      <c r="JF36" s="104" t="str">
        <f t="shared" si="348"/>
        <v/>
      </c>
      <c r="JG36" s="102"/>
      <c r="JH36" s="102"/>
      <c r="JI36" s="104" t="str">
        <f t="shared" si="59"/>
        <v/>
      </c>
      <c r="JJ36" s="102"/>
      <c r="JK36" s="104" t="str">
        <f t="shared" si="349"/>
        <v/>
      </c>
      <c r="JL36" s="102"/>
      <c r="JM36" s="102"/>
      <c r="JN36" s="104" t="str">
        <f t="shared" si="60"/>
        <v/>
      </c>
      <c r="JO36" s="102"/>
      <c r="JP36" s="104" t="str">
        <f t="shared" si="350"/>
        <v/>
      </c>
      <c r="JQ36" s="102"/>
      <c r="JR36" s="102"/>
      <c r="JS36" s="104" t="str">
        <f t="shared" si="61"/>
        <v/>
      </c>
      <c r="JT36" s="102"/>
      <c r="JU36" s="104" t="str">
        <f t="shared" si="351"/>
        <v/>
      </c>
      <c r="JV36" s="102"/>
      <c r="JW36" s="102"/>
      <c r="JX36" s="104" t="str">
        <f t="shared" si="62"/>
        <v/>
      </c>
      <c r="JY36" s="102"/>
      <c r="JZ36" s="104" t="str">
        <f t="shared" si="352"/>
        <v/>
      </c>
      <c r="KA36" s="104" t="str">
        <f t="shared" si="286"/>
        <v/>
      </c>
      <c r="KB36" s="104" t="str">
        <f t="shared" si="287"/>
        <v/>
      </c>
      <c r="KC36" s="104" t="str">
        <f t="shared" si="288"/>
        <v/>
      </c>
      <c r="KD36" s="104" t="str">
        <f t="shared" si="289"/>
        <v/>
      </c>
      <c r="KE36" s="104" t="str">
        <f t="shared" si="290"/>
        <v/>
      </c>
      <c r="KF36" s="105" t="str">
        <f t="shared" si="291"/>
        <v/>
      </c>
      <c r="KG36" s="109" t="str">
        <f t="shared" si="64"/>
        <v/>
      </c>
      <c r="KH36" s="102"/>
      <c r="KI36" s="102"/>
      <c r="KJ36" s="104" t="str">
        <f t="shared" si="65"/>
        <v/>
      </c>
      <c r="KK36" s="102"/>
      <c r="KL36" s="104" t="str">
        <f t="shared" si="353"/>
        <v/>
      </c>
      <c r="KM36" s="102"/>
      <c r="KN36" s="102"/>
      <c r="KO36" s="104" t="str">
        <f t="shared" si="66"/>
        <v/>
      </c>
      <c r="KP36" s="102"/>
      <c r="KQ36" s="104" t="str">
        <f t="shared" si="354"/>
        <v/>
      </c>
      <c r="KR36" s="102"/>
      <c r="KS36" s="102"/>
      <c r="KT36" s="104" t="str">
        <f t="shared" si="67"/>
        <v/>
      </c>
      <c r="KU36" s="102"/>
      <c r="KV36" s="104" t="str">
        <f t="shared" si="355"/>
        <v/>
      </c>
      <c r="KW36" s="102"/>
      <c r="KX36" s="102"/>
      <c r="KY36" s="104" t="str">
        <f t="shared" si="68"/>
        <v/>
      </c>
      <c r="KZ36" s="102"/>
      <c r="LA36" s="104" t="str">
        <f t="shared" si="356"/>
        <v/>
      </c>
      <c r="LB36" s="102"/>
      <c r="LC36" s="102"/>
      <c r="LD36" s="104" t="str">
        <f t="shared" si="69"/>
        <v/>
      </c>
      <c r="LE36" s="102"/>
      <c r="LF36" s="104" t="str">
        <f t="shared" si="357"/>
        <v/>
      </c>
      <c r="LG36" s="104" t="str">
        <f t="shared" si="292"/>
        <v/>
      </c>
      <c r="LH36" s="104" t="str">
        <f t="shared" si="293"/>
        <v/>
      </c>
      <c r="LI36" s="104" t="str">
        <f t="shared" si="294"/>
        <v/>
      </c>
      <c r="LJ36" s="104" t="str">
        <f t="shared" si="295"/>
        <v/>
      </c>
      <c r="LK36" s="104" t="str">
        <f t="shared" si="296"/>
        <v/>
      </c>
      <c r="LL36" s="105" t="str">
        <f t="shared" si="297"/>
        <v/>
      </c>
      <c r="LM36" s="109" t="str">
        <f t="shared" si="71"/>
        <v/>
      </c>
      <c r="LN36" s="102"/>
      <c r="LO36" s="102"/>
      <c r="LP36" s="104" t="str">
        <f t="shared" si="72"/>
        <v/>
      </c>
      <c r="LQ36" s="102"/>
      <c r="LR36" s="104" t="str">
        <f t="shared" si="358"/>
        <v/>
      </c>
      <c r="LS36" s="102"/>
      <c r="LT36" s="102"/>
      <c r="LU36" s="104" t="str">
        <f t="shared" si="73"/>
        <v/>
      </c>
      <c r="LV36" s="102"/>
      <c r="LW36" s="104" t="str">
        <f t="shared" si="359"/>
        <v/>
      </c>
      <c r="LX36" s="102"/>
      <c r="LY36" s="102"/>
      <c r="LZ36" s="104" t="str">
        <f t="shared" si="74"/>
        <v/>
      </c>
      <c r="MA36" s="102"/>
      <c r="MB36" s="104" t="str">
        <f t="shared" si="360"/>
        <v/>
      </c>
      <c r="MC36" s="102"/>
      <c r="MD36" s="102"/>
      <c r="ME36" s="104" t="str">
        <f t="shared" si="75"/>
        <v/>
      </c>
      <c r="MF36" s="102"/>
      <c r="MG36" s="104" t="str">
        <f t="shared" si="361"/>
        <v/>
      </c>
      <c r="MH36" s="102"/>
      <c r="MI36" s="102"/>
      <c r="MJ36" s="104" t="str">
        <f t="shared" si="76"/>
        <v/>
      </c>
      <c r="MK36" s="102"/>
      <c r="ML36" s="104" t="str">
        <f t="shared" si="362"/>
        <v/>
      </c>
      <c r="MM36" s="104" t="str">
        <f t="shared" si="298"/>
        <v/>
      </c>
      <c r="MN36" s="104" t="str">
        <f t="shared" si="299"/>
        <v/>
      </c>
      <c r="MO36" s="104" t="str">
        <f t="shared" si="300"/>
        <v/>
      </c>
      <c r="MP36" s="104" t="str">
        <f t="shared" si="301"/>
        <v/>
      </c>
      <c r="MQ36" s="104" t="str">
        <f t="shared" si="302"/>
        <v/>
      </c>
      <c r="MR36" s="105" t="str">
        <f t="shared" si="303"/>
        <v/>
      </c>
      <c r="MS36" s="109" t="str">
        <f t="shared" si="78"/>
        <v/>
      </c>
      <c r="MT36" s="102"/>
      <c r="MU36" s="102"/>
      <c r="MV36" s="104" t="str">
        <f t="shared" si="79"/>
        <v/>
      </c>
      <c r="MW36" s="102"/>
      <c r="MX36" s="104" t="str">
        <f t="shared" si="363"/>
        <v/>
      </c>
      <c r="MY36" s="102"/>
      <c r="MZ36" s="102"/>
      <c r="NA36" s="104" t="str">
        <f t="shared" si="80"/>
        <v/>
      </c>
      <c r="NB36" s="102"/>
      <c r="NC36" s="104" t="str">
        <f t="shared" si="364"/>
        <v/>
      </c>
      <c r="ND36" s="102"/>
      <c r="NE36" s="102"/>
      <c r="NF36" s="104" t="str">
        <f t="shared" si="81"/>
        <v/>
      </c>
      <c r="NG36" s="102"/>
      <c r="NH36" s="104" t="str">
        <f t="shared" si="365"/>
        <v/>
      </c>
      <c r="NI36" s="102"/>
      <c r="NJ36" s="102"/>
      <c r="NK36" s="104" t="str">
        <f t="shared" si="82"/>
        <v/>
      </c>
      <c r="NL36" s="102"/>
      <c r="NM36" s="104" t="str">
        <f t="shared" si="366"/>
        <v/>
      </c>
      <c r="NN36" s="102"/>
      <c r="NO36" s="102"/>
      <c r="NP36" s="104" t="str">
        <f t="shared" si="83"/>
        <v/>
      </c>
      <c r="NQ36" s="102"/>
      <c r="NR36" s="104" t="str">
        <f t="shared" si="367"/>
        <v/>
      </c>
      <c r="NS36" s="104" t="str">
        <f t="shared" si="304"/>
        <v/>
      </c>
      <c r="NT36" s="104" t="str">
        <f t="shared" si="305"/>
        <v/>
      </c>
      <c r="NU36" s="104" t="str">
        <f t="shared" si="306"/>
        <v/>
      </c>
      <c r="NV36" s="104" t="str">
        <f t="shared" si="307"/>
        <v/>
      </c>
      <c r="NW36" s="104" t="str">
        <f t="shared" si="308"/>
        <v/>
      </c>
      <c r="NX36" s="105" t="str">
        <f t="shared" si="309"/>
        <v/>
      </c>
      <c r="NY36" s="109" t="str">
        <f t="shared" si="85"/>
        <v/>
      </c>
      <c r="OA36" s="198" t="str">
        <f t="shared" si="226"/>
        <v/>
      </c>
      <c r="OB36" s="198" t="str">
        <f t="shared" si="227"/>
        <v/>
      </c>
      <c r="OC36" s="198" t="str">
        <f t="shared" si="228"/>
        <v/>
      </c>
      <c r="OD36" s="198" t="str">
        <f t="shared" si="229"/>
        <v/>
      </c>
      <c r="OE36" s="198" t="str">
        <f t="shared" si="230"/>
        <v/>
      </c>
      <c r="OF36" s="198" t="str">
        <f t="shared" si="231"/>
        <v/>
      </c>
      <c r="OG36" s="198" t="str">
        <f t="shared" si="232"/>
        <v/>
      </c>
      <c r="OH36" s="198" t="str">
        <f t="shared" si="233"/>
        <v/>
      </c>
      <c r="OI36" s="198" t="str">
        <f t="shared" si="234"/>
        <v/>
      </c>
      <c r="OJ36" s="198" t="str">
        <f t="shared" si="235"/>
        <v/>
      </c>
      <c r="OK36" s="198" t="str">
        <f t="shared" si="236"/>
        <v/>
      </c>
      <c r="OL36" s="198" t="str">
        <f t="shared" si="237"/>
        <v/>
      </c>
      <c r="OM36" s="200"/>
      <c r="ON36" s="198" t="str">
        <f t="shared" si="224"/>
        <v/>
      </c>
      <c r="OO36" s="198" t="str">
        <f t="shared" si="225"/>
        <v/>
      </c>
      <c r="OP36" s="198" t="str">
        <f t="shared" si="100"/>
        <v/>
      </c>
      <c r="OQ36" s="198" t="str">
        <f t="shared" si="101"/>
        <v/>
      </c>
      <c r="OR36" s="105" t="str">
        <f t="shared" si="102"/>
        <v/>
      </c>
      <c r="OS36" s="105" t="str">
        <f t="shared" si="103"/>
        <v/>
      </c>
      <c r="OT36" s="134"/>
      <c r="OU36" s="109" t="str">
        <f t="shared" si="104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368"/>
        <v>32</v>
      </c>
      <c r="B37" s="195"/>
      <c r="C37" s="195"/>
      <c r="D37" s="195"/>
      <c r="E37" s="196"/>
      <c r="F37" s="102"/>
      <c r="G37" s="102"/>
      <c r="H37" s="104" t="str">
        <f t="shared" si="0"/>
        <v/>
      </c>
      <c r="I37" s="102"/>
      <c r="J37" s="104" t="str">
        <f t="shared" si="1"/>
        <v/>
      </c>
      <c r="K37" s="102"/>
      <c r="L37" s="102"/>
      <c r="M37" s="104" t="str">
        <f t="shared" si="2"/>
        <v/>
      </c>
      <c r="N37" s="102"/>
      <c r="O37" s="104" t="str">
        <f t="shared" si="3"/>
        <v/>
      </c>
      <c r="P37" s="102"/>
      <c r="Q37" s="102"/>
      <c r="R37" s="104" t="str">
        <f t="shared" si="4"/>
        <v/>
      </c>
      <c r="S37" s="102"/>
      <c r="T37" s="104" t="str">
        <f t="shared" si="310"/>
        <v/>
      </c>
      <c r="U37" s="102"/>
      <c r="V37" s="102"/>
      <c r="W37" s="104" t="str">
        <f t="shared" si="5"/>
        <v/>
      </c>
      <c r="X37" s="102"/>
      <c r="Y37" s="104" t="str">
        <f t="shared" si="311"/>
        <v/>
      </c>
      <c r="Z37" s="102"/>
      <c r="AA37" s="102"/>
      <c r="AB37" s="104" t="str">
        <f t="shared" si="6"/>
        <v/>
      </c>
      <c r="AC37" s="102"/>
      <c r="AD37" s="104" t="str">
        <f t="shared" si="312"/>
        <v/>
      </c>
      <c r="AE37" s="104" t="str">
        <f t="shared" si="238"/>
        <v/>
      </c>
      <c r="AF37" s="104" t="str">
        <f t="shared" si="239"/>
        <v/>
      </c>
      <c r="AG37" s="104" t="str">
        <f t="shared" si="240"/>
        <v/>
      </c>
      <c r="AH37" s="104" t="str">
        <f t="shared" si="241"/>
        <v/>
      </c>
      <c r="AI37" s="104" t="str">
        <f t="shared" si="242"/>
        <v/>
      </c>
      <c r="AJ37" s="105" t="str">
        <f t="shared" si="243"/>
        <v/>
      </c>
      <c r="AK37" s="109" t="str">
        <f t="shared" si="8"/>
        <v/>
      </c>
      <c r="AL37" s="102"/>
      <c r="AM37" s="102"/>
      <c r="AN37" s="104" t="str">
        <f t="shared" si="9"/>
        <v/>
      </c>
      <c r="AO37" s="102"/>
      <c r="AP37" s="104" t="str">
        <f t="shared" si="313"/>
        <v/>
      </c>
      <c r="AQ37" s="102"/>
      <c r="AR37" s="102"/>
      <c r="AS37" s="104" t="str">
        <f t="shared" si="10"/>
        <v/>
      </c>
      <c r="AT37" s="102"/>
      <c r="AU37" s="104" t="str">
        <f t="shared" si="314"/>
        <v/>
      </c>
      <c r="AV37" s="102"/>
      <c r="AW37" s="102"/>
      <c r="AX37" s="104" t="str">
        <f t="shared" si="11"/>
        <v/>
      </c>
      <c r="AY37" s="102"/>
      <c r="AZ37" s="104" t="str">
        <f t="shared" si="315"/>
        <v/>
      </c>
      <c r="BA37" s="102"/>
      <c r="BB37" s="102"/>
      <c r="BC37" s="104" t="str">
        <f t="shared" si="12"/>
        <v/>
      </c>
      <c r="BD37" s="102"/>
      <c r="BE37" s="104" t="str">
        <f t="shared" si="316"/>
        <v/>
      </c>
      <c r="BF37" s="102"/>
      <c r="BG37" s="102"/>
      <c r="BH37" s="104" t="str">
        <f t="shared" si="13"/>
        <v/>
      </c>
      <c r="BI37" s="102"/>
      <c r="BJ37" s="104" t="str">
        <f t="shared" si="317"/>
        <v/>
      </c>
      <c r="BK37" s="104" t="str">
        <f t="shared" si="244"/>
        <v/>
      </c>
      <c r="BL37" s="104" t="str">
        <f t="shared" si="245"/>
        <v/>
      </c>
      <c r="BM37" s="104" t="str">
        <f t="shared" si="246"/>
        <v/>
      </c>
      <c r="BN37" s="104" t="str">
        <f t="shared" si="247"/>
        <v/>
      </c>
      <c r="BO37" s="104" t="str">
        <f t="shared" si="248"/>
        <v/>
      </c>
      <c r="BP37" s="105" t="str">
        <f t="shared" si="249"/>
        <v/>
      </c>
      <c r="BQ37" s="109" t="str">
        <f t="shared" si="15"/>
        <v/>
      </c>
      <c r="BR37" s="102"/>
      <c r="BS37" s="102"/>
      <c r="BT37" s="104" t="str">
        <f t="shared" si="16"/>
        <v/>
      </c>
      <c r="BU37" s="102"/>
      <c r="BV37" s="104" t="str">
        <f t="shared" si="318"/>
        <v/>
      </c>
      <c r="BW37" s="102"/>
      <c r="BX37" s="102"/>
      <c r="BY37" s="104" t="str">
        <f t="shared" si="17"/>
        <v/>
      </c>
      <c r="BZ37" s="102"/>
      <c r="CA37" s="104" t="str">
        <f t="shared" si="319"/>
        <v/>
      </c>
      <c r="CB37" s="102"/>
      <c r="CC37" s="102"/>
      <c r="CD37" s="104" t="str">
        <f t="shared" si="18"/>
        <v/>
      </c>
      <c r="CE37" s="102"/>
      <c r="CF37" s="104" t="str">
        <f t="shared" si="320"/>
        <v/>
      </c>
      <c r="CG37" s="102"/>
      <c r="CH37" s="102"/>
      <c r="CI37" s="104" t="str">
        <f t="shared" si="19"/>
        <v/>
      </c>
      <c r="CJ37" s="102"/>
      <c r="CK37" s="104" t="str">
        <f t="shared" si="321"/>
        <v/>
      </c>
      <c r="CL37" s="102"/>
      <c r="CM37" s="102"/>
      <c r="CN37" s="104" t="str">
        <f t="shared" si="20"/>
        <v/>
      </c>
      <c r="CO37" s="102"/>
      <c r="CP37" s="104" t="str">
        <f t="shared" si="322"/>
        <v/>
      </c>
      <c r="CQ37" s="104" t="str">
        <f t="shared" si="250"/>
        <v/>
      </c>
      <c r="CR37" s="104" t="str">
        <f t="shared" si="251"/>
        <v/>
      </c>
      <c r="CS37" s="104" t="str">
        <f t="shared" si="252"/>
        <v/>
      </c>
      <c r="CT37" s="104" t="str">
        <f t="shared" si="253"/>
        <v/>
      </c>
      <c r="CU37" s="104" t="str">
        <f t="shared" si="254"/>
        <v/>
      </c>
      <c r="CV37" s="105" t="str">
        <f t="shared" si="255"/>
        <v/>
      </c>
      <c r="CW37" s="109" t="str">
        <f t="shared" si="22"/>
        <v/>
      </c>
      <c r="CX37" s="102"/>
      <c r="CY37" s="102"/>
      <c r="CZ37" s="104" t="str">
        <f t="shared" si="23"/>
        <v/>
      </c>
      <c r="DA37" s="102"/>
      <c r="DB37" s="104" t="str">
        <f t="shared" si="323"/>
        <v/>
      </c>
      <c r="DC37" s="102"/>
      <c r="DD37" s="102"/>
      <c r="DE37" s="104" t="str">
        <f t="shared" si="24"/>
        <v/>
      </c>
      <c r="DF37" s="102"/>
      <c r="DG37" s="104" t="str">
        <f t="shared" si="324"/>
        <v/>
      </c>
      <c r="DH37" s="102"/>
      <c r="DI37" s="102"/>
      <c r="DJ37" s="104" t="str">
        <f t="shared" si="25"/>
        <v/>
      </c>
      <c r="DK37" s="102"/>
      <c r="DL37" s="104" t="str">
        <f t="shared" si="325"/>
        <v/>
      </c>
      <c r="DM37" s="102"/>
      <c r="DN37" s="102"/>
      <c r="DO37" s="104" t="str">
        <f t="shared" si="26"/>
        <v/>
      </c>
      <c r="DP37" s="102"/>
      <c r="DQ37" s="104" t="str">
        <f t="shared" si="326"/>
        <v/>
      </c>
      <c r="DR37" s="102"/>
      <c r="DS37" s="102"/>
      <c r="DT37" s="104" t="str">
        <f t="shared" si="27"/>
        <v/>
      </c>
      <c r="DU37" s="102"/>
      <c r="DV37" s="104" t="str">
        <f t="shared" si="327"/>
        <v/>
      </c>
      <c r="DW37" s="104" t="str">
        <f t="shared" si="256"/>
        <v/>
      </c>
      <c r="DX37" s="104" t="str">
        <f t="shared" si="257"/>
        <v/>
      </c>
      <c r="DY37" s="104" t="str">
        <f t="shared" si="258"/>
        <v/>
      </c>
      <c r="DZ37" s="104" t="str">
        <f t="shared" si="259"/>
        <v/>
      </c>
      <c r="EA37" s="104" t="str">
        <f t="shared" si="260"/>
        <v/>
      </c>
      <c r="EB37" s="105" t="str">
        <f t="shared" si="261"/>
        <v/>
      </c>
      <c r="EC37" s="109" t="str">
        <f t="shared" si="29"/>
        <v/>
      </c>
      <c r="ED37" s="102"/>
      <c r="EE37" s="102"/>
      <c r="EF37" s="104" t="str">
        <f t="shared" si="30"/>
        <v/>
      </c>
      <c r="EG37" s="102"/>
      <c r="EH37" s="104" t="str">
        <f t="shared" si="328"/>
        <v/>
      </c>
      <c r="EI37" s="102"/>
      <c r="EJ37" s="102"/>
      <c r="EK37" s="104" t="str">
        <f t="shared" si="31"/>
        <v/>
      </c>
      <c r="EL37" s="102"/>
      <c r="EM37" s="104" t="str">
        <f t="shared" si="329"/>
        <v/>
      </c>
      <c r="EN37" s="102"/>
      <c r="EO37" s="102"/>
      <c r="EP37" s="104" t="str">
        <f t="shared" si="32"/>
        <v/>
      </c>
      <c r="EQ37" s="102"/>
      <c r="ER37" s="104" t="str">
        <f t="shared" si="330"/>
        <v/>
      </c>
      <c r="ES37" s="102"/>
      <c r="ET37" s="102"/>
      <c r="EU37" s="104" t="str">
        <f t="shared" si="33"/>
        <v/>
      </c>
      <c r="EV37" s="102"/>
      <c r="EW37" s="104" t="str">
        <f t="shared" si="331"/>
        <v/>
      </c>
      <c r="EX37" s="102"/>
      <c r="EY37" s="102"/>
      <c r="EZ37" s="104" t="str">
        <f t="shared" si="34"/>
        <v/>
      </c>
      <c r="FA37" s="102"/>
      <c r="FB37" s="104" t="str">
        <f t="shared" si="332"/>
        <v/>
      </c>
      <c r="FC37" s="104" t="str">
        <f t="shared" si="262"/>
        <v/>
      </c>
      <c r="FD37" s="104" t="str">
        <f t="shared" si="263"/>
        <v/>
      </c>
      <c r="FE37" s="104" t="str">
        <f t="shared" si="264"/>
        <v/>
      </c>
      <c r="FF37" s="104" t="str">
        <f t="shared" si="265"/>
        <v/>
      </c>
      <c r="FG37" s="104" t="str">
        <f t="shared" si="266"/>
        <v/>
      </c>
      <c r="FH37" s="105" t="str">
        <f t="shared" si="267"/>
        <v/>
      </c>
      <c r="FI37" s="109" t="str">
        <f t="shared" si="36"/>
        <v/>
      </c>
      <c r="FJ37" s="102"/>
      <c r="FK37" s="102"/>
      <c r="FL37" s="104" t="str">
        <f t="shared" si="37"/>
        <v/>
      </c>
      <c r="FM37" s="102"/>
      <c r="FN37" s="104" t="str">
        <f t="shared" si="333"/>
        <v/>
      </c>
      <c r="FO37" s="102"/>
      <c r="FP37" s="102"/>
      <c r="FQ37" s="104" t="str">
        <f t="shared" si="38"/>
        <v/>
      </c>
      <c r="FR37" s="102"/>
      <c r="FS37" s="104" t="str">
        <f t="shared" si="334"/>
        <v/>
      </c>
      <c r="FT37" s="102"/>
      <c r="FU37" s="102"/>
      <c r="FV37" s="104" t="str">
        <f t="shared" si="39"/>
        <v/>
      </c>
      <c r="FW37" s="102"/>
      <c r="FX37" s="104" t="str">
        <f t="shared" si="335"/>
        <v/>
      </c>
      <c r="FY37" s="102"/>
      <c r="FZ37" s="102"/>
      <c r="GA37" s="104" t="str">
        <f t="shared" si="40"/>
        <v/>
      </c>
      <c r="GB37" s="102"/>
      <c r="GC37" s="104" t="str">
        <f t="shared" si="336"/>
        <v/>
      </c>
      <c r="GD37" s="102"/>
      <c r="GE37" s="102"/>
      <c r="GF37" s="104" t="str">
        <f t="shared" si="41"/>
        <v/>
      </c>
      <c r="GG37" s="102"/>
      <c r="GH37" s="104" t="str">
        <f t="shared" si="337"/>
        <v/>
      </c>
      <c r="GI37" s="104" t="str">
        <f t="shared" si="268"/>
        <v/>
      </c>
      <c r="GJ37" s="104" t="str">
        <f t="shared" si="269"/>
        <v/>
      </c>
      <c r="GK37" s="104" t="str">
        <f t="shared" si="270"/>
        <v/>
      </c>
      <c r="GL37" s="104" t="str">
        <f t="shared" si="271"/>
        <v/>
      </c>
      <c r="GM37" s="104" t="str">
        <f t="shared" si="272"/>
        <v/>
      </c>
      <c r="GN37" s="105" t="str">
        <f t="shared" si="273"/>
        <v/>
      </c>
      <c r="GO37" s="109" t="str">
        <f t="shared" si="43"/>
        <v/>
      </c>
      <c r="GP37" s="102"/>
      <c r="GQ37" s="102"/>
      <c r="GR37" s="104" t="str">
        <f t="shared" si="44"/>
        <v/>
      </c>
      <c r="GS37" s="102"/>
      <c r="GT37" s="104" t="str">
        <f t="shared" si="338"/>
        <v/>
      </c>
      <c r="GU37" s="102"/>
      <c r="GV37" s="102"/>
      <c r="GW37" s="104" t="str">
        <f t="shared" si="45"/>
        <v/>
      </c>
      <c r="GX37" s="102"/>
      <c r="GY37" s="104" t="str">
        <f t="shared" si="339"/>
        <v/>
      </c>
      <c r="GZ37" s="102"/>
      <c r="HA37" s="102"/>
      <c r="HB37" s="104" t="str">
        <f t="shared" si="46"/>
        <v/>
      </c>
      <c r="HC37" s="102"/>
      <c r="HD37" s="104" t="str">
        <f t="shared" si="340"/>
        <v/>
      </c>
      <c r="HE37" s="102"/>
      <c r="HF37" s="102"/>
      <c r="HG37" s="104" t="str">
        <f t="shared" si="47"/>
        <v/>
      </c>
      <c r="HH37" s="102"/>
      <c r="HI37" s="104" t="str">
        <f t="shared" si="341"/>
        <v/>
      </c>
      <c r="HJ37" s="102"/>
      <c r="HK37" s="102"/>
      <c r="HL37" s="104" t="str">
        <f t="shared" si="48"/>
        <v/>
      </c>
      <c r="HM37" s="102"/>
      <c r="HN37" s="104" t="str">
        <f t="shared" si="342"/>
        <v/>
      </c>
      <c r="HO37" s="104" t="str">
        <f t="shared" si="274"/>
        <v/>
      </c>
      <c r="HP37" s="104" t="str">
        <f t="shared" si="275"/>
        <v/>
      </c>
      <c r="HQ37" s="104" t="str">
        <f t="shared" si="276"/>
        <v/>
      </c>
      <c r="HR37" s="104" t="str">
        <f t="shared" si="277"/>
        <v/>
      </c>
      <c r="HS37" s="104" t="str">
        <f t="shared" si="278"/>
        <v/>
      </c>
      <c r="HT37" s="105" t="str">
        <f t="shared" si="279"/>
        <v/>
      </c>
      <c r="HU37" s="109" t="str">
        <f t="shared" si="50"/>
        <v/>
      </c>
      <c r="HV37" s="102"/>
      <c r="HW37" s="102"/>
      <c r="HX37" s="104" t="str">
        <f t="shared" si="51"/>
        <v/>
      </c>
      <c r="HY37" s="102"/>
      <c r="HZ37" s="104" t="str">
        <f t="shared" si="343"/>
        <v/>
      </c>
      <c r="IA37" s="102"/>
      <c r="IB37" s="102"/>
      <c r="IC37" s="104" t="str">
        <f t="shared" si="52"/>
        <v/>
      </c>
      <c r="ID37" s="102"/>
      <c r="IE37" s="104" t="str">
        <f t="shared" si="344"/>
        <v/>
      </c>
      <c r="IF37" s="102"/>
      <c r="IG37" s="102"/>
      <c r="IH37" s="104" t="str">
        <f t="shared" si="53"/>
        <v/>
      </c>
      <c r="II37" s="102"/>
      <c r="IJ37" s="104" t="str">
        <f t="shared" si="345"/>
        <v/>
      </c>
      <c r="IK37" s="102"/>
      <c r="IL37" s="102"/>
      <c r="IM37" s="104" t="str">
        <f t="shared" si="54"/>
        <v/>
      </c>
      <c r="IN37" s="102"/>
      <c r="IO37" s="104" t="str">
        <f t="shared" si="346"/>
        <v/>
      </c>
      <c r="IP37" s="102"/>
      <c r="IQ37" s="102"/>
      <c r="IR37" s="104" t="str">
        <f t="shared" si="55"/>
        <v/>
      </c>
      <c r="IS37" s="102"/>
      <c r="IT37" s="104" t="str">
        <f t="shared" si="347"/>
        <v/>
      </c>
      <c r="IU37" s="104" t="str">
        <f t="shared" si="280"/>
        <v/>
      </c>
      <c r="IV37" s="104" t="str">
        <f t="shared" si="281"/>
        <v/>
      </c>
      <c r="IW37" s="104" t="str">
        <f t="shared" si="282"/>
        <v/>
      </c>
      <c r="IX37" s="104" t="str">
        <f t="shared" si="283"/>
        <v/>
      </c>
      <c r="IY37" s="104" t="str">
        <f t="shared" si="284"/>
        <v/>
      </c>
      <c r="IZ37" s="105" t="str">
        <f t="shared" si="285"/>
        <v/>
      </c>
      <c r="JA37" s="109" t="str">
        <f t="shared" si="57"/>
        <v/>
      </c>
      <c r="JB37" s="102"/>
      <c r="JC37" s="102"/>
      <c r="JD37" s="104" t="str">
        <f t="shared" si="58"/>
        <v/>
      </c>
      <c r="JE37" s="102"/>
      <c r="JF37" s="104" t="str">
        <f t="shared" si="348"/>
        <v/>
      </c>
      <c r="JG37" s="102"/>
      <c r="JH37" s="102"/>
      <c r="JI37" s="104" t="str">
        <f t="shared" si="59"/>
        <v/>
      </c>
      <c r="JJ37" s="102"/>
      <c r="JK37" s="104" t="str">
        <f t="shared" si="349"/>
        <v/>
      </c>
      <c r="JL37" s="102"/>
      <c r="JM37" s="102"/>
      <c r="JN37" s="104" t="str">
        <f t="shared" si="60"/>
        <v/>
      </c>
      <c r="JO37" s="102"/>
      <c r="JP37" s="104" t="str">
        <f t="shared" si="350"/>
        <v/>
      </c>
      <c r="JQ37" s="102"/>
      <c r="JR37" s="102"/>
      <c r="JS37" s="104" t="str">
        <f t="shared" si="61"/>
        <v/>
      </c>
      <c r="JT37" s="102"/>
      <c r="JU37" s="104" t="str">
        <f t="shared" si="351"/>
        <v/>
      </c>
      <c r="JV37" s="102"/>
      <c r="JW37" s="102"/>
      <c r="JX37" s="104" t="str">
        <f t="shared" si="62"/>
        <v/>
      </c>
      <c r="JY37" s="102"/>
      <c r="JZ37" s="104" t="str">
        <f t="shared" si="352"/>
        <v/>
      </c>
      <c r="KA37" s="104" t="str">
        <f t="shared" si="286"/>
        <v/>
      </c>
      <c r="KB37" s="104" t="str">
        <f t="shared" si="287"/>
        <v/>
      </c>
      <c r="KC37" s="104" t="str">
        <f t="shared" si="288"/>
        <v/>
      </c>
      <c r="KD37" s="104" t="str">
        <f t="shared" si="289"/>
        <v/>
      </c>
      <c r="KE37" s="104" t="str">
        <f t="shared" si="290"/>
        <v/>
      </c>
      <c r="KF37" s="105" t="str">
        <f t="shared" si="291"/>
        <v/>
      </c>
      <c r="KG37" s="109" t="str">
        <f t="shared" si="64"/>
        <v/>
      </c>
      <c r="KH37" s="102"/>
      <c r="KI37" s="102"/>
      <c r="KJ37" s="104" t="str">
        <f t="shared" si="65"/>
        <v/>
      </c>
      <c r="KK37" s="102"/>
      <c r="KL37" s="104" t="str">
        <f t="shared" si="353"/>
        <v/>
      </c>
      <c r="KM37" s="102"/>
      <c r="KN37" s="102"/>
      <c r="KO37" s="104" t="str">
        <f t="shared" si="66"/>
        <v/>
      </c>
      <c r="KP37" s="102"/>
      <c r="KQ37" s="104" t="str">
        <f t="shared" si="354"/>
        <v/>
      </c>
      <c r="KR37" s="102"/>
      <c r="KS37" s="102"/>
      <c r="KT37" s="104" t="str">
        <f t="shared" si="67"/>
        <v/>
      </c>
      <c r="KU37" s="102"/>
      <c r="KV37" s="104" t="str">
        <f t="shared" si="355"/>
        <v/>
      </c>
      <c r="KW37" s="102"/>
      <c r="KX37" s="102"/>
      <c r="KY37" s="104" t="str">
        <f t="shared" si="68"/>
        <v/>
      </c>
      <c r="KZ37" s="102"/>
      <c r="LA37" s="104" t="str">
        <f t="shared" si="356"/>
        <v/>
      </c>
      <c r="LB37" s="102"/>
      <c r="LC37" s="102"/>
      <c r="LD37" s="104" t="str">
        <f t="shared" si="69"/>
        <v/>
      </c>
      <c r="LE37" s="102"/>
      <c r="LF37" s="104" t="str">
        <f t="shared" si="357"/>
        <v/>
      </c>
      <c r="LG37" s="104" t="str">
        <f t="shared" si="292"/>
        <v/>
      </c>
      <c r="LH37" s="104" t="str">
        <f t="shared" si="293"/>
        <v/>
      </c>
      <c r="LI37" s="104" t="str">
        <f t="shared" si="294"/>
        <v/>
      </c>
      <c r="LJ37" s="104" t="str">
        <f t="shared" si="295"/>
        <v/>
      </c>
      <c r="LK37" s="104" t="str">
        <f t="shared" si="296"/>
        <v/>
      </c>
      <c r="LL37" s="105" t="str">
        <f t="shared" si="297"/>
        <v/>
      </c>
      <c r="LM37" s="109" t="str">
        <f t="shared" si="71"/>
        <v/>
      </c>
      <c r="LN37" s="102"/>
      <c r="LO37" s="102"/>
      <c r="LP37" s="104" t="str">
        <f t="shared" si="72"/>
        <v/>
      </c>
      <c r="LQ37" s="102"/>
      <c r="LR37" s="104" t="str">
        <f t="shared" si="358"/>
        <v/>
      </c>
      <c r="LS37" s="102"/>
      <c r="LT37" s="102"/>
      <c r="LU37" s="104" t="str">
        <f t="shared" si="73"/>
        <v/>
      </c>
      <c r="LV37" s="102"/>
      <c r="LW37" s="104" t="str">
        <f t="shared" si="359"/>
        <v/>
      </c>
      <c r="LX37" s="102"/>
      <c r="LY37" s="102"/>
      <c r="LZ37" s="104" t="str">
        <f t="shared" si="74"/>
        <v/>
      </c>
      <c r="MA37" s="102"/>
      <c r="MB37" s="104" t="str">
        <f t="shared" si="360"/>
        <v/>
      </c>
      <c r="MC37" s="102"/>
      <c r="MD37" s="102"/>
      <c r="ME37" s="104" t="str">
        <f t="shared" si="75"/>
        <v/>
      </c>
      <c r="MF37" s="102"/>
      <c r="MG37" s="104" t="str">
        <f t="shared" si="361"/>
        <v/>
      </c>
      <c r="MH37" s="102"/>
      <c r="MI37" s="102"/>
      <c r="MJ37" s="104" t="str">
        <f t="shared" si="76"/>
        <v/>
      </c>
      <c r="MK37" s="102"/>
      <c r="ML37" s="104" t="str">
        <f t="shared" si="362"/>
        <v/>
      </c>
      <c r="MM37" s="104" t="str">
        <f t="shared" si="298"/>
        <v/>
      </c>
      <c r="MN37" s="104" t="str">
        <f t="shared" si="299"/>
        <v/>
      </c>
      <c r="MO37" s="104" t="str">
        <f t="shared" si="300"/>
        <v/>
      </c>
      <c r="MP37" s="104" t="str">
        <f t="shared" si="301"/>
        <v/>
      </c>
      <c r="MQ37" s="104" t="str">
        <f t="shared" si="302"/>
        <v/>
      </c>
      <c r="MR37" s="105" t="str">
        <f t="shared" si="303"/>
        <v/>
      </c>
      <c r="MS37" s="109" t="str">
        <f t="shared" si="78"/>
        <v/>
      </c>
      <c r="MT37" s="102"/>
      <c r="MU37" s="102"/>
      <c r="MV37" s="104" t="str">
        <f t="shared" si="79"/>
        <v/>
      </c>
      <c r="MW37" s="102"/>
      <c r="MX37" s="104" t="str">
        <f t="shared" si="363"/>
        <v/>
      </c>
      <c r="MY37" s="102"/>
      <c r="MZ37" s="102"/>
      <c r="NA37" s="104" t="str">
        <f t="shared" si="80"/>
        <v/>
      </c>
      <c r="NB37" s="102"/>
      <c r="NC37" s="104" t="str">
        <f t="shared" si="364"/>
        <v/>
      </c>
      <c r="ND37" s="102"/>
      <c r="NE37" s="102"/>
      <c r="NF37" s="104" t="str">
        <f t="shared" si="81"/>
        <v/>
      </c>
      <c r="NG37" s="102"/>
      <c r="NH37" s="104" t="str">
        <f t="shared" si="365"/>
        <v/>
      </c>
      <c r="NI37" s="102"/>
      <c r="NJ37" s="102"/>
      <c r="NK37" s="104" t="str">
        <f t="shared" si="82"/>
        <v/>
      </c>
      <c r="NL37" s="102"/>
      <c r="NM37" s="104" t="str">
        <f t="shared" si="366"/>
        <v/>
      </c>
      <c r="NN37" s="102"/>
      <c r="NO37" s="102"/>
      <c r="NP37" s="104" t="str">
        <f t="shared" si="83"/>
        <v/>
      </c>
      <c r="NQ37" s="102"/>
      <c r="NR37" s="104" t="str">
        <f t="shared" si="367"/>
        <v/>
      </c>
      <c r="NS37" s="104" t="str">
        <f t="shared" si="304"/>
        <v/>
      </c>
      <c r="NT37" s="104" t="str">
        <f t="shared" si="305"/>
        <v/>
      </c>
      <c r="NU37" s="104" t="str">
        <f t="shared" si="306"/>
        <v/>
      </c>
      <c r="NV37" s="104" t="str">
        <f t="shared" si="307"/>
        <v/>
      </c>
      <c r="NW37" s="104" t="str">
        <f t="shared" si="308"/>
        <v/>
      </c>
      <c r="NX37" s="105" t="str">
        <f t="shared" si="309"/>
        <v/>
      </c>
      <c r="NY37" s="109" t="str">
        <f t="shared" si="85"/>
        <v/>
      </c>
      <c r="OA37" s="198" t="str">
        <f t="shared" si="226"/>
        <v/>
      </c>
      <c r="OB37" s="198" t="str">
        <f t="shared" si="227"/>
        <v/>
      </c>
      <c r="OC37" s="198" t="str">
        <f t="shared" si="228"/>
        <v/>
      </c>
      <c r="OD37" s="198" t="str">
        <f t="shared" si="229"/>
        <v/>
      </c>
      <c r="OE37" s="198" t="str">
        <f t="shared" si="230"/>
        <v/>
      </c>
      <c r="OF37" s="198" t="str">
        <f t="shared" si="231"/>
        <v/>
      </c>
      <c r="OG37" s="198" t="str">
        <f t="shared" si="232"/>
        <v/>
      </c>
      <c r="OH37" s="198" t="str">
        <f t="shared" si="233"/>
        <v/>
      </c>
      <c r="OI37" s="198" t="str">
        <f t="shared" si="234"/>
        <v/>
      </c>
      <c r="OJ37" s="198" t="str">
        <f t="shared" si="235"/>
        <v/>
      </c>
      <c r="OK37" s="198" t="str">
        <f t="shared" si="236"/>
        <v/>
      </c>
      <c r="OL37" s="198" t="str">
        <f t="shared" si="237"/>
        <v/>
      </c>
      <c r="OM37" s="200"/>
      <c r="ON37" s="198" t="str">
        <f t="shared" si="224"/>
        <v/>
      </c>
      <c r="OO37" s="198" t="str">
        <f t="shared" si="225"/>
        <v/>
      </c>
      <c r="OP37" s="198" t="str">
        <f t="shared" si="100"/>
        <v/>
      </c>
      <c r="OQ37" s="198" t="str">
        <f t="shared" si="101"/>
        <v/>
      </c>
      <c r="OR37" s="105" t="str">
        <f t="shared" si="102"/>
        <v/>
      </c>
      <c r="OS37" s="105" t="str">
        <f t="shared" si="103"/>
        <v/>
      </c>
      <c r="OT37" s="134"/>
      <c r="OU37" s="109" t="str">
        <f t="shared" si="104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368"/>
        <v>33</v>
      </c>
      <c r="B38" s="195"/>
      <c r="C38" s="197"/>
      <c r="D38" s="195"/>
      <c r="E38" s="196"/>
      <c r="F38" s="102"/>
      <c r="G38" s="102"/>
      <c r="H38" s="104" t="str">
        <f t="shared" si="0"/>
        <v/>
      </c>
      <c r="I38" s="102"/>
      <c r="J38" s="104" t="str">
        <f t="shared" si="1"/>
        <v/>
      </c>
      <c r="K38" s="102"/>
      <c r="L38" s="102"/>
      <c r="M38" s="104" t="str">
        <f t="shared" si="2"/>
        <v/>
      </c>
      <c r="N38" s="102"/>
      <c r="O38" s="104" t="str">
        <f t="shared" si="3"/>
        <v/>
      </c>
      <c r="P38" s="102"/>
      <c r="Q38" s="102"/>
      <c r="R38" s="104" t="str">
        <f t="shared" si="4"/>
        <v/>
      </c>
      <c r="S38" s="102"/>
      <c r="T38" s="104" t="str">
        <f t="shared" si="310"/>
        <v/>
      </c>
      <c r="U38" s="102"/>
      <c r="V38" s="102"/>
      <c r="W38" s="104" t="str">
        <f t="shared" si="5"/>
        <v/>
      </c>
      <c r="X38" s="102"/>
      <c r="Y38" s="104" t="str">
        <f t="shared" si="311"/>
        <v/>
      </c>
      <c r="Z38" s="102"/>
      <c r="AA38" s="102"/>
      <c r="AB38" s="104" t="str">
        <f t="shared" si="6"/>
        <v/>
      </c>
      <c r="AC38" s="102"/>
      <c r="AD38" s="104" t="str">
        <f t="shared" si="312"/>
        <v/>
      </c>
      <c r="AE38" s="104" t="str">
        <f t="shared" si="238"/>
        <v/>
      </c>
      <c r="AF38" s="104" t="str">
        <f t="shared" si="239"/>
        <v/>
      </c>
      <c r="AG38" s="104" t="str">
        <f t="shared" si="240"/>
        <v/>
      </c>
      <c r="AH38" s="104" t="str">
        <f t="shared" si="241"/>
        <v/>
      </c>
      <c r="AI38" s="104" t="str">
        <f t="shared" si="242"/>
        <v/>
      </c>
      <c r="AJ38" s="105" t="str">
        <f t="shared" si="243"/>
        <v/>
      </c>
      <c r="AK38" s="109" t="str">
        <f t="shared" ref="AK38:AK69" si="369">IF(ISERROR(RANK(AI38,AI$6:AI$83)),"",RANK(AI38,AI$6:AI$83))</f>
        <v/>
      </c>
      <c r="AL38" s="102"/>
      <c r="AM38" s="102"/>
      <c r="AN38" s="104" t="str">
        <f t="shared" si="9"/>
        <v/>
      </c>
      <c r="AO38" s="102"/>
      <c r="AP38" s="104" t="str">
        <f t="shared" si="313"/>
        <v/>
      </c>
      <c r="AQ38" s="102"/>
      <c r="AR38" s="102"/>
      <c r="AS38" s="104" t="str">
        <f t="shared" si="10"/>
        <v/>
      </c>
      <c r="AT38" s="102"/>
      <c r="AU38" s="104" t="str">
        <f t="shared" si="314"/>
        <v/>
      </c>
      <c r="AV38" s="102"/>
      <c r="AW38" s="102"/>
      <c r="AX38" s="104" t="str">
        <f t="shared" si="11"/>
        <v/>
      </c>
      <c r="AY38" s="102"/>
      <c r="AZ38" s="104" t="str">
        <f t="shared" si="315"/>
        <v/>
      </c>
      <c r="BA38" s="102"/>
      <c r="BB38" s="102"/>
      <c r="BC38" s="104" t="str">
        <f t="shared" si="12"/>
        <v/>
      </c>
      <c r="BD38" s="102"/>
      <c r="BE38" s="104" t="str">
        <f t="shared" si="316"/>
        <v/>
      </c>
      <c r="BF38" s="102"/>
      <c r="BG38" s="102"/>
      <c r="BH38" s="104" t="str">
        <f t="shared" si="13"/>
        <v/>
      </c>
      <c r="BI38" s="102"/>
      <c r="BJ38" s="104" t="str">
        <f t="shared" si="317"/>
        <v/>
      </c>
      <c r="BK38" s="104" t="str">
        <f t="shared" si="244"/>
        <v/>
      </c>
      <c r="BL38" s="104" t="str">
        <f t="shared" si="245"/>
        <v/>
      </c>
      <c r="BM38" s="104" t="str">
        <f t="shared" si="246"/>
        <v/>
      </c>
      <c r="BN38" s="104" t="str">
        <f t="shared" si="247"/>
        <v/>
      </c>
      <c r="BO38" s="104" t="str">
        <f t="shared" si="248"/>
        <v/>
      </c>
      <c r="BP38" s="105" t="str">
        <f t="shared" si="249"/>
        <v/>
      </c>
      <c r="BQ38" s="109" t="str">
        <f t="shared" ref="BQ38:BQ69" si="370">IF(ISERROR(RANK(BO38,BO$6:BO$83)),"",RANK(BO38,BO$6:BO$83))</f>
        <v/>
      </c>
      <c r="BR38" s="102"/>
      <c r="BS38" s="102"/>
      <c r="BT38" s="104" t="str">
        <f t="shared" si="16"/>
        <v/>
      </c>
      <c r="BU38" s="102"/>
      <c r="BV38" s="104" t="str">
        <f t="shared" si="318"/>
        <v/>
      </c>
      <c r="BW38" s="102"/>
      <c r="BX38" s="102"/>
      <c r="BY38" s="104" t="str">
        <f t="shared" si="17"/>
        <v/>
      </c>
      <c r="BZ38" s="102"/>
      <c r="CA38" s="104" t="str">
        <f t="shared" si="319"/>
        <v/>
      </c>
      <c r="CB38" s="102"/>
      <c r="CC38" s="102"/>
      <c r="CD38" s="104" t="str">
        <f t="shared" si="18"/>
        <v/>
      </c>
      <c r="CE38" s="102"/>
      <c r="CF38" s="104" t="str">
        <f t="shared" si="320"/>
        <v/>
      </c>
      <c r="CG38" s="102"/>
      <c r="CH38" s="102"/>
      <c r="CI38" s="104" t="str">
        <f t="shared" si="19"/>
        <v/>
      </c>
      <c r="CJ38" s="102"/>
      <c r="CK38" s="104" t="str">
        <f t="shared" si="321"/>
        <v/>
      </c>
      <c r="CL38" s="102"/>
      <c r="CM38" s="102"/>
      <c r="CN38" s="104" t="str">
        <f t="shared" si="20"/>
        <v/>
      </c>
      <c r="CO38" s="102"/>
      <c r="CP38" s="104" t="str">
        <f t="shared" si="322"/>
        <v/>
      </c>
      <c r="CQ38" s="104" t="str">
        <f t="shared" si="250"/>
        <v/>
      </c>
      <c r="CR38" s="104" t="str">
        <f t="shared" si="251"/>
        <v/>
      </c>
      <c r="CS38" s="104" t="str">
        <f t="shared" si="252"/>
        <v/>
      </c>
      <c r="CT38" s="104" t="str">
        <f t="shared" si="253"/>
        <v/>
      </c>
      <c r="CU38" s="104" t="str">
        <f t="shared" si="254"/>
        <v/>
      </c>
      <c r="CV38" s="105" t="str">
        <f t="shared" si="255"/>
        <v/>
      </c>
      <c r="CW38" s="109" t="str">
        <f t="shared" ref="CW38:CW69" si="371">IF(ISERROR(RANK(CU38,CU$6:CU$83)),"",RANK(CU38,CU$6:CU$83))</f>
        <v/>
      </c>
      <c r="CX38" s="102"/>
      <c r="CY38" s="102"/>
      <c r="CZ38" s="104" t="str">
        <f t="shared" si="23"/>
        <v/>
      </c>
      <c r="DA38" s="102"/>
      <c r="DB38" s="104" t="str">
        <f t="shared" si="323"/>
        <v/>
      </c>
      <c r="DC38" s="102"/>
      <c r="DD38" s="102"/>
      <c r="DE38" s="104" t="str">
        <f t="shared" si="24"/>
        <v/>
      </c>
      <c r="DF38" s="102"/>
      <c r="DG38" s="104" t="str">
        <f t="shared" si="324"/>
        <v/>
      </c>
      <c r="DH38" s="102"/>
      <c r="DI38" s="102"/>
      <c r="DJ38" s="104" t="str">
        <f t="shared" si="25"/>
        <v/>
      </c>
      <c r="DK38" s="102"/>
      <c r="DL38" s="104" t="str">
        <f t="shared" si="325"/>
        <v/>
      </c>
      <c r="DM38" s="102"/>
      <c r="DN38" s="102"/>
      <c r="DO38" s="104" t="str">
        <f t="shared" si="26"/>
        <v/>
      </c>
      <c r="DP38" s="102"/>
      <c r="DQ38" s="104" t="str">
        <f t="shared" si="326"/>
        <v/>
      </c>
      <c r="DR38" s="102"/>
      <c r="DS38" s="102"/>
      <c r="DT38" s="104" t="str">
        <f t="shared" si="27"/>
        <v/>
      </c>
      <c r="DU38" s="102"/>
      <c r="DV38" s="104" t="str">
        <f t="shared" si="327"/>
        <v/>
      </c>
      <c r="DW38" s="104" t="str">
        <f t="shared" si="256"/>
        <v/>
      </c>
      <c r="DX38" s="104" t="str">
        <f t="shared" si="257"/>
        <v/>
      </c>
      <c r="DY38" s="104" t="str">
        <f t="shared" si="258"/>
        <v/>
      </c>
      <c r="DZ38" s="104" t="str">
        <f t="shared" si="259"/>
        <v/>
      </c>
      <c r="EA38" s="104" t="str">
        <f t="shared" si="260"/>
        <v/>
      </c>
      <c r="EB38" s="105" t="str">
        <f t="shared" si="261"/>
        <v/>
      </c>
      <c r="EC38" s="109" t="str">
        <f t="shared" ref="EC38:EC69" si="372">IF(ISERROR(RANK(EA38,EA$6:EA$83)),"",RANK(EA38,EA$6:EA$83))</f>
        <v/>
      </c>
      <c r="ED38" s="102"/>
      <c r="EE38" s="102"/>
      <c r="EF38" s="104" t="str">
        <f t="shared" si="30"/>
        <v/>
      </c>
      <c r="EG38" s="102"/>
      <c r="EH38" s="104" t="str">
        <f t="shared" si="328"/>
        <v/>
      </c>
      <c r="EI38" s="102"/>
      <c r="EJ38" s="102"/>
      <c r="EK38" s="104" t="str">
        <f t="shared" si="31"/>
        <v/>
      </c>
      <c r="EL38" s="102"/>
      <c r="EM38" s="104" t="str">
        <f t="shared" si="329"/>
        <v/>
      </c>
      <c r="EN38" s="102"/>
      <c r="EO38" s="102"/>
      <c r="EP38" s="104" t="str">
        <f t="shared" si="32"/>
        <v/>
      </c>
      <c r="EQ38" s="102"/>
      <c r="ER38" s="104" t="str">
        <f t="shared" si="330"/>
        <v/>
      </c>
      <c r="ES38" s="102"/>
      <c r="ET38" s="102"/>
      <c r="EU38" s="104" t="str">
        <f t="shared" si="33"/>
        <v/>
      </c>
      <c r="EV38" s="102"/>
      <c r="EW38" s="104" t="str">
        <f t="shared" si="331"/>
        <v/>
      </c>
      <c r="EX38" s="102"/>
      <c r="EY38" s="102"/>
      <c r="EZ38" s="104" t="str">
        <f t="shared" si="34"/>
        <v/>
      </c>
      <c r="FA38" s="102"/>
      <c r="FB38" s="104" t="str">
        <f t="shared" si="332"/>
        <v/>
      </c>
      <c r="FC38" s="104" t="str">
        <f t="shared" si="262"/>
        <v/>
      </c>
      <c r="FD38" s="104" t="str">
        <f t="shared" si="263"/>
        <v/>
      </c>
      <c r="FE38" s="104" t="str">
        <f t="shared" si="264"/>
        <v/>
      </c>
      <c r="FF38" s="104" t="str">
        <f t="shared" si="265"/>
        <v/>
      </c>
      <c r="FG38" s="104" t="str">
        <f t="shared" si="266"/>
        <v/>
      </c>
      <c r="FH38" s="105" t="str">
        <f t="shared" si="267"/>
        <v/>
      </c>
      <c r="FI38" s="109" t="str">
        <f t="shared" ref="FI38:FI69" si="373">IF(ISERROR(RANK(FG38,FG$6:FG$83)),"",RANK(FG38,FG$6:FG$83))</f>
        <v/>
      </c>
      <c r="FJ38" s="102"/>
      <c r="FK38" s="102"/>
      <c r="FL38" s="104" t="str">
        <f t="shared" si="37"/>
        <v/>
      </c>
      <c r="FM38" s="102"/>
      <c r="FN38" s="104" t="str">
        <f t="shared" si="333"/>
        <v/>
      </c>
      <c r="FO38" s="102"/>
      <c r="FP38" s="102"/>
      <c r="FQ38" s="104" t="str">
        <f t="shared" si="38"/>
        <v/>
      </c>
      <c r="FR38" s="102"/>
      <c r="FS38" s="104" t="str">
        <f t="shared" si="334"/>
        <v/>
      </c>
      <c r="FT38" s="102"/>
      <c r="FU38" s="102"/>
      <c r="FV38" s="104" t="str">
        <f t="shared" si="39"/>
        <v/>
      </c>
      <c r="FW38" s="102"/>
      <c r="FX38" s="104" t="str">
        <f t="shared" si="335"/>
        <v/>
      </c>
      <c r="FY38" s="102"/>
      <c r="FZ38" s="102"/>
      <c r="GA38" s="104" t="str">
        <f t="shared" si="40"/>
        <v/>
      </c>
      <c r="GB38" s="102"/>
      <c r="GC38" s="104" t="str">
        <f t="shared" si="336"/>
        <v/>
      </c>
      <c r="GD38" s="102"/>
      <c r="GE38" s="102"/>
      <c r="GF38" s="104" t="str">
        <f t="shared" si="41"/>
        <v/>
      </c>
      <c r="GG38" s="102"/>
      <c r="GH38" s="104" t="str">
        <f t="shared" si="337"/>
        <v/>
      </c>
      <c r="GI38" s="104" t="str">
        <f t="shared" si="268"/>
        <v/>
      </c>
      <c r="GJ38" s="104" t="str">
        <f t="shared" si="269"/>
        <v/>
      </c>
      <c r="GK38" s="104" t="str">
        <f t="shared" si="270"/>
        <v/>
      </c>
      <c r="GL38" s="104" t="str">
        <f t="shared" si="271"/>
        <v/>
      </c>
      <c r="GM38" s="104" t="str">
        <f t="shared" si="272"/>
        <v/>
      </c>
      <c r="GN38" s="105" t="str">
        <f t="shared" si="273"/>
        <v/>
      </c>
      <c r="GO38" s="109" t="str">
        <f t="shared" ref="GO38:GO69" si="374">IF(ISERROR(RANK(GM38,GM$6:GM$83)),"",RANK(GM38,GM$6:GM$83))</f>
        <v/>
      </c>
      <c r="GP38" s="102"/>
      <c r="GQ38" s="102"/>
      <c r="GR38" s="104" t="str">
        <f t="shared" si="44"/>
        <v/>
      </c>
      <c r="GS38" s="102"/>
      <c r="GT38" s="104" t="str">
        <f t="shared" si="338"/>
        <v/>
      </c>
      <c r="GU38" s="102"/>
      <c r="GV38" s="102"/>
      <c r="GW38" s="104" t="str">
        <f t="shared" si="45"/>
        <v/>
      </c>
      <c r="GX38" s="102"/>
      <c r="GY38" s="104" t="str">
        <f t="shared" si="339"/>
        <v/>
      </c>
      <c r="GZ38" s="102"/>
      <c r="HA38" s="102"/>
      <c r="HB38" s="104" t="str">
        <f t="shared" si="46"/>
        <v/>
      </c>
      <c r="HC38" s="102"/>
      <c r="HD38" s="104" t="str">
        <f t="shared" si="340"/>
        <v/>
      </c>
      <c r="HE38" s="102"/>
      <c r="HF38" s="102"/>
      <c r="HG38" s="104" t="str">
        <f t="shared" si="47"/>
        <v/>
      </c>
      <c r="HH38" s="102"/>
      <c r="HI38" s="104" t="str">
        <f t="shared" si="341"/>
        <v/>
      </c>
      <c r="HJ38" s="102"/>
      <c r="HK38" s="102"/>
      <c r="HL38" s="104" t="str">
        <f t="shared" si="48"/>
        <v/>
      </c>
      <c r="HM38" s="102"/>
      <c r="HN38" s="104" t="str">
        <f t="shared" si="342"/>
        <v/>
      </c>
      <c r="HO38" s="104" t="str">
        <f t="shared" si="274"/>
        <v/>
      </c>
      <c r="HP38" s="104" t="str">
        <f t="shared" si="275"/>
        <v/>
      </c>
      <c r="HQ38" s="104" t="str">
        <f t="shared" si="276"/>
        <v/>
      </c>
      <c r="HR38" s="104" t="str">
        <f t="shared" si="277"/>
        <v/>
      </c>
      <c r="HS38" s="104" t="str">
        <f t="shared" si="278"/>
        <v/>
      </c>
      <c r="HT38" s="105" t="str">
        <f t="shared" si="279"/>
        <v/>
      </c>
      <c r="HU38" s="109" t="str">
        <f t="shared" ref="HU38:HU69" si="375">IF(ISERROR(RANK(HS38,HS$6:HS$83)),"",RANK(HS38,HS$6:HS$83))</f>
        <v/>
      </c>
      <c r="HV38" s="102"/>
      <c r="HW38" s="102"/>
      <c r="HX38" s="104" t="str">
        <f t="shared" si="51"/>
        <v/>
      </c>
      <c r="HY38" s="102"/>
      <c r="HZ38" s="104" t="str">
        <f t="shared" si="343"/>
        <v/>
      </c>
      <c r="IA38" s="102"/>
      <c r="IB38" s="102"/>
      <c r="IC38" s="104" t="str">
        <f t="shared" si="52"/>
        <v/>
      </c>
      <c r="ID38" s="102"/>
      <c r="IE38" s="104" t="str">
        <f t="shared" si="344"/>
        <v/>
      </c>
      <c r="IF38" s="102"/>
      <c r="IG38" s="102"/>
      <c r="IH38" s="104" t="str">
        <f t="shared" si="53"/>
        <v/>
      </c>
      <c r="II38" s="102"/>
      <c r="IJ38" s="104" t="str">
        <f t="shared" si="345"/>
        <v/>
      </c>
      <c r="IK38" s="102"/>
      <c r="IL38" s="102"/>
      <c r="IM38" s="104" t="str">
        <f t="shared" si="54"/>
        <v/>
      </c>
      <c r="IN38" s="102"/>
      <c r="IO38" s="104" t="str">
        <f t="shared" si="346"/>
        <v/>
      </c>
      <c r="IP38" s="102"/>
      <c r="IQ38" s="102"/>
      <c r="IR38" s="104" t="str">
        <f t="shared" si="55"/>
        <v/>
      </c>
      <c r="IS38" s="102"/>
      <c r="IT38" s="104" t="str">
        <f t="shared" si="347"/>
        <v/>
      </c>
      <c r="IU38" s="104" t="str">
        <f t="shared" si="280"/>
        <v/>
      </c>
      <c r="IV38" s="104" t="str">
        <f t="shared" si="281"/>
        <v/>
      </c>
      <c r="IW38" s="104" t="str">
        <f t="shared" si="282"/>
        <v/>
      </c>
      <c r="IX38" s="104" t="str">
        <f t="shared" si="283"/>
        <v/>
      </c>
      <c r="IY38" s="104" t="str">
        <f t="shared" si="284"/>
        <v/>
      </c>
      <c r="IZ38" s="105" t="str">
        <f t="shared" si="285"/>
        <v/>
      </c>
      <c r="JA38" s="109" t="str">
        <f t="shared" ref="JA38:JA69" si="376">IF(ISERROR(RANK(IY38,IY$6:IY$83)),"",RANK(IY38,IY$6:IY$83))</f>
        <v/>
      </c>
      <c r="JB38" s="102"/>
      <c r="JC38" s="102"/>
      <c r="JD38" s="104" t="str">
        <f t="shared" si="58"/>
        <v/>
      </c>
      <c r="JE38" s="102"/>
      <c r="JF38" s="104" t="str">
        <f t="shared" si="348"/>
        <v/>
      </c>
      <c r="JG38" s="102"/>
      <c r="JH38" s="102"/>
      <c r="JI38" s="104" t="str">
        <f t="shared" si="59"/>
        <v/>
      </c>
      <c r="JJ38" s="102"/>
      <c r="JK38" s="104" t="str">
        <f t="shared" si="349"/>
        <v/>
      </c>
      <c r="JL38" s="102"/>
      <c r="JM38" s="102"/>
      <c r="JN38" s="104" t="str">
        <f t="shared" si="60"/>
        <v/>
      </c>
      <c r="JO38" s="102"/>
      <c r="JP38" s="104" t="str">
        <f t="shared" si="350"/>
        <v/>
      </c>
      <c r="JQ38" s="102"/>
      <c r="JR38" s="102"/>
      <c r="JS38" s="104" t="str">
        <f t="shared" si="61"/>
        <v/>
      </c>
      <c r="JT38" s="102"/>
      <c r="JU38" s="104" t="str">
        <f t="shared" si="351"/>
        <v/>
      </c>
      <c r="JV38" s="102"/>
      <c r="JW38" s="102"/>
      <c r="JX38" s="104" t="str">
        <f t="shared" si="62"/>
        <v/>
      </c>
      <c r="JY38" s="102"/>
      <c r="JZ38" s="104" t="str">
        <f t="shared" si="352"/>
        <v/>
      </c>
      <c r="KA38" s="104" t="str">
        <f t="shared" si="286"/>
        <v/>
      </c>
      <c r="KB38" s="104" t="str">
        <f t="shared" si="287"/>
        <v/>
      </c>
      <c r="KC38" s="104" t="str">
        <f t="shared" si="288"/>
        <v/>
      </c>
      <c r="KD38" s="104" t="str">
        <f t="shared" si="289"/>
        <v/>
      </c>
      <c r="KE38" s="104" t="str">
        <f t="shared" si="290"/>
        <v/>
      </c>
      <c r="KF38" s="105" t="str">
        <f t="shared" si="291"/>
        <v/>
      </c>
      <c r="KG38" s="109" t="str">
        <f t="shared" ref="KG38:KG69" si="377">IF(ISERROR(RANK(KE38,KE$6:KE$83)),"",RANK(KE38,KE$6:KE$83))</f>
        <v/>
      </c>
      <c r="KH38" s="102"/>
      <c r="KI38" s="102"/>
      <c r="KJ38" s="104" t="str">
        <f t="shared" si="65"/>
        <v/>
      </c>
      <c r="KK38" s="102"/>
      <c r="KL38" s="104" t="str">
        <f t="shared" si="353"/>
        <v/>
      </c>
      <c r="KM38" s="102"/>
      <c r="KN38" s="102"/>
      <c r="KO38" s="104" t="str">
        <f t="shared" si="66"/>
        <v/>
      </c>
      <c r="KP38" s="102"/>
      <c r="KQ38" s="104" t="str">
        <f t="shared" si="354"/>
        <v/>
      </c>
      <c r="KR38" s="102"/>
      <c r="KS38" s="102"/>
      <c r="KT38" s="104" t="str">
        <f t="shared" si="67"/>
        <v/>
      </c>
      <c r="KU38" s="102"/>
      <c r="KV38" s="104" t="str">
        <f t="shared" si="355"/>
        <v/>
      </c>
      <c r="KW38" s="102"/>
      <c r="KX38" s="102"/>
      <c r="KY38" s="104" t="str">
        <f t="shared" si="68"/>
        <v/>
      </c>
      <c r="KZ38" s="102"/>
      <c r="LA38" s="104" t="str">
        <f t="shared" si="356"/>
        <v/>
      </c>
      <c r="LB38" s="102"/>
      <c r="LC38" s="102"/>
      <c r="LD38" s="104" t="str">
        <f t="shared" si="69"/>
        <v/>
      </c>
      <c r="LE38" s="102"/>
      <c r="LF38" s="104" t="str">
        <f t="shared" si="357"/>
        <v/>
      </c>
      <c r="LG38" s="104" t="str">
        <f t="shared" si="292"/>
        <v/>
      </c>
      <c r="LH38" s="104" t="str">
        <f t="shared" si="293"/>
        <v/>
      </c>
      <c r="LI38" s="104" t="str">
        <f t="shared" si="294"/>
        <v/>
      </c>
      <c r="LJ38" s="104" t="str">
        <f t="shared" si="295"/>
        <v/>
      </c>
      <c r="LK38" s="104" t="str">
        <f t="shared" si="296"/>
        <v/>
      </c>
      <c r="LL38" s="105" t="str">
        <f t="shared" si="297"/>
        <v/>
      </c>
      <c r="LM38" s="109" t="str">
        <f t="shared" ref="LM38:LM69" si="378">IF(ISERROR(RANK(LK38,LK$6:LK$83)),"",RANK(LK38,LK$6:LK$83))</f>
        <v/>
      </c>
      <c r="LN38" s="102"/>
      <c r="LO38" s="102"/>
      <c r="LP38" s="104" t="str">
        <f t="shared" si="72"/>
        <v/>
      </c>
      <c r="LQ38" s="102"/>
      <c r="LR38" s="104" t="str">
        <f t="shared" si="358"/>
        <v/>
      </c>
      <c r="LS38" s="102"/>
      <c r="LT38" s="102"/>
      <c r="LU38" s="104" t="str">
        <f t="shared" si="73"/>
        <v/>
      </c>
      <c r="LV38" s="102"/>
      <c r="LW38" s="104" t="str">
        <f t="shared" si="359"/>
        <v/>
      </c>
      <c r="LX38" s="102"/>
      <c r="LY38" s="102"/>
      <c r="LZ38" s="104" t="str">
        <f t="shared" si="74"/>
        <v/>
      </c>
      <c r="MA38" s="102"/>
      <c r="MB38" s="104" t="str">
        <f t="shared" si="360"/>
        <v/>
      </c>
      <c r="MC38" s="102"/>
      <c r="MD38" s="102"/>
      <c r="ME38" s="104" t="str">
        <f t="shared" si="75"/>
        <v/>
      </c>
      <c r="MF38" s="102"/>
      <c r="MG38" s="104" t="str">
        <f t="shared" si="361"/>
        <v/>
      </c>
      <c r="MH38" s="102"/>
      <c r="MI38" s="102"/>
      <c r="MJ38" s="104" t="str">
        <f t="shared" si="76"/>
        <v/>
      </c>
      <c r="MK38" s="102"/>
      <c r="ML38" s="104" t="str">
        <f t="shared" si="362"/>
        <v/>
      </c>
      <c r="MM38" s="104" t="str">
        <f t="shared" si="298"/>
        <v/>
      </c>
      <c r="MN38" s="104" t="str">
        <f t="shared" si="299"/>
        <v/>
      </c>
      <c r="MO38" s="104" t="str">
        <f t="shared" si="300"/>
        <v/>
      </c>
      <c r="MP38" s="104" t="str">
        <f t="shared" si="301"/>
        <v/>
      </c>
      <c r="MQ38" s="104" t="str">
        <f t="shared" si="302"/>
        <v/>
      </c>
      <c r="MR38" s="105" t="str">
        <f t="shared" si="303"/>
        <v/>
      </c>
      <c r="MS38" s="109" t="str">
        <f t="shared" ref="MS38:MS69" si="379">IF(ISERROR(RANK(MQ38,MQ$6:MQ$83)),"",RANK(MQ38,MQ$6:MQ$83))</f>
        <v/>
      </c>
      <c r="MT38" s="102"/>
      <c r="MU38" s="102"/>
      <c r="MV38" s="104" t="str">
        <f t="shared" si="79"/>
        <v/>
      </c>
      <c r="MW38" s="102"/>
      <c r="MX38" s="104" t="str">
        <f t="shared" si="363"/>
        <v/>
      </c>
      <c r="MY38" s="102"/>
      <c r="MZ38" s="102"/>
      <c r="NA38" s="104" t="str">
        <f t="shared" si="80"/>
        <v/>
      </c>
      <c r="NB38" s="102"/>
      <c r="NC38" s="104" t="str">
        <f t="shared" si="364"/>
        <v/>
      </c>
      <c r="ND38" s="102"/>
      <c r="NE38" s="102"/>
      <c r="NF38" s="104" t="str">
        <f t="shared" si="81"/>
        <v/>
      </c>
      <c r="NG38" s="102"/>
      <c r="NH38" s="104" t="str">
        <f t="shared" si="365"/>
        <v/>
      </c>
      <c r="NI38" s="102"/>
      <c r="NJ38" s="102"/>
      <c r="NK38" s="104" t="str">
        <f t="shared" si="82"/>
        <v/>
      </c>
      <c r="NL38" s="102"/>
      <c r="NM38" s="104" t="str">
        <f t="shared" si="366"/>
        <v/>
      </c>
      <c r="NN38" s="102"/>
      <c r="NO38" s="102"/>
      <c r="NP38" s="104" t="str">
        <f t="shared" si="83"/>
        <v/>
      </c>
      <c r="NQ38" s="102"/>
      <c r="NR38" s="104" t="str">
        <f t="shared" si="367"/>
        <v/>
      </c>
      <c r="NS38" s="104" t="str">
        <f t="shared" si="304"/>
        <v/>
      </c>
      <c r="NT38" s="104" t="str">
        <f t="shared" si="305"/>
        <v/>
      </c>
      <c r="NU38" s="104" t="str">
        <f t="shared" si="306"/>
        <v/>
      </c>
      <c r="NV38" s="104" t="str">
        <f t="shared" si="307"/>
        <v/>
      </c>
      <c r="NW38" s="104" t="str">
        <f t="shared" si="308"/>
        <v/>
      </c>
      <c r="NX38" s="105" t="str">
        <f t="shared" si="309"/>
        <v/>
      </c>
      <c r="NY38" s="109" t="str">
        <f t="shared" ref="NY38:NY69" si="380">IF(ISERROR(RANK(NW38,NW$6:NW$83)),"",RANK(NW38,NW$6:NW$83))</f>
        <v/>
      </c>
      <c r="OA38" s="198" t="str">
        <f t="shared" si="226"/>
        <v/>
      </c>
      <c r="OB38" s="198" t="str">
        <f t="shared" si="227"/>
        <v/>
      </c>
      <c r="OC38" s="198" t="str">
        <f t="shared" si="228"/>
        <v/>
      </c>
      <c r="OD38" s="198" t="str">
        <f t="shared" si="229"/>
        <v/>
      </c>
      <c r="OE38" s="198" t="str">
        <f t="shared" si="230"/>
        <v/>
      </c>
      <c r="OF38" s="198" t="str">
        <f t="shared" si="231"/>
        <v/>
      </c>
      <c r="OG38" s="198" t="str">
        <f t="shared" si="232"/>
        <v/>
      </c>
      <c r="OH38" s="198" t="str">
        <f t="shared" si="233"/>
        <v/>
      </c>
      <c r="OI38" s="198" t="str">
        <f t="shared" si="234"/>
        <v/>
      </c>
      <c r="OJ38" s="198" t="str">
        <f t="shared" si="235"/>
        <v/>
      </c>
      <c r="OK38" s="198" t="str">
        <f t="shared" si="236"/>
        <v/>
      </c>
      <c r="OL38" s="198" t="str">
        <f t="shared" si="237"/>
        <v/>
      </c>
      <c r="OM38" s="200"/>
      <c r="ON38" s="198" t="str">
        <f t="shared" si="224"/>
        <v/>
      </c>
      <c r="OO38" s="198" t="str">
        <f t="shared" si="225"/>
        <v/>
      </c>
      <c r="OP38" s="198" t="str">
        <f t="shared" si="100"/>
        <v/>
      </c>
      <c r="OQ38" s="198" t="str">
        <f t="shared" si="101"/>
        <v/>
      </c>
      <c r="OR38" s="105" t="str">
        <f t="shared" si="102"/>
        <v/>
      </c>
      <c r="OS38" s="105" t="str">
        <f t="shared" si="103"/>
        <v/>
      </c>
      <c r="OT38" s="134"/>
      <c r="OU38" s="109" t="str">
        <f t="shared" si="104"/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368"/>
        <v>34</v>
      </c>
      <c r="B39" s="195"/>
      <c r="C39" s="195"/>
      <c r="D39" s="195"/>
      <c r="E39" s="196"/>
      <c r="F39" s="102"/>
      <c r="G39" s="102"/>
      <c r="H39" s="104" t="str">
        <f t="shared" si="0"/>
        <v/>
      </c>
      <c r="I39" s="102"/>
      <c r="J39" s="104" t="str">
        <f t="shared" si="1"/>
        <v/>
      </c>
      <c r="K39" s="102"/>
      <c r="L39" s="102"/>
      <c r="M39" s="104" t="str">
        <f t="shared" si="2"/>
        <v/>
      </c>
      <c r="N39" s="102"/>
      <c r="O39" s="104" t="str">
        <f t="shared" si="3"/>
        <v/>
      </c>
      <c r="P39" s="102"/>
      <c r="Q39" s="102"/>
      <c r="R39" s="104" t="str">
        <f t="shared" si="4"/>
        <v/>
      </c>
      <c r="S39" s="102"/>
      <c r="T39" s="104" t="str">
        <f t="shared" si="310"/>
        <v/>
      </c>
      <c r="U39" s="102"/>
      <c r="V39" s="102"/>
      <c r="W39" s="104" t="str">
        <f t="shared" si="5"/>
        <v/>
      </c>
      <c r="X39" s="102"/>
      <c r="Y39" s="104" t="str">
        <f t="shared" si="311"/>
        <v/>
      </c>
      <c r="Z39" s="102"/>
      <c r="AA39" s="102"/>
      <c r="AB39" s="104" t="str">
        <f t="shared" si="6"/>
        <v/>
      </c>
      <c r="AC39" s="102"/>
      <c r="AD39" s="104" t="str">
        <f t="shared" si="312"/>
        <v/>
      </c>
      <c r="AE39" s="104" t="str">
        <f t="shared" si="238"/>
        <v/>
      </c>
      <c r="AF39" s="104" t="str">
        <f t="shared" si="239"/>
        <v/>
      </c>
      <c r="AG39" s="104" t="str">
        <f t="shared" si="240"/>
        <v/>
      </c>
      <c r="AH39" s="104" t="str">
        <f t="shared" si="241"/>
        <v/>
      </c>
      <c r="AI39" s="104" t="str">
        <f t="shared" si="242"/>
        <v/>
      </c>
      <c r="AJ39" s="105" t="str">
        <f t="shared" si="243"/>
        <v/>
      </c>
      <c r="AK39" s="109" t="str">
        <f t="shared" si="369"/>
        <v/>
      </c>
      <c r="AL39" s="102"/>
      <c r="AM39" s="102"/>
      <c r="AN39" s="104" t="str">
        <f t="shared" si="9"/>
        <v/>
      </c>
      <c r="AO39" s="102"/>
      <c r="AP39" s="104" t="str">
        <f t="shared" si="313"/>
        <v/>
      </c>
      <c r="AQ39" s="102"/>
      <c r="AR39" s="102"/>
      <c r="AS39" s="104" t="str">
        <f t="shared" si="10"/>
        <v/>
      </c>
      <c r="AT39" s="102"/>
      <c r="AU39" s="104" t="str">
        <f t="shared" si="314"/>
        <v/>
      </c>
      <c r="AV39" s="102"/>
      <c r="AW39" s="102"/>
      <c r="AX39" s="104" t="str">
        <f t="shared" si="11"/>
        <v/>
      </c>
      <c r="AY39" s="102"/>
      <c r="AZ39" s="104" t="str">
        <f t="shared" si="315"/>
        <v/>
      </c>
      <c r="BA39" s="102"/>
      <c r="BB39" s="102"/>
      <c r="BC39" s="104" t="str">
        <f t="shared" si="12"/>
        <v/>
      </c>
      <c r="BD39" s="102"/>
      <c r="BE39" s="104" t="str">
        <f t="shared" si="316"/>
        <v/>
      </c>
      <c r="BF39" s="102"/>
      <c r="BG39" s="102"/>
      <c r="BH39" s="104" t="str">
        <f t="shared" si="13"/>
        <v/>
      </c>
      <c r="BI39" s="102"/>
      <c r="BJ39" s="104" t="str">
        <f t="shared" si="317"/>
        <v/>
      </c>
      <c r="BK39" s="104" t="str">
        <f t="shared" si="244"/>
        <v/>
      </c>
      <c r="BL39" s="104" t="str">
        <f t="shared" si="245"/>
        <v/>
      </c>
      <c r="BM39" s="104" t="str">
        <f t="shared" si="246"/>
        <v/>
      </c>
      <c r="BN39" s="104" t="str">
        <f t="shared" si="247"/>
        <v/>
      </c>
      <c r="BO39" s="104" t="str">
        <f t="shared" si="248"/>
        <v/>
      </c>
      <c r="BP39" s="105" t="str">
        <f t="shared" si="249"/>
        <v/>
      </c>
      <c r="BQ39" s="109" t="str">
        <f t="shared" si="370"/>
        <v/>
      </c>
      <c r="BR39" s="102"/>
      <c r="BS39" s="102"/>
      <c r="BT39" s="104" t="str">
        <f t="shared" si="16"/>
        <v/>
      </c>
      <c r="BU39" s="102"/>
      <c r="BV39" s="104" t="str">
        <f t="shared" si="318"/>
        <v/>
      </c>
      <c r="BW39" s="102"/>
      <c r="BX39" s="102"/>
      <c r="BY39" s="104" t="str">
        <f t="shared" si="17"/>
        <v/>
      </c>
      <c r="BZ39" s="102"/>
      <c r="CA39" s="104" t="str">
        <f t="shared" si="319"/>
        <v/>
      </c>
      <c r="CB39" s="102"/>
      <c r="CC39" s="102"/>
      <c r="CD39" s="104" t="str">
        <f t="shared" si="18"/>
        <v/>
      </c>
      <c r="CE39" s="102"/>
      <c r="CF39" s="104" t="str">
        <f t="shared" si="320"/>
        <v/>
      </c>
      <c r="CG39" s="102"/>
      <c r="CH39" s="102"/>
      <c r="CI39" s="104" t="str">
        <f t="shared" si="19"/>
        <v/>
      </c>
      <c r="CJ39" s="102"/>
      <c r="CK39" s="104" t="str">
        <f t="shared" si="321"/>
        <v/>
      </c>
      <c r="CL39" s="102"/>
      <c r="CM39" s="102"/>
      <c r="CN39" s="104" t="str">
        <f t="shared" si="20"/>
        <v/>
      </c>
      <c r="CO39" s="102"/>
      <c r="CP39" s="104" t="str">
        <f t="shared" si="322"/>
        <v/>
      </c>
      <c r="CQ39" s="104" t="str">
        <f t="shared" si="250"/>
        <v/>
      </c>
      <c r="CR39" s="104" t="str">
        <f t="shared" si="251"/>
        <v/>
      </c>
      <c r="CS39" s="104" t="str">
        <f t="shared" si="252"/>
        <v/>
      </c>
      <c r="CT39" s="104" t="str">
        <f t="shared" si="253"/>
        <v/>
      </c>
      <c r="CU39" s="104" t="str">
        <f t="shared" si="254"/>
        <v/>
      </c>
      <c r="CV39" s="105" t="str">
        <f t="shared" si="255"/>
        <v/>
      </c>
      <c r="CW39" s="109" t="str">
        <f t="shared" si="371"/>
        <v/>
      </c>
      <c r="CX39" s="102"/>
      <c r="CY39" s="102"/>
      <c r="CZ39" s="104" t="str">
        <f t="shared" si="23"/>
        <v/>
      </c>
      <c r="DA39" s="102"/>
      <c r="DB39" s="104" t="str">
        <f t="shared" si="323"/>
        <v/>
      </c>
      <c r="DC39" s="102"/>
      <c r="DD39" s="102"/>
      <c r="DE39" s="104" t="str">
        <f t="shared" si="24"/>
        <v/>
      </c>
      <c r="DF39" s="102"/>
      <c r="DG39" s="104" t="str">
        <f t="shared" si="324"/>
        <v/>
      </c>
      <c r="DH39" s="102"/>
      <c r="DI39" s="102"/>
      <c r="DJ39" s="104" t="str">
        <f t="shared" si="25"/>
        <v/>
      </c>
      <c r="DK39" s="102"/>
      <c r="DL39" s="104" t="str">
        <f t="shared" si="325"/>
        <v/>
      </c>
      <c r="DM39" s="102"/>
      <c r="DN39" s="102"/>
      <c r="DO39" s="104" t="str">
        <f t="shared" si="26"/>
        <v/>
      </c>
      <c r="DP39" s="102"/>
      <c r="DQ39" s="104" t="str">
        <f t="shared" si="326"/>
        <v/>
      </c>
      <c r="DR39" s="102"/>
      <c r="DS39" s="102"/>
      <c r="DT39" s="104" t="str">
        <f t="shared" si="27"/>
        <v/>
      </c>
      <c r="DU39" s="102"/>
      <c r="DV39" s="104" t="str">
        <f t="shared" si="327"/>
        <v/>
      </c>
      <c r="DW39" s="104" t="str">
        <f t="shared" si="256"/>
        <v/>
      </c>
      <c r="DX39" s="104" t="str">
        <f t="shared" si="257"/>
        <v/>
      </c>
      <c r="DY39" s="104" t="str">
        <f t="shared" si="258"/>
        <v/>
      </c>
      <c r="DZ39" s="104" t="str">
        <f t="shared" si="259"/>
        <v/>
      </c>
      <c r="EA39" s="104" t="str">
        <f t="shared" si="260"/>
        <v/>
      </c>
      <c r="EB39" s="105" t="str">
        <f t="shared" si="261"/>
        <v/>
      </c>
      <c r="EC39" s="109" t="str">
        <f t="shared" si="372"/>
        <v/>
      </c>
      <c r="ED39" s="102"/>
      <c r="EE39" s="102"/>
      <c r="EF39" s="104" t="str">
        <f t="shared" si="30"/>
        <v/>
      </c>
      <c r="EG39" s="102"/>
      <c r="EH39" s="104" t="str">
        <f t="shared" si="328"/>
        <v/>
      </c>
      <c r="EI39" s="102"/>
      <c r="EJ39" s="102"/>
      <c r="EK39" s="104" t="str">
        <f t="shared" si="31"/>
        <v/>
      </c>
      <c r="EL39" s="102"/>
      <c r="EM39" s="104" t="str">
        <f t="shared" si="329"/>
        <v/>
      </c>
      <c r="EN39" s="102"/>
      <c r="EO39" s="102"/>
      <c r="EP39" s="104" t="str">
        <f t="shared" si="32"/>
        <v/>
      </c>
      <c r="EQ39" s="102"/>
      <c r="ER39" s="104" t="str">
        <f t="shared" si="330"/>
        <v/>
      </c>
      <c r="ES39" s="102"/>
      <c r="ET39" s="102"/>
      <c r="EU39" s="104" t="str">
        <f t="shared" si="33"/>
        <v/>
      </c>
      <c r="EV39" s="102"/>
      <c r="EW39" s="104" t="str">
        <f t="shared" si="331"/>
        <v/>
      </c>
      <c r="EX39" s="102"/>
      <c r="EY39" s="102"/>
      <c r="EZ39" s="104" t="str">
        <f t="shared" si="34"/>
        <v/>
      </c>
      <c r="FA39" s="102"/>
      <c r="FB39" s="104" t="str">
        <f t="shared" si="332"/>
        <v/>
      </c>
      <c r="FC39" s="104" t="str">
        <f t="shared" si="262"/>
        <v/>
      </c>
      <c r="FD39" s="104" t="str">
        <f t="shared" si="263"/>
        <v/>
      </c>
      <c r="FE39" s="104" t="str">
        <f t="shared" si="264"/>
        <v/>
      </c>
      <c r="FF39" s="104" t="str">
        <f t="shared" si="265"/>
        <v/>
      </c>
      <c r="FG39" s="104" t="str">
        <f t="shared" si="266"/>
        <v/>
      </c>
      <c r="FH39" s="105" t="str">
        <f t="shared" si="267"/>
        <v/>
      </c>
      <c r="FI39" s="109" t="str">
        <f t="shared" si="373"/>
        <v/>
      </c>
      <c r="FJ39" s="102"/>
      <c r="FK39" s="102"/>
      <c r="FL39" s="104" t="str">
        <f t="shared" si="37"/>
        <v/>
      </c>
      <c r="FM39" s="102"/>
      <c r="FN39" s="104" t="str">
        <f t="shared" si="333"/>
        <v/>
      </c>
      <c r="FO39" s="102"/>
      <c r="FP39" s="102"/>
      <c r="FQ39" s="104" t="str">
        <f t="shared" si="38"/>
        <v/>
      </c>
      <c r="FR39" s="102"/>
      <c r="FS39" s="104" t="str">
        <f t="shared" si="334"/>
        <v/>
      </c>
      <c r="FT39" s="102"/>
      <c r="FU39" s="102"/>
      <c r="FV39" s="104" t="str">
        <f t="shared" si="39"/>
        <v/>
      </c>
      <c r="FW39" s="102"/>
      <c r="FX39" s="104" t="str">
        <f t="shared" si="335"/>
        <v/>
      </c>
      <c r="FY39" s="102"/>
      <c r="FZ39" s="102"/>
      <c r="GA39" s="104" t="str">
        <f t="shared" si="40"/>
        <v/>
      </c>
      <c r="GB39" s="102"/>
      <c r="GC39" s="104" t="str">
        <f t="shared" si="336"/>
        <v/>
      </c>
      <c r="GD39" s="102"/>
      <c r="GE39" s="102"/>
      <c r="GF39" s="104" t="str">
        <f t="shared" si="41"/>
        <v/>
      </c>
      <c r="GG39" s="102"/>
      <c r="GH39" s="104" t="str">
        <f t="shared" si="337"/>
        <v/>
      </c>
      <c r="GI39" s="104" t="str">
        <f t="shared" si="268"/>
        <v/>
      </c>
      <c r="GJ39" s="104" t="str">
        <f t="shared" si="269"/>
        <v/>
      </c>
      <c r="GK39" s="104" t="str">
        <f t="shared" si="270"/>
        <v/>
      </c>
      <c r="GL39" s="104" t="str">
        <f t="shared" si="271"/>
        <v/>
      </c>
      <c r="GM39" s="104" t="str">
        <f t="shared" si="272"/>
        <v/>
      </c>
      <c r="GN39" s="105" t="str">
        <f t="shared" si="273"/>
        <v/>
      </c>
      <c r="GO39" s="109" t="str">
        <f t="shared" si="374"/>
        <v/>
      </c>
      <c r="GP39" s="102"/>
      <c r="GQ39" s="102"/>
      <c r="GR39" s="104" t="str">
        <f t="shared" si="44"/>
        <v/>
      </c>
      <c r="GS39" s="102"/>
      <c r="GT39" s="104" t="str">
        <f t="shared" si="338"/>
        <v/>
      </c>
      <c r="GU39" s="102"/>
      <c r="GV39" s="102"/>
      <c r="GW39" s="104" t="str">
        <f t="shared" si="45"/>
        <v/>
      </c>
      <c r="GX39" s="102"/>
      <c r="GY39" s="104" t="str">
        <f t="shared" si="339"/>
        <v/>
      </c>
      <c r="GZ39" s="102"/>
      <c r="HA39" s="102"/>
      <c r="HB39" s="104" t="str">
        <f t="shared" si="46"/>
        <v/>
      </c>
      <c r="HC39" s="102"/>
      <c r="HD39" s="104" t="str">
        <f t="shared" si="340"/>
        <v/>
      </c>
      <c r="HE39" s="102"/>
      <c r="HF39" s="102"/>
      <c r="HG39" s="104" t="str">
        <f t="shared" si="47"/>
        <v/>
      </c>
      <c r="HH39" s="102"/>
      <c r="HI39" s="104" t="str">
        <f t="shared" si="341"/>
        <v/>
      </c>
      <c r="HJ39" s="102"/>
      <c r="HK39" s="102"/>
      <c r="HL39" s="104" t="str">
        <f t="shared" si="48"/>
        <v/>
      </c>
      <c r="HM39" s="102"/>
      <c r="HN39" s="104" t="str">
        <f t="shared" si="342"/>
        <v/>
      </c>
      <c r="HO39" s="104" t="str">
        <f t="shared" si="274"/>
        <v/>
      </c>
      <c r="HP39" s="104" t="str">
        <f t="shared" si="275"/>
        <v/>
      </c>
      <c r="HQ39" s="104" t="str">
        <f t="shared" si="276"/>
        <v/>
      </c>
      <c r="HR39" s="104" t="str">
        <f t="shared" si="277"/>
        <v/>
      </c>
      <c r="HS39" s="104" t="str">
        <f t="shared" si="278"/>
        <v/>
      </c>
      <c r="HT39" s="105" t="str">
        <f t="shared" si="279"/>
        <v/>
      </c>
      <c r="HU39" s="109" t="str">
        <f t="shared" si="375"/>
        <v/>
      </c>
      <c r="HV39" s="102"/>
      <c r="HW39" s="102"/>
      <c r="HX39" s="104" t="str">
        <f t="shared" si="51"/>
        <v/>
      </c>
      <c r="HY39" s="102"/>
      <c r="HZ39" s="104" t="str">
        <f t="shared" si="343"/>
        <v/>
      </c>
      <c r="IA39" s="102"/>
      <c r="IB39" s="102"/>
      <c r="IC39" s="104" t="str">
        <f t="shared" si="52"/>
        <v/>
      </c>
      <c r="ID39" s="102"/>
      <c r="IE39" s="104" t="str">
        <f t="shared" si="344"/>
        <v/>
      </c>
      <c r="IF39" s="102"/>
      <c r="IG39" s="102"/>
      <c r="IH39" s="104" t="str">
        <f t="shared" si="53"/>
        <v/>
      </c>
      <c r="II39" s="102"/>
      <c r="IJ39" s="104" t="str">
        <f t="shared" si="345"/>
        <v/>
      </c>
      <c r="IK39" s="102"/>
      <c r="IL39" s="102"/>
      <c r="IM39" s="104" t="str">
        <f t="shared" si="54"/>
        <v/>
      </c>
      <c r="IN39" s="102"/>
      <c r="IO39" s="104" t="str">
        <f t="shared" si="346"/>
        <v/>
      </c>
      <c r="IP39" s="102"/>
      <c r="IQ39" s="102"/>
      <c r="IR39" s="104" t="str">
        <f t="shared" si="55"/>
        <v/>
      </c>
      <c r="IS39" s="102"/>
      <c r="IT39" s="104" t="str">
        <f t="shared" si="347"/>
        <v/>
      </c>
      <c r="IU39" s="104" t="str">
        <f t="shared" si="280"/>
        <v/>
      </c>
      <c r="IV39" s="104" t="str">
        <f t="shared" si="281"/>
        <v/>
      </c>
      <c r="IW39" s="104" t="str">
        <f t="shared" si="282"/>
        <v/>
      </c>
      <c r="IX39" s="104" t="str">
        <f t="shared" si="283"/>
        <v/>
      </c>
      <c r="IY39" s="104" t="str">
        <f t="shared" si="284"/>
        <v/>
      </c>
      <c r="IZ39" s="105" t="str">
        <f t="shared" si="285"/>
        <v/>
      </c>
      <c r="JA39" s="109" t="str">
        <f t="shared" si="376"/>
        <v/>
      </c>
      <c r="JB39" s="102"/>
      <c r="JC39" s="102"/>
      <c r="JD39" s="104" t="str">
        <f t="shared" si="58"/>
        <v/>
      </c>
      <c r="JE39" s="102"/>
      <c r="JF39" s="104" t="str">
        <f t="shared" si="348"/>
        <v/>
      </c>
      <c r="JG39" s="102"/>
      <c r="JH39" s="102"/>
      <c r="JI39" s="104" t="str">
        <f t="shared" si="59"/>
        <v/>
      </c>
      <c r="JJ39" s="102"/>
      <c r="JK39" s="104" t="str">
        <f t="shared" si="349"/>
        <v/>
      </c>
      <c r="JL39" s="102"/>
      <c r="JM39" s="102"/>
      <c r="JN39" s="104" t="str">
        <f t="shared" si="60"/>
        <v/>
      </c>
      <c r="JO39" s="102"/>
      <c r="JP39" s="104" t="str">
        <f t="shared" si="350"/>
        <v/>
      </c>
      <c r="JQ39" s="102"/>
      <c r="JR39" s="102"/>
      <c r="JS39" s="104" t="str">
        <f t="shared" si="61"/>
        <v/>
      </c>
      <c r="JT39" s="102"/>
      <c r="JU39" s="104" t="str">
        <f t="shared" si="351"/>
        <v/>
      </c>
      <c r="JV39" s="102"/>
      <c r="JW39" s="102"/>
      <c r="JX39" s="104" t="str">
        <f t="shared" si="62"/>
        <v/>
      </c>
      <c r="JY39" s="102"/>
      <c r="JZ39" s="104" t="str">
        <f t="shared" si="352"/>
        <v/>
      </c>
      <c r="KA39" s="104" t="str">
        <f t="shared" si="286"/>
        <v/>
      </c>
      <c r="KB39" s="104" t="str">
        <f t="shared" si="287"/>
        <v/>
      </c>
      <c r="KC39" s="104" t="str">
        <f t="shared" si="288"/>
        <v/>
      </c>
      <c r="KD39" s="104" t="str">
        <f t="shared" si="289"/>
        <v/>
      </c>
      <c r="KE39" s="104" t="str">
        <f t="shared" si="290"/>
        <v/>
      </c>
      <c r="KF39" s="105" t="str">
        <f t="shared" si="291"/>
        <v/>
      </c>
      <c r="KG39" s="109" t="str">
        <f t="shared" si="377"/>
        <v/>
      </c>
      <c r="KH39" s="102"/>
      <c r="KI39" s="102"/>
      <c r="KJ39" s="104" t="str">
        <f t="shared" si="65"/>
        <v/>
      </c>
      <c r="KK39" s="102"/>
      <c r="KL39" s="104" t="str">
        <f t="shared" si="353"/>
        <v/>
      </c>
      <c r="KM39" s="102"/>
      <c r="KN39" s="102"/>
      <c r="KO39" s="104" t="str">
        <f t="shared" si="66"/>
        <v/>
      </c>
      <c r="KP39" s="102"/>
      <c r="KQ39" s="104" t="str">
        <f t="shared" si="354"/>
        <v/>
      </c>
      <c r="KR39" s="102"/>
      <c r="KS39" s="102"/>
      <c r="KT39" s="104" t="str">
        <f t="shared" si="67"/>
        <v/>
      </c>
      <c r="KU39" s="102"/>
      <c r="KV39" s="104" t="str">
        <f t="shared" si="355"/>
        <v/>
      </c>
      <c r="KW39" s="102"/>
      <c r="KX39" s="102"/>
      <c r="KY39" s="104" t="str">
        <f t="shared" si="68"/>
        <v/>
      </c>
      <c r="KZ39" s="102"/>
      <c r="LA39" s="104" t="str">
        <f t="shared" si="356"/>
        <v/>
      </c>
      <c r="LB39" s="102"/>
      <c r="LC39" s="102"/>
      <c r="LD39" s="104" t="str">
        <f t="shared" si="69"/>
        <v/>
      </c>
      <c r="LE39" s="102"/>
      <c r="LF39" s="104" t="str">
        <f t="shared" si="357"/>
        <v/>
      </c>
      <c r="LG39" s="104" t="str">
        <f t="shared" si="292"/>
        <v/>
      </c>
      <c r="LH39" s="104" t="str">
        <f t="shared" si="293"/>
        <v/>
      </c>
      <c r="LI39" s="104" t="str">
        <f t="shared" si="294"/>
        <v/>
      </c>
      <c r="LJ39" s="104" t="str">
        <f t="shared" si="295"/>
        <v/>
      </c>
      <c r="LK39" s="104" t="str">
        <f t="shared" si="296"/>
        <v/>
      </c>
      <c r="LL39" s="105" t="str">
        <f t="shared" si="297"/>
        <v/>
      </c>
      <c r="LM39" s="109" t="str">
        <f t="shared" si="378"/>
        <v/>
      </c>
      <c r="LN39" s="102"/>
      <c r="LO39" s="102"/>
      <c r="LP39" s="104" t="str">
        <f t="shared" si="72"/>
        <v/>
      </c>
      <c r="LQ39" s="102"/>
      <c r="LR39" s="104" t="str">
        <f t="shared" si="358"/>
        <v/>
      </c>
      <c r="LS39" s="102"/>
      <c r="LT39" s="102"/>
      <c r="LU39" s="104" t="str">
        <f t="shared" si="73"/>
        <v/>
      </c>
      <c r="LV39" s="102"/>
      <c r="LW39" s="104" t="str">
        <f t="shared" si="359"/>
        <v/>
      </c>
      <c r="LX39" s="102"/>
      <c r="LY39" s="102"/>
      <c r="LZ39" s="104" t="str">
        <f t="shared" si="74"/>
        <v/>
      </c>
      <c r="MA39" s="102"/>
      <c r="MB39" s="104" t="str">
        <f t="shared" si="360"/>
        <v/>
      </c>
      <c r="MC39" s="102"/>
      <c r="MD39" s="102"/>
      <c r="ME39" s="104" t="str">
        <f t="shared" si="75"/>
        <v/>
      </c>
      <c r="MF39" s="102"/>
      <c r="MG39" s="104" t="str">
        <f t="shared" si="361"/>
        <v/>
      </c>
      <c r="MH39" s="102"/>
      <c r="MI39" s="102"/>
      <c r="MJ39" s="104" t="str">
        <f t="shared" si="76"/>
        <v/>
      </c>
      <c r="MK39" s="102"/>
      <c r="ML39" s="104" t="str">
        <f t="shared" si="362"/>
        <v/>
      </c>
      <c r="MM39" s="104" t="str">
        <f t="shared" si="298"/>
        <v/>
      </c>
      <c r="MN39" s="104" t="str">
        <f t="shared" si="299"/>
        <v/>
      </c>
      <c r="MO39" s="104" t="str">
        <f t="shared" si="300"/>
        <v/>
      </c>
      <c r="MP39" s="104" t="str">
        <f t="shared" si="301"/>
        <v/>
      </c>
      <c r="MQ39" s="104" t="str">
        <f t="shared" si="302"/>
        <v/>
      </c>
      <c r="MR39" s="105" t="str">
        <f t="shared" si="303"/>
        <v/>
      </c>
      <c r="MS39" s="109" t="str">
        <f t="shared" si="379"/>
        <v/>
      </c>
      <c r="MT39" s="102"/>
      <c r="MU39" s="102"/>
      <c r="MV39" s="104" t="str">
        <f t="shared" si="79"/>
        <v/>
      </c>
      <c r="MW39" s="102"/>
      <c r="MX39" s="104" t="str">
        <f t="shared" si="363"/>
        <v/>
      </c>
      <c r="MY39" s="102"/>
      <c r="MZ39" s="102"/>
      <c r="NA39" s="104" t="str">
        <f t="shared" si="80"/>
        <v/>
      </c>
      <c r="NB39" s="102"/>
      <c r="NC39" s="104" t="str">
        <f t="shared" si="364"/>
        <v/>
      </c>
      <c r="ND39" s="102"/>
      <c r="NE39" s="102"/>
      <c r="NF39" s="104" t="str">
        <f t="shared" si="81"/>
        <v/>
      </c>
      <c r="NG39" s="102"/>
      <c r="NH39" s="104" t="str">
        <f t="shared" si="365"/>
        <v/>
      </c>
      <c r="NI39" s="102"/>
      <c r="NJ39" s="102"/>
      <c r="NK39" s="104" t="str">
        <f t="shared" si="82"/>
        <v/>
      </c>
      <c r="NL39" s="102"/>
      <c r="NM39" s="104" t="str">
        <f t="shared" si="366"/>
        <v/>
      </c>
      <c r="NN39" s="102"/>
      <c r="NO39" s="102"/>
      <c r="NP39" s="104" t="str">
        <f t="shared" si="83"/>
        <v/>
      </c>
      <c r="NQ39" s="102"/>
      <c r="NR39" s="104" t="str">
        <f t="shared" si="367"/>
        <v/>
      </c>
      <c r="NS39" s="104" t="str">
        <f t="shared" si="304"/>
        <v/>
      </c>
      <c r="NT39" s="104" t="str">
        <f t="shared" si="305"/>
        <v/>
      </c>
      <c r="NU39" s="104" t="str">
        <f t="shared" si="306"/>
        <v/>
      </c>
      <c r="NV39" s="104" t="str">
        <f t="shared" si="307"/>
        <v/>
      </c>
      <c r="NW39" s="104" t="str">
        <f t="shared" si="308"/>
        <v/>
      </c>
      <c r="NX39" s="105" t="str">
        <f t="shared" si="309"/>
        <v/>
      </c>
      <c r="NY39" s="109" t="str">
        <f t="shared" si="380"/>
        <v/>
      </c>
      <c r="OA39" s="198" t="str">
        <f t="shared" si="226"/>
        <v/>
      </c>
      <c r="OB39" s="198" t="str">
        <f t="shared" si="227"/>
        <v/>
      </c>
      <c r="OC39" s="198" t="str">
        <f t="shared" si="228"/>
        <v/>
      </c>
      <c r="OD39" s="198" t="str">
        <f t="shared" si="229"/>
        <v/>
      </c>
      <c r="OE39" s="198" t="str">
        <f t="shared" si="230"/>
        <v/>
      </c>
      <c r="OF39" s="198" t="str">
        <f t="shared" si="231"/>
        <v/>
      </c>
      <c r="OG39" s="198" t="str">
        <f t="shared" si="232"/>
        <v/>
      </c>
      <c r="OH39" s="198" t="str">
        <f t="shared" si="233"/>
        <v/>
      </c>
      <c r="OI39" s="198" t="str">
        <f t="shared" si="234"/>
        <v/>
      </c>
      <c r="OJ39" s="198" t="str">
        <f t="shared" si="235"/>
        <v/>
      </c>
      <c r="OK39" s="198" t="str">
        <f t="shared" si="236"/>
        <v/>
      </c>
      <c r="OL39" s="198" t="str">
        <f t="shared" si="237"/>
        <v/>
      </c>
      <c r="OM39" s="200"/>
      <c r="ON39" s="198" t="str">
        <f t="shared" si="224"/>
        <v/>
      </c>
      <c r="OO39" s="198" t="str">
        <f t="shared" si="225"/>
        <v/>
      </c>
      <c r="OP39" s="198" t="str">
        <f t="shared" si="100"/>
        <v/>
      </c>
      <c r="OQ39" s="198" t="str">
        <f t="shared" si="101"/>
        <v/>
      </c>
      <c r="OR39" s="105" t="str">
        <f t="shared" si="102"/>
        <v/>
      </c>
      <c r="OS39" s="105" t="str">
        <f t="shared" si="103"/>
        <v/>
      </c>
      <c r="OT39" s="134"/>
      <c r="OU39" s="109" t="str">
        <f t="shared" si="104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368"/>
        <v>35</v>
      </c>
      <c r="B40" s="195"/>
      <c r="C40" s="195"/>
      <c r="D40" s="195"/>
      <c r="E40" s="196"/>
      <c r="F40" s="102"/>
      <c r="G40" s="102"/>
      <c r="H40" s="104" t="str">
        <f t="shared" si="0"/>
        <v/>
      </c>
      <c r="I40" s="102"/>
      <c r="J40" s="104" t="str">
        <f t="shared" si="1"/>
        <v/>
      </c>
      <c r="K40" s="102"/>
      <c r="L40" s="102"/>
      <c r="M40" s="104" t="str">
        <f t="shared" si="2"/>
        <v/>
      </c>
      <c r="N40" s="102"/>
      <c r="O40" s="104" t="str">
        <f t="shared" si="3"/>
        <v/>
      </c>
      <c r="P40" s="102"/>
      <c r="Q40" s="102"/>
      <c r="R40" s="104" t="str">
        <f t="shared" si="4"/>
        <v/>
      </c>
      <c r="S40" s="102"/>
      <c r="T40" s="104" t="str">
        <f t="shared" si="310"/>
        <v/>
      </c>
      <c r="U40" s="102"/>
      <c r="V40" s="102"/>
      <c r="W40" s="104" t="str">
        <f t="shared" si="5"/>
        <v/>
      </c>
      <c r="X40" s="102"/>
      <c r="Y40" s="104" t="str">
        <f t="shared" si="311"/>
        <v/>
      </c>
      <c r="Z40" s="102"/>
      <c r="AA40" s="102"/>
      <c r="AB40" s="104" t="str">
        <f t="shared" si="6"/>
        <v/>
      </c>
      <c r="AC40" s="102"/>
      <c r="AD40" s="104" t="str">
        <f t="shared" si="312"/>
        <v/>
      </c>
      <c r="AE40" s="104" t="str">
        <f t="shared" si="238"/>
        <v/>
      </c>
      <c r="AF40" s="104" t="str">
        <f t="shared" si="239"/>
        <v/>
      </c>
      <c r="AG40" s="104" t="str">
        <f t="shared" si="240"/>
        <v/>
      </c>
      <c r="AH40" s="104" t="str">
        <f t="shared" si="241"/>
        <v/>
      </c>
      <c r="AI40" s="104" t="str">
        <f t="shared" si="242"/>
        <v/>
      </c>
      <c r="AJ40" s="105" t="str">
        <f t="shared" si="243"/>
        <v/>
      </c>
      <c r="AK40" s="109" t="str">
        <f t="shared" si="369"/>
        <v/>
      </c>
      <c r="AL40" s="102"/>
      <c r="AM40" s="102"/>
      <c r="AN40" s="104" t="str">
        <f t="shared" si="9"/>
        <v/>
      </c>
      <c r="AO40" s="102"/>
      <c r="AP40" s="104" t="str">
        <f t="shared" si="313"/>
        <v/>
      </c>
      <c r="AQ40" s="102"/>
      <c r="AR40" s="102"/>
      <c r="AS40" s="104" t="str">
        <f t="shared" si="10"/>
        <v/>
      </c>
      <c r="AT40" s="102"/>
      <c r="AU40" s="104" t="str">
        <f t="shared" si="314"/>
        <v/>
      </c>
      <c r="AV40" s="102"/>
      <c r="AW40" s="102"/>
      <c r="AX40" s="104" t="str">
        <f t="shared" si="11"/>
        <v/>
      </c>
      <c r="AY40" s="102"/>
      <c r="AZ40" s="104" t="str">
        <f t="shared" si="315"/>
        <v/>
      </c>
      <c r="BA40" s="102"/>
      <c r="BB40" s="102"/>
      <c r="BC40" s="104" t="str">
        <f t="shared" si="12"/>
        <v/>
      </c>
      <c r="BD40" s="102"/>
      <c r="BE40" s="104" t="str">
        <f t="shared" si="316"/>
        <v/>
      </c>
      <c r="BF40" s="102"/>
      <c r="BG40" s="102"/>
      <c r="BH40" s="104" t="str">
        <f t="shared" si="13"/>
        <v/>
      </c>
      <c r="BI40" s="102"/>
      <c r="BJ40" s="104" t="str">
        <f t="shared" si="317"/>
        <v/>
      </c>
      <c r="BK40" s="104" t="str">
        <f t="shared" si="244"/>
        <v/>
      </c>
      <c r="BL40" s="104" t="str">
        <f t="shared" si="245"/>
        <v/>
      </c>
      <c r="BM40" s="104" t="str">
        <f t="shared" si="246"/>
        <v/>
      </c>
      <c r="BN40" s="104" t="str">
        <f t="shared" si="247"/>
        <v/>
      </c>
      <c r="BO40" s="104" t="str">
        <f t="shared" si="248"/>
        <v/>
      </c>
      <c r="BP40" s="105" t="str">
        <f t="shared" si="249"/>
        <v/>
      </c>
      <c r="BQ40" s="109" t="str">
        <f t="shared" si="370"/>
        <v/>
      </c>
      <c r="BR40" s="102"/>
      <c r="BS40" s="102"/>
      <c r="BT40" s="104" t="str">
        <f t="shared" si="16"/>
        <v/>
      </c>
      <c r="BU40" s="102"/>
      <c r="BV40" s="104" t="str">
        <f t="shared" si="318"/>
        <v/>
      </c>
      <c r="BW40" s="102"/>
      <c r="BX40" s="102"/>
      <c r="BY40" s="104" t="str">
        <f t="shared" si="17"/>
        <v/>
      </c>
      <c r="BZ40" s="102"/>
      <c r="CA40" s="104" t="str">
        <f t="shared" si="319"/>
        <v/>
      </c>
      <c r="CB40" s="102"/>
      <c r="CC40" s="102"/>
      <c r="CD40" s="104" t="str">
        <f t="shared" si="18"/>
        <v/>
      </c>
      <c r="CE40" s="102"/>
      <c r="CF40" s="104" t="str">
        <f t="shared" si="320"/>
        <v/>
      </c>
      <c r="CG40" s="102"/>
      <c r="CH40" s="102"/>
      <c r="CI40" s="104" t="str">
        <f t="shared" si="19"/>
        <v/>
      </c>
      <c r="CJ40" s="102"/>
      <c r="CK40" s="104" t="str">
        <f t="shared" si="321"/>
        <v/>
      </c>
      <c r="CL40" s="102"/>
      <c r="CM40" s="102"/>
      <c r="CN40" s="104" t="str">
        <f t="shared" si="20"/>
        <v/>
      </c>
      <c r="CO40" s="102"/>
      <c r="CP40" s="104" t="str">
        <f t="shared" si="322"/>
        <v/>
      </c>
      <c r="CQ40" s="104" t="str">
        <f t="shared" si="250"/>
        <v/>
      </c>
      <c r="CR40" s="104" t="str">
        <f t="shared" si="251"/>
        <v/>
      </c>
      <c r="CS40" s="104" t="str">
        <f t="shared" si="252"/>
        <v/>
      </c>
      <c r="CT40" s="104" t="str">
        <f t="shared" si="253"/>
        <v/>
      </c>
      <c r="CU40" s="104" t="str">
        <f t="shared" si="254"/>
        <v/>
      </c>
      <c r="CV40" s="105" t="str">
        <f t="shared" si="255"/>
        <v/>
      </c>
      <c r="CW40" s="109" t="str">
        <f t="shared" si="371"/>
        <v/>
      </c>
      <c r="CX40" s="102"/>
      <c r="CY40" s="102"/>
      <c r="CZ40" s="104" t="str">
        <f t="shared" si="23"/>
        <v/>
      </c>
      <c r="DA40" s="102"/>
      <c r="DB40" s="104" t="str">
        <f t="shared" si="323"/>
        <v/>
      </c>
      <c r="DC40" s="102"/>
      <c r="DD40" s="102"/>
      <c r="DE40" s="104" t="str">
        <f t="shared" si="24"/>
        <v/>
      </c>
      <c r="DF40" s="102"/>
      <c r="DG40" s="104" t="str">
        <f t="shared" si="324"/>
        <v/>
      </c>
      <c r="DH40" s="102"/>
      <c r="DI40" s="102"/>
      <c r="DJ40" s="104" t="str">
        <f t="shared" si="25"/>
        <v/>
      </c>
      <c r="DK40" s="102"/>
      <c r="DL40" s="104" t="str">
        <f t="shared" si="325"/>
        <v/>
      </c>
      <c r="DM40" s="102"/>
      <c r="DN40" s="102"/>
      <c r="DO40" s="104" t="str">
        <f t="shared" si="26"/>
        <v/>
      </c>
      <c r="DP40" s="102"/>
      <c r="DQ40" s="104" t="str">
        <f t="shared" si="326"/>
        <v/>
      </c>
      <c r="DR40" s="102"/>
      <c r="DS40" s="102"/>
      <c r="DT40" s="104" t="str">
        <f t="shared" si="27"/>
        <v/>
      </c>
      <c r="DU40" s="102"/>
      <c r="DV40" s="104" t="str">
        <f t="shared" si="327"/>
        <v/>
      </c>
      <c r="DW40" s="104" t="str">
        <f t="shared" si="256"/>
        <v/>
      </c>
      <c r="DX40" s="104" t="str">
        <f t="shared" si="257"/>
        <v/>
      </c>
      <c r="DY40" s="104" t="str">
        <f t="shared" si="258"/>
        <v/>
      </c>
      <c r="DZ40" s="104" t="str">
        <f t="shared" si="259"/>
        <v/>
      </c>
      <c r="EA40" s="104" t="str">
        <f t="shared" si="260"/>
        <v/>
      </c>
      <c r="EB40" s="105" t="str">
        <f t="shared" si="261"/>
        <v/>
      </c>
      <c r="EC40" s="109" t="str">
        <f t="shared" si="372"/>
        <v/>
      </c>
      <c r="ED40" s="102"/>
      <c r="EE40" s="102"/>
      <c r="EF40" s="104" t="str">
        <f t="shared" si="30"/>
        <v/>
      </c>
      <c r="EG40" s="102"/>
      <c r="EH40" s="104" t="str">
        <f t="shared" si="328"/>
        <v/>
      </c>
      <c r="EI40" s="102"/>
      <c r="EJ40" s="102"/>
      <c r="EK40" s="104" t="str">
        <f t="shared" si="31"/>
        <v/>
      </c>
      <c r="EL40" s="102"/>
      <c r="EM40" s="104" t="str">
        <f t="shared" si="329"/>
        <v/>
      </c>
      <c r="EN40" s="102"/>
      <c r="EO40" s="102"/>
      <c r="EP40" s="104" t="str">
        <f t="shared" si="32"/>
        <v/>
      </c>
      <c r="EQ40" s="102"/>
      <c r="ER40" s="104" t="str">
        <f t="shared" si="330"/>
        <v/>
      </c>
      <c r="ES40" s="102"/>
      <c r="ET40" s="102"/>
      <c r="EU40" s="104" t="str">
        <f t="shared" si="33"/>
        <v/>
      </c>
      <c r="EV40" s="102"/>
      <c r="EW40" s="104" t="str">
        <f t="shared" si="331"/>
        <v/>
      </c>
      <c r="EX40" s="102"/>
      <c r="EY40" s="102"/>
      <c r="EZ40" s="104" t="str">
        <f t="shared" si="34"/>
        <v/>
      </c>
      <c r="FA40" s="102"/>
      <c r="FB40" s="104" t="str">
        <f t="shared" si="332"/>
        <v/>
      </c>
      <c r="FC40" s="104" t="str">
        <f t="shared" si="262"/>
        <v/>
      </c>
      <c r="FD40" s="104" t="str">
        <f t="shared" si="263"/>
        <v/>
      </c>
      <c r="FE40" s="104" t="str">
        <f t="shared" si="264"/>
        <v/>
      </c>
      <c r="FF40" s="104" t="str">
        <f t="shared" si="265"/>
        <v/>
      </c>
      <c r="FG40" s="104" t="str">
        <f t="shared" si="266"/>
        <v/>
      </c>
      <c r="FH40" s="105" t="str">
        <f t="shared" si="267"/>
        <v/>
      </c>
      <c r="FI40" s="109" t="str">
        <f t="shared" si="373"/>
        <v/>
      </c>
      <c r="FJ40" s="102"/>
      <c r="FK40" s="102"/>
      <c r="FL40" s="104" t="str">
        <f t="shared" si="37"/>
        <v/>
      </c>
      <c r="FM40" s="102"/>
      <c r="FN40" s="104" t="str">
        <f t="shared" si="333"/>
        <v/>
      </c>
      <c r="FO40" s="102"/>
      <c r="FP40" s="102"/>
      <c r="FQ40" s="104" t="str">
        <f t="shared" si="38"/>
        <v/>
      </c>
      <c r="FR40" s="102"/>
      <c r="FS40" s="104" t="str">
        <f t="shared" si="334"/>
        <v/>
      </c>
      <c r="FT40" s="102"/>
      <c r="FU40" s="102"/>
      <c r="FV40" s="104" t="str">
        <f t="shared" si="39"/>
        <v/>
      </c>
      <c r="FW40" s="102"/>
      <c r="FX40" s="104" t="str">
        <f t="shared" si="335"/>
        <v/>
      </c>
      <c r="FY40" s="102"/>
      <c r="FZ40" s="102"/>
      <c r="GA40" s="104" t="str">
        <f t="shared" si="40"/>
        <v/>
      </c>
      <c r="GB40" s="102"/>
      <c r="GC40" s="104" t="str">
        <f t="shared" si="336"/>
        <v/>
      </c>
      <c r="GD40" s="102"/>
      <c r="GE40" s="102"/>
      <c r="GF40" s="104" t="str">
        <f t="shared" si="41"/>
        <v/>
      </c>
      <c r="GG40" s="102"/>
      <c r="GH40" s="104" t="str">
        <f t="shared" si="337"/>
        <v/>
      </c>
      <c r="GI40" s="104" t="str">
        <f t="shared" si="268"/>
        <v/>
      </c>
      <c r="GJ40" s="104" t="str">
        <f t="shared" si="269"/>
        <v/>
      </c>
      <c r="GK40" s="104" t="str">
        <f t="shared" si="270"/>
        <v/>
      </c>
      <c r="GL40" s="104" t="str">
        <f t="shared" si="271"/>
        <v/>
      </c>
      <c r="GM40" s="104" t="str">
        <f t="shared" si="272"/>
        <v/>
      </c>
      <c r="GN40" s="105" t="str">
        <f t="shared" si="273"/>
        <v/>
      </c>
      <c r="GO40" s="109" t="str">
        <f t="shared" si="374"/>
        <v/>
      </c>
      <c r="GP40" s="102"/>
      <c r="GQ40" s="102"/>
      <c r="GR40" s="104" t="str">
        <f t="shared" si="44"/>
        <v/>
      </c>
      <c r="GS40" s="102"/>
      <c r="GT40" s="104" t="str">
        <f t="shared" si="338"/>
        <v/>
      </c>
      <c r="GU40" s="102"/>
      <c r="GV40" s="102"/>
      <c r="GW40" s="104" t="str">
        <f t="shared" si="45"/>
        <v/>
      </c>
      <c r="GX40" s="102"/>
      <c r="GY40" s="104" t="str">
        <f t="shared" si="339"/>
        <v/>
      </c>
      <c r="GZ40" s="102"/>
      <c r="HA40" s="102"/>
      <c r="HB40" s="104" t="str">
        <f t="shared" si="46"/>
        <v/>
      </c>
      <c r="HC40" s="102"/>
      <c r="HD40" s="104" t="str">
        <f t="shared" si="340"/>
        <v/>
      </c>
      <c r="HE40" s="102"/>
      <c r="HF40" s="102"/>
      <c r="HG40" s="104" t="str">
        <f t="shared" si="47"/>
        <v/>
      </c>
      <c r="HH40" s="102"/>
      <c r="HI40" s="104" t="str">
        <f t="shared" si="341"/>
        <v/>
      </c>
      <c r="HJ40" s="102"/>
      <c r="HK40" s="102"/>
      <c r="HL40" s="104" t="str">
        <f t="shared" si="48"/>
        <v/>
      </c>
      <c r="HM40" s="102"/>
      <c r="HN40" s="104" t="str">
        <f t="shared" si="342"/>
        <v/>
      </c>
      <c r="HO40" s="104" t="str">
        <f t="shared" si="274"/>
        <v/>
      </c>
      <c r="HP40" s="104" t="str">
        <f t="shared" si="275"/>
        <v/>
      </c>
      <c r="HQ40" s="104" t="str">
        <f t="shared" si="276"/>
        <v/>
      </c>
      <c r="HR40" s="104" t="str">
        <f t="shared" si="277"/>
        <v/>
      </c>
      <c r="HS40" s="104" t="str">
        <f t="shared" si="278"/>
        <v/>
      </c>
      <c r="HT40" s="105" t="str">
        <f t="shared" si="279"/>
        <v/>
      </c>
      <c r="HU40" s="109" t="str">
        <f t="shared" si="375"/>
        <v/>
      </c>
      <c r="HV40" s="102"/>
      <c r="HW40" s="102"/>
      <c r="HX40" s="104" t="str">
        <f t="shared" si="51"/>
        <v/>
      </c>
      <c r="HY40" s="102"/>
      <c r="HZ40" s="104" t="str">
        <f t="shared" si="343"/>
        <v/>
      </c>
      <c r="IA40" s="102"/>
      <c r="IB40" s="102"/>
      <c r="IC40" s="104" t="str">
        <f t="shared" si="52"/>
        <v/>
      </c>
      <c r="ID40" s="102"/>
      <c r="IE40" s="104" t="str">
        <f t="shared" si="344"/>
        <v/>
      </c>
      <c r="IF40" s="102"/>
      <c r="IG40" s="102"/>
      <c r="IH40" s="104" t="str">
        <f t="shared" si="53"/>
        <v/>
      </c>
      <c r="II40" s="102"/>
      <c r="IJ40" s="104" t="str">
        <f t="shared" si="345"/>
        <v/>
      </c>
      <c r="IK40" s="102"/>
      <c r="IL40" s="102"/>
      <c r="IM40" s="104" t="str">
        <f t="shared" si="54"/>
        <v/>
      </c>
      <c r="IN40" s="102"/>
      <c r="IO40" s="104" t="str">
        <f t="shared" si="346"/>
        <v/>
      </c>
      <c r="IP40" s="102"/>
      <c r="IQ40" s="102"/>
      <c r="IR40" s="104" t="str">
        <f t="shared" si="55"/>
        <v/>
      </c>
      <c r="IS40" s="102"/>
      <c r="IT40" s="104" t="str">
        <f t="shared" si="347"/>
        <v/>
      </c>
      <c r="IU40" s="104" t="str">
        <f t="shared" si="280"/>
        <v/>
      </c>
      <c r="IV40" s="104" t="str">
        <f t="shared" si="281"/>
        <v/>
      </c>
      <c r="IW40" s="104" t="str">
        <f t="shared" si="282"/>
        <v/>
      </c>
      <c r="IX40" s="104" t="str">
        <f t="shared" si="283"/>
        <v/>
      </c>
      <c r="IY40" s="104" t="str">
        <f t="shared" si="284"/>
        <v/>
      </c>
      <c r="IZ40" s="105" t="str">
        <f t="shared" si="285"/>
        <v/>
      </c>
      <c r="JA40" s="109" t="str">
        <f t="shared" si="376"/>
        <v/>
      </c>
      <c r="JB40" s="102"/>
      <c r="JC40" s="102"/>
      <c r="JD40" s="104" t="str">
        <f t="shared" si="58"/>
        <v/>
      </c>
      <c r="JE40" s="102"/>
      <c r="JF40" s="104" t="str">
        <f t="shared" si="348"/>
        <v/>
      </c>
      <c r="JG40" s="102"/>
      <c r="JH40" s="102"/>
      <c r="JI40" s="104" t="str">
        <f t="shared" si="59"/>
        <v/>
      </c>
      <c r="JJ40" s="102"/>
      <c r="JK40" s="104" t="str">
        <f t="shared" si="349"/>
        <v/>
      </c>
      <c r="JL40" s="102"/>
      <c r="JM40" s="102"/>
      <c r="JN40" s="104" t="str">
        <f t="shared" si="60"/>
        <v/>
      </c>
      <c r="JO40" s="102"/>
      <c r="JP40" s="104" t="str">
        <f t="shared" si="350"/>
        <v/>
      </c>
      <c r="JQ40" s="102"/>
      <c r="JR40" s="102"/>
      <c r="JS40" s="104" t="str">
        <f t="shared" si="61"/>
        <v/>
      </c>
      <c r="JT40" s="102"/>
      <c r="JU40" s="104" t="str">
        <f t="shared" si="351"/>
        <v/>
      </c>
      <c r="JV40" s="102"/>
      <c r="JW40" s="102"/>
      <c r="JX40" s="104" t="str">
        <f t="shared" si="62"/>
        <v/>
      </c>
      <c r="JY40" s="102"/>
      <c r="JZ40" s="104" t="str">
        <f t="shared" si="352"/>
        <v/>
      </c>
      <c r="KA40" s="104" t="str">
        <f t="shared" si="286"/>
        <v/>
      </c>
      <c r="KB40" s="104" t="str">
        <f t="shared" si="287"/>
        <v/>
      </c>
      <c r="KC40" s="104" t="str">
        <f t="shared" si="288"/>
        <v/>
      </c>
      <c r="KD40" s="104" t="str">
        <f t="shared" si="289"/>
        <v/>
      </c>
      <c r="KE40" s="104" t="str">
        <f t="shared" si="290"/>
        <v/>
      </c>
      <c r="KF40" s="105" t="str">
        <f t="shared" si="291"/>
        <v/>
      </c>
      <c r="KG40" s="109" t="str">
        <f t="shared" si="377"/>
        <v/>
      </c>
      <c r="KH40" s="102"/>
      <c r="KI40" s="102"/>
      <c r="KJ40" s="104" t="str">
        <f t="shared" si="65"/>
        <v/>
      </c>
      <c r="KK40" s="102"/>
      <c r="KL40" s="104" t="str">
        <f t="shared" si="353"/>
        <v/>
      </c>
      <c r="KM40" s="102"/>
      <c r="KN40" s="102"/>
      <c r="KO40" s="104" t="str">
        <f t="shared" si="66"/>
        <v/>
      </c>
      <c r="KP40" s="102"/>
      <c r="KQ40" s="104" t="str">
        <f t="shared" si="354"/>
        <v/>
      </c>
      <c r="KR40" s="102"/>
      <c r="KS40" s="102"/>
      <c r="KT40" s="104" t="str">
        <f t="shared" si="67"/>
        <v/>
      </c>
      <c r="KU40" s="102"/>
      <c r="KV40" s="104" t="str">
        <f t="shared" si="355"/>
        <v/>
      </c>
      <c r="KW40" s="102"/>
      <c r="KX40" s="102"/>
      <c r="KY40" s="104" t="str">
        <f t="shared" si="68"/>
        <v/>
      </c>
      <c r="KZ40" s="102"/>
      <c r="LA40" s="104" t="str">
        <f t="shared" si="356"/>
        <v/>
      </c>
      <c r="LB40" s="102"/>
      <c r="LC40" s="102"/>
      <c r="LD40" s="104" t="str">
        <f t="shared" si="69"/>
        <v/>
      </c>
      <c r="LE40" s="102"/>
      <c r="LF40" s="104" t="str">
        <f t="shared" si="357"/>
        <v/>
      </c>
      <c r="LG40" s="104" t="str">
        <f t="shared" si="292"/>
        <v/>
      </c>
      <c r="LH40" s="104" t="str">
        <f t="shared" si="293"/>
        <v/>
      </c>
      <c r="LI40" s="104" t="str">
        <f t="shared" si="294"/>
        <v/>
      </c>
      <c r="LJ40" s="104" t="str">
        <f t="shared" si="295"/>
        <v/>
      </c>
      <c r="LK40" s="104" t="str">
        <f t="shared" si="296"/>
        <v/>
      </c>
      <c r="LL40" s="105" t="str">
        <f t="shared" si="297"/>
        <v/>
      </c>
      <c r="LM40" s="109" t="str">
        <f t="shared" si="378"/>
        <v/>
      </c>
      <c r="LN40" s="102"/>
      <c r="LO40" s="102"/>
      <c r="LP40" s="104" t="str">
        <f t="shared" si="72"/>
        <v/>
      </c>
      <c r="LQ40" s="102"/>
      <c r="LR40" s="104" t="str">
        <f t="shared" si="358"/>
        <v/>
      </c>
      <c r="LS40" s="102"/>
      <c r="LT40" s="102"/>
      <c r="LU40" s="104" t="str">
        <f t="shared" si="73"/>
        <v/>
      </c>
      <c r="LV40" s="102"/>
      <c r="LW40" s="104" t="str">
        <f t="shared" si="359"/>
        <v/>
      </c>
      <c r="LX40" s="102"/>
      <c r="LY40" s="102"/>
      <c r="LZ40" s="104" t="str">
        <f t="shared" si="74"/>
        <v/>
      </c>
      <c r="MA40" s="102"/>
      <c r="MB40" s="104" t="str">
        <f t="shared" si="360"/>
        <v/>
      </c>
      <c r="MC40" s="102"/>
      <c r="MD40" s="102"/>
      <c r="ME40" s="104" t="str">
        <f t="shared" si="75"/>
        <v/>
      </c>
      <c r="MF40" s="102"/>
      <c r="MG40" s="104" t="str">
        <f t="shared" si="361"/>
        <v/>
      </c>
      <c r="MH40" s="102"/>
      <c r="MI40" s="102"/>
      <c r="MJ40" s="104" t="str">
        <f t="shared" si="76"/>
        <v/>
      </c>
      <c r="MK40" s="102"/>
      <c r="ML40" s="104" t="str">
        <f t="shared" si="362"/>
        <v/>
      </c>
      <c r="MM40" s="104" t="str">
        <f t="shared" si="298"/>
        <v/>
      </c>
      <c r="MN40" s="104" t="str">
        <f t="shared" si="299"/>
        <v/>
      </c>
      <c r="MO40" s="104" t="str">
        <f t="shared" si="300"/>
        <v/>
      </c>
      <c r="MP40" s="104" t="str">
        <f t="shared" si="301"/>
        <v/>
      </c>
      <c r="MQ40" s="104" t="str">
        <f t="shared" si="302"/>
        <v/>
      </c>
      <c r="MR40" s="105" t="str">
        <f t="shared" si="303"/>
        <v/>
      </c>
      <c r="MS40" s="109" t="str">
        <f t="shared" si="379"/>
        <v/>
      </c>
      <c r="MT40" s="102"/>
      <c r="MU40" s="102"/>
      <c r="MV40" s="104" t="str">
        <f t="shared" si="79"/>
        <v/>
      </c>
      <c r="MW40" s="102"/>
      <c r="MX40" s="104" t="str">
        <f t="shared" si="363"/>
        <v/>
      </c>
      <c r="MY40" s="102"/>
      <c r="MZ40" s="102"/>
      <c r="NA40" s="104" t="str">
        <f t="shared" si="80"/>
        <v/>
      </c>
      <c r="NB40" s="102"/>
      <c r="NC40" s="104" t="str">
        <f t="shared" si="364"/>
        <v/>
      </c>
      <c r="ND40" s="102"/>
      <c r="NE40" s="102"/>
      <c r="NF40" s="104" t="str">
        <f t="shared" si="81"/>
        <v/>
      </c>
      <c r="NG40" s="102"/>
      <c r="NH40" s="104" t="str">
        <f t="shared" si="365"/>
        <v/>
      </c>
      <c r="NI40" s="102"/>
      <c r="NJ40" s="102"/>
      <c r="NK40" s="104" t="str">
        <f t="shared" si="82"/>
        <v/>
      </c>
      <c r="NL40" s="102"/>
      <c r="NM40" s="104" t="str">
        <f t="shared" si="366"/>
        <v/>
      </c>
      <c r="NN40" s="102"/>
      <c r="NO40" s="102"/>
      <c r="NP40" s="104" t="str">
        <f t="shared" si="83"/>
        <v/>
      </c>
      <c r="NQ40" s="102"/>
      <c r="NR40" s="104" t="str">
        <f t="shared" si="367"/>
        <v/>
      </c>
      <c r="NS40" s="104" t="str">
        <f t="shared" si="304"/>
        <v/>
      </c>
      <c r="NT40" s="104" t="str">
        <f t="shared" si="305"/>
        <v/>
      </c>
      <c r="NU40" s="104" t="str">
        <f t="shared" si="306"/>
        <v/>
      </c>
      <c r="NV40" s="104" t="str">
        <f t="shared" si="307"/>
        <v/>
      </c>
      <c r="NW40" s="104" t="str">
        <f t="shared" si="308"/>
        <v/>
      </c>
      <c r="NX40" s="105" t="str">
        <f t="shared" si="309"/>
        <v/>
      </c>
      <c r="NY40" s="109" t="str">
        <f t="shared" si="380"/>
        <v/>
      </c>
      <c r="OA40" s="198" t="str">
        <f t="shared" si="226"/>
        <v/>
      </c>
      <c r="OB40" s="198" t="str">
        <f t="shared" si="227"/>
        <v/>
      </c>
      <c r="OC40" s="198" t="str">
        <f t="shared" si="228"/>
        <v/>
      </c>
      <c r="OD40" s="198" t="str">
        <f t="shared" si="229"/>
        <v/>
      </c>
      <c r="OE40" s="198" t="str">
        <f t="shared" si="230"/>
        <v/>
      </c>
      <c r="OF40" s="198" t="str">
        <f t="shared" si="231"/>
        <v/>
      </c>
      <c r="OG40" s="198" t="str">
        <f t="shared" si="232"/>
        <v/>
      </c>
      <c r="OH40" s="198" t="str">
        <f t="shared" si="233"/>
        <v/>
      </c>
      <c r="OI40" s="198" t="str">
        <f t="shared" si="234"/>
        <v/>
      </c>
      <c r="OJ40" s="198" t="str">
        <f t="shared" si="235"/>
        <v/>
      </c>
      <c r="OK40" s="198" t="str">
        <f t="shared" si="236"/>
        <v/>
      </c>
      <c r="OL40" s="198" t="str">
        <f t="shared" si="237"/>
        <v/>
      </c>
      <c r="OM40" s="199"/>
      <c r="ON40" s="198" t="str">
        <f t="shared" si="224"/>
        <v/>
      </c>
      <c r="OO40" s="198" t="str">
        <f t="shared" si="225"/>
        <v/>
      </c>
      <c r="OP40" s="198" t="str">
        <f t="shared" si="100"/>
        <v/>
      </c>
      <c r="OQ40" s="198" t="str">
        <f t="shared" si="101"/>
        <v/>
      </c>
      <c r="OR40" s="105" t="str">
        <f t="shared" si="102"/>
        <v/>
      </c>
      <c r="OS40" s="105" t="str">
        <f t="shared" si="103"/>
        <v/>
      </c>
      <c r="OT40" s="133"/>
      <c r="OU40" s="109" t="str">
        <f t="shared" si="104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368"/>
        <v>36</v>
      </c>
      <c r="B41" s="195"/>
      <c r="C41" s="195"/>
      <c r="D41" s="195"/>
      <c r="E41" s="196"/>
      <c r="F41" s="102"/>
      <c r="G41" s="102"/>
      <c r="H41" s="104" t="str">
        <f t="shared" si="0"/>
        <v/>
      </c>
      <c r="I41" s="102"/>
      <c r="J41" s="104" t="str">
        <f t="shared" si="1"/>
        <v/>
      </c>
      <c r="K41" s="102"/>
      <c r="L41" s="102"/>
      <c r="M41" s="104" t="str">
        <f t="shared" si="2"/>
        <v/>
      </c>
      <c r="N41" s="102"/>
      <c r="O41" s="104" t="str">
        <f t="shared" si="3"/>
        <v/>
      </c>
      <c r="P41" s="102"/>
      <c r="Q41" s="102"/>
      <c r="R41" s="104" t="str">
        <f t="shared" si="4"/>
        <v/>
      </c>
      <c r="S41" s="102"/>
      <c r="T41" s="104" t="str">
        <f t="shared" si="310"/>
        <v/>
      </c>
      <c r="U41" s="102"/>
      <c r="V41" s="102"/>
      <c r="W41" s="104" t="str">
        <f t="shared" si="5"/>
        <v/>
      </c>
      <c r="X41" s="102"/>
      <c r="Y41" s="104" t="str">
        <f t="shared" si="311"/>
        <v/>
      </c>
      <c r="Z41" s="102"/>
      <c r="AA41" s="102"/>
      <c r="AB41" s="104" t="str">
        <f t="shared" si="6"/>
        <v/>
      </c>
      <c r="AC41" s="102"/>
      <c r="AD41" s="104" t="str">
        <f t="shared" si="312"/>
        <v/>
      </c>
      <c r="AE41" s="104" t="str">
        <f t="shared" si="238"/>
        <v/>
      </c>
      <c r="AF41" s="104" t="str">
        <f t="shared" si="239"/>
        <v/>
      </c>
      <c r="AG41" s="104" t="str">
        <f t="shared" si="240"/>
        <v/>
      </c>
      <c r="AH41" s="104" t="str">
        <f t="shared" si="241"/>
        <v/>
      </c>
      <c r="AI41" s="104" t="str">
        <f t="shared" si="242"/>
        <v/>
      </c>
      <c r="AJ41" s="105" t="str">
        <f t="shared" si="243"/>
        <v/>
      </c>
      <c r="AK41" s="109" t="str">
        <f t="shared" si="369"/>
        <v/>
      </c>
      <c r="AL41" s="102"/>
      <c r="AM41" s="102"/>
      <c r="AN41" s="104" t="str">
        <f t="shared" si="9"/>
        <v/>
      </c>
      <c r="AO41" s="102"/>
      <c r="AP41" s="104" t="str">
        <f t="shared" si="313"/>
        <v/>
      </c>
      <c r="AQ41" s="102"/>
      <c r="AR41" s="102"/>
      <c r="AS41" s="104" t="str">
        <f t="shared" si="10"/>
        <v/>
      </c>
      <c r="AT41" s="102"/>
      <c r="AU41" s="104" t="str">
        <f t="shared" si="314"/>
        <v/>
      </c>
      <c r="AV41" s="102"/>
      <c r="AW41" s="102"/>
      <c r="AX41" s="104" t="str">
        <f t="shared" si="11"/>
        <v/>
      </c>
      <c r="AY41" s="102"/>
      <c r="AZ41" s="104" t="str">
        <f t="shared" si="315"/>
        <v/>
      </c>
      <c r="BA41" s="102"/>
      <c r="BB41" s="102"/>
      <c r="BC41" s="104" t="str">
        <f t="shared" si="12"/>
        <v/>
      </c>
      <c r="BD41" s="102"/>
      <c r="BE41" s="104" t="str">
        <f t="shared" si="316"/>
        <v/>
      </c>
      <c r="BF41" s="102"/>
      <c r="BG41" s="102"/>
      <c r="BH41" s="104" t="str">
        <f t="shared" si="13"/>
        <v/>
      </c>
      <c r="BI41" s="102"/>
      <c r="BJ41" s="104" t="str">
        <f t="shared" si="317"/>
        <v/>
      </c>
      <c r="BK41" s="104" t="str">
        <f t="shared" si="244"/>
        <v/>
      </c>
      <c r="BL41" s="104" t="str">
        <f t="shared" si="245"/>
        <v/>
      </c>
      <c r="BM41" s="104" t="str">
        <f t="shared" si="246"/>
        <v/>
      </c>
      <c r="BN41" s="104" t="str">
        <f t="shared" si="247"/>
        <v/>
      </c>
      <c r="BO41" s="104" t="str">
        <f t="shared" si="248"/>
        <v/>
      </c>
      <c r="BP41" s="105" t="str">
        <f t="shared" si="249"/>
        <v/>
      </c>
      <c r="BQ41" s="109" t="str">
        <f t="shared" si="370"/>
        <v/>
      </c>
      <c r="BR41" s="102"/>
      <c r="BS41" s="102"/>
      <c r="BT41" s="104" t="str">
        <f t="shared" si="16"/>
        <v/>
      </c>
      <c r="BU41" s="102"/>
      <c r="BV41" s="104" t="str">
        <f t="shared" si="318"/>
        <v/>
      </c>
      <c r="BW41" s="102"/>
      <c r="BX41" s="102"/>
      <c r="BY41" s="104" t="str">
        <f t="shared" si="17"/>
        <v/>
      </c>
      <c r="BZ41" s="102"/>
      <c r="CA41" s="104" t="str">
        <f t="shared" si="319"/>
        <v/>
      </c>
      <c r="CB41" s="102"/>
      <c r="CC41" s="102"/>
      <c r="CD41" s="104" t="str">
        <f t="shared" si="18"/>
        <v/>
      </c>
      <c r="CE41" s="102"/>
      <c r="CF41" s="104" t="str">
        <f t="shared" si="320"/>
        <v/>
      </c>
      <c r="CG41" s="102"/>
      <c r="CH41" s="102"/>
      <c r="CI41" s="104" t="str">
        <f t="shared" si="19"/>
        <v/>
      </c>
      <c r="CJ41" s="102"/>
      <c r="CK41" s="104" t="str">
        <f t="shared" si="321"/>
        <v/>
      </c>
      <c r="CL41" s="102"/>
      <c r="CM41" s="102"/>
      <c r="CN41" s="104" t="str">
        <f t="shared" si="20"/>
        <v/>
      </c>
      <c r="CO41" s="102"/>
      <c r="CP41" s="104" t="str">
        <f t="shared" si="322"/>
        <v/>
      </c>
      <c r="CQ41" s="104" t="str">
        <f t="shared" si="250"/>
        <v/>
      </c>
      <c r="CR41" s="104" t="str">
        <f t="shared" si="251"/>
        <v/>
      </c>
      <c r="CS41" s="104" t="str">
        <f t="shared" si="252"/>
        <v/>
      </c>
      <c r="CT41" s="104" t="str">
        <f t="shared" si="253"/>
        <v/>
      </c>
      <c r="CU41" s="104" t="str">
        <f t="shared" si="254"/>
        <v/>
      </c>
      <c r="CV41" s="105" t="str">
        <f t="shared" si="255"/>
        <v/>
      </c>
      <c r="CW41" s="109" t="str">
        <f t="shared" si="371"/>
        <v/>
      </c>
      <c r="CX41" s="102"/>
      <c r="CY41" s="102"/>
      <c r="CZ41" s="104" t="str">
        <f t="shared" si="23"/>
        <v/>
      </c>
      <c r="DA41" s="102"/>
      <c r="DB41" s="104" t="str">
        <f t="shared" si="323"/>
        <v/>
      </c>
      <c r="DC41" s="102"/>
      <c r="DD41" s="102"/>
      <c r="DE41" s="104" t="str">
        <f t="shared" si="24"/>
        <v/>
      </c>
      <c r="DF41" s="102"/>
      <c r="DG41" s="104" t="str">
        <f t="shared" si="324"/>
        <v/>
      </c>
      <c r="DH41" s="102"/>
      <c r="DI41" s="102"/>
      <c r="DJ41" s="104" t="str">
        <f t="shared" si="25"/>
        <v/>
      </c>
      <c r="DK41" s="102"/>
      <c r="DL41" s="104" t="str">
        <f t="shared" si="325"/>
        <v/>
      </c>
      <c r="DM41" s="102"/>
      <c r="DN41" s="102"/>
      <c r="DO41" s="104" t="str">
        <f t="shared" si="26"/>
        <v/>
      </c>
      <c r="DP41" s="102"/>
      <c r="DQ41" s="104" t="str">
        <f t="shared" si="326"/>
        <v/>
      </c>
      <c r="DR41" s="102"/>
      <c r="DS41" s="102"/>
      <c r="DT41" s="104" t="str">
        <f t="shared" si="27"/>
        <v/>
      </c>
      <c r="DU41" s="102"/>
      <c r="DV41" s="104" t="str">
        <f t="shared" si="327"/>
        <v/>
      </c>
      <c r="DW41" s="104" t="str">
        <f t="shared" si="256"/>
        <v/>
      </c>
      <c r="DX41" s="104" t="str">
        <f t="shared" si="257"/>
        <v/>
      </c>
      <c r="DY41" s="104" t="str">
        <f t="shared" si="258"/>
        <v/>
      </c>
      <c r="DZ41" s="104" t="str">
        <f t="shared" si="259"/>
        <v/>
      </c>
      <c r="EA41" s="104" t="str">
        <f t="shared" si="260"/>
        <v/>
      </c>
      <c r="EB41" s="105" t="str">
        <f t="shared" si="261"/>
        <v/>
      </c>
      <c r="EC41" s="109" t="str">
        <f t="shared" si="372"/>
        <v/>
      </c>
      <c r="ED41" s="102"/>
      <c r="EE41" s="102"/>
      <c r="EF41" s="104" t="str">
        <f t="shared" si="30"/>
        <v/>
      </c>
      <c r="EG41" s="102"/>
      <c r="EH41" s="104" t="str">
        <f t="shared" si="328"/>
        <v/>
      </c>
      <c r="EI41" s="102"/>
      <c r="EJ41" s="102"/>
      <c r="EK41" s="104" t="str">
        <f t="shared" si="31"/>
        <v/>
      </c>
      <c r="EL41" s="102"/>
      <c r="EM41" s="104" t="str">
        <f t="shared" si="329"/>
        <v/>
      </c>
      <c r="EN41" s="102"/>
      <c r="EO41" s="102"/>
      <c r="EP41" s="104" t="str">
        <f t="shared" si="32"/>
        <v/>
      </c>
      <c r="EQ41" s="102"/>
      <c r="ER41" s="104" t="str">
        <f t="shared" si="330"/>
        <v/>
      </c>
      <c r="ES41" s="102"/>
      <c r="ET41" s="102"/>
      <c r="EU41" s="104" t="str">
        <f t="shared" si="33"/>
        <v/>
      </c>
      <c r="EV41" s="102"/>
      <c r="EW41" s="104" t="str">
        <f t="shared" si="331"/>
        <v/>
      </c>
      <c r="EX41" s="102"/>
      <c r="EY41" s="102"/>
      <c r="EZ41" s="104" t="str">
        <f t="shared" si="34"/>
        <v/>
      </c>
      <c r="FA41" s="102"/>
      <c r="FB41" s="104" t="str">
        <f t="shared" si="332"/>
        <v/>
      </c>
      <c r="FC41" s="104" t="str">
        <f t="shared" si="262"/>
        <v/>
      </c>
      <c r="FD41" s="104" t="str">
        <f t="shared" si="263"/>
        <v/>
      </c>
      <c r="FE41" s="104" t="str">
        <f t="shared" si="264"/>
        <v/>
      </c>
      <c r="FF41" s="104" t="str">
        <f t="shared" si="265"/>
        <v/>
      </c>
      <c r="FG41" s="104" t="str">
        <f t="shared" si="266"/>
        <v/>
      </c>
      <c r="FH41" s="105" t="str">
        <f t="shared" si="267"/>
        <v/>
      </c>
      <c r="FI41" s="109" t="str">
        <f t="shared" si="373"/>
        <v/>
      </c>
      <c r="FJ41" s="102"/>
      <c r="FK41" s="102"/>
      <c r="FL41" s="104" t="str">
        <f t="shared" si="37"/>
        <v/>
      </c>
      <c r="FM41" s="102"/>
      <c r="FN41" s="104" t="str">
        <f t="shared" si="333"/>
        <v/>
      </c>
      <c r="FO41" s="102"/>
      <c r="FP41" s="102"/>
      <c r="FQ41" s="104" t="str">
        <f t="shared" si="38"/>
        <v/>
      </c>
      <c r="FR41" s="102"/>
      <c r="FS41" s="104" t="str">
        <f t="shared" si="334"/>
        <v/>
      </c>
      <c r="FT41" s="102"/>
      <c r="FU41" s="102"/>
      <c r="FV41" s="104" t="str">
        <f t="shared" si="39"/>
        <v/>
      </c>
      <c r="FW41" s="102"/>
      <c r="FX41" s="104" t="str">
        <f t="shared" si="335"/>
        <v/>
      </c>
      <c r="FY41" s="102"/>
      <c r="FZ41" s="102"/>
      <c r="GA41" s="104" t="str">
        <f t="shared" si="40"/>
        <v/>
      </c>
      <c r="GB41" s="102"/>
      <c r="GC41" s="104" t="str">
        <f t="shared" si="336"/>
        <v/>
      </c>
      <c r="GD41" s="102"/>
      <c r="GE41" s="102"/>
      <c r="GF41" s="104" t="str">
        <f t="shared" si="41"/>
        <v/>
      </c>
      <c r="GG41" s="102"/>
      <c r="GH41" s="104" t="str">
        <f t="shared" si="337"/>
        <v/>
      </c>
      <c r="GI41" s="104" t="str">
        <f t="shared" si="268"/>
        <v/>
      </c>
      <c r="GJ41" s="104" t="str">
        <f t="shared" si="269"/>
        <v/>
      </c>
      <c r="GK41" s="104" t="str">
        <f t="shared" si="270"/>
        <v/>
      </c>
      <c r="GL41" s="104" t="str">
        <f t="shared" si="271"/>
        <v/>
      </c>
      <c r="GM41" s="104" t="str">
        <f t="shared" si="272"/>
        <v/>
      </c>
      <c r="GN41" s="105" t="str">
        <f t="shared" si="273"/>
        <v/>
      </c>
      <c r="GO41" s="109" t="str">
        <f t="shared" si="374"/>
        <v/>
      </c>
      <c r="GP41" s="102"/>
      <c r="GQ41" s="102"/>
      <c r="GR41" s="104" t="str">
        <f t="shared" si="44"/>
        <v/>
      </c>
      <c r="GS41" s="102"/>
      <c r="GT41" s="104" t="str">
        <f t="shared" si="338"/>
        <v/>
      </c>
      <c r="GU41" s="102"/>
      <c r="GV41" s="102"/>
      <c r="GW41" s="104" t="str">
        <f t="shared" si="45"/>
        <v/>
      </c>
      <c r="GX41" s="102"/>
      <c r="GY41" s="104" t="str">
        <f t="shared" si="339"/>
        <v/>
      </c>
      <c r="GZ41" s="102"/>
      <c r="HA41" s="102"/>
      <c r="HB41" s="104" t="str">
        <f t="shared" si="46"/>
        <v/>
      </c>
      <c r="HC41" s="102"/>
      <c r="HD41" s="104" t="str">
        <f t="shared" si="340"/>
        <v/>
      </c>
      <c r="HE41" s="102"/>
      <c r="HF41" s="102"/>
      <c r="HG41" s="104" t="str">
        <f t="shared" si="47"/>
        <v/>
      </c>
      <c r="HH41" s="102"/>
      <c r="HI41" s="104" t="str">
        <f t="shared" si="341"/>
        <v/>
      </c>
      <c r="HJ41" s="102"/>
      <c r="HK41" s="102"/>
      <c r="HL41" s="104" t="str">
        <f t="shared" si="48"/>
        <v/>
      </c>
      <c r="HM41" s="102"/>
      <c r="HN41" s="104" t="str">
        <f t="shared" si="342"/>
        <v/>
      </c>
      <c r="HO41" s="104" t="str">
        <f t="shared" si="274"/>
        <v/>
      </c>
      <c r="HP41" s="104" t="str">
        <f t="shared" si="275"/>
        <v/>
      </c>
      <c r="HQ41" s="104" t="str">
        <f t="shared" si="276"/>
        <v/>
      </c>
      <c r="HR41" s="104" t="str">
        <f t="shared" si="277"/>
        <v/>
      </c>
      <c r="HS41" s="104" t="str">
        <f t="shared" si="278"/>
        <v/>
      </c>
      <c r="HT41" s="105" t="str">
        <f t="shared" si="279"/>
        <v/>
      </c>
      <c r="HU41" s="109" t="str">
        <f t="shared" si="375"/>
        <v/>
      </c>
      <c r="HV41" s="102"/>
      <c r="HW41" s="102"/>
      <c r="HX41" s="104" t="str">
        <f t="shared" si="51"/>
        <v/>
      </c>
      <c r="HY41" s="102"/>
      <c r="HZ41" s="104" t="str">
        <f t="shared" si="343"/>
        <v/>
      </c>
      <c r="IA41" s="102"/>
      <c r="IB41" s="102"/>
      <c r="IC41" s="104" t="str">
        <f t="shared" si="52"/>
        <v/>
      </c>
      <c r="ID41" s="102"/>
      <c r="IE41" s="104" t="str">
        <f t="shared" si="344"/>
        <v/>
      </c>
      <c r="IF41" s="102"/>
      <c r="IG41" s="102"/>
      <c r="IH41" s="104" t="str">
        <f t="shared" si="53"/>
        <v/>
      </c>
      <c r="II41" s="102"/>
      <c r="IJ41" s="104" t="str">
        <f t="shared" si="345"/>
        <v/>
      </c>
      <c r="IK41" s="102"/>
      <c r="IL41" s="102"/>
      <c r="IM41" s="104" t="str">
        <f t="shared" si="54"/>
        <v/>
      </c>
      <c r="IN41" s="102"/>
      <c r="IO41" s="104" t="str">
        <f t="shared" si="346"/>
        <v/>
      </c>
      <c r="IP41" s="102"/>
      <c r="IQ41" s="102"/>
      <c r="IR41" s="104" t="str">
        <f t="shared" si="55"/>
        <v/>
      </c>
      <c r="IS41" s="102"/>
      <c r="IT41" s="104" t="str">
        <f t="shared" si="347"/>
        <v/>
      </c>
      <c r="IU41" s="104" t="str">
        <f t="shared" si="280"/>
        <v/>
      </c>
      <c r="IV41" s="104" t="str">
        <f t="shared" si="281"/>
        <v/>
      </c>
      <c r="IW41" s="104" t="str">
        <f t="shared" si="282"/>
        <v/>
      </c>
      <c r="IX41" s="104" t="str">
        <f t="shared" si="283"/>
        <v/>
      </c>
      <c r="IY41" s="104" t="str">
        <f t="shared" si="284"/>
        <v/>
      </c>
      <c r="IZ41" s="105" t="str">
        <f t="shared" si="285"/>
        <v/>
      </c>
      <c r="JA41" s="109" t="str">
        <f t="shared" si="376"/>
        <v/>
      </c>
      <c r="JB41" s="102"/>
      <c r="JC41" s="102"/>
      <c r="JD41" s="104" t="str">
        <f t="shared" si="58"/>
        <v/>
      </c>
      <c r="JE41" s="102"/>
      <c r="JF41" s="104" t="str">
        <f t="shared" si="348"/>
        <v/>
      </c>
      <c r="JG41" s="102"/>
      <c r="JH41" s="102"/>
      <c r="JI41" s="104" t="str">
        <f t="shared" si="59"/>
        <v/>
      </c>
      <c r="JJ41" s="102"/>
      <c r="JK41" s="104" t="str">
        <f t="shared" si="349"/>
        <v/>
      </c>
      <c r="JL41" s="102"/>
      <c r="JM41" s="102"/>
      <c r="JN41" s="104" t="str">
        <f t="shared" si="60"/>
        <v/>
      </c>
      <c r="JO41" s="102"/>
      <c r="JP41" s="104" t="str">
        <f t="shared" si="350"/>
        <v/>
      </c>
      <c r="JQ41" s="102"/>
      <c r="JR41" s="102"/>
      <c r="JS41" s="104" t="str">
        <f t="shared" si="61"/>
        <v/>
      </c>
      <c r="JT41" s="102"/>
      <c r="JU41" s="104" t="str">
        <f t="shared" si="351"/>
        <v/>
      </c>
      <c r="JV41" s="102"/>
      <c r="JW41" s="102"/>
      <c r="JX41" s="104" t="str">
        <f t="shared" si="62"/>
        <v/>
      </c>
      <c r="JY41" s="102"/>
      <c r="JZ41" s="104" t="str">
        <f t="shared" si="352"/>
        <v/>
      </c>
      <c r="KA41" s="104" t="str">
        <f t="shared" si="286"/>
        <v/>
      </c>
      <c r="KB41" s="104" t="str">
        <f t="shared" si="287"/>
        <v/>
      </c>
      <c r="KC41" s="104" t="str">
        <f t="shared" si="288"/>
        <v/>
      </c>
      <c r="KD41" s="104" t="str">
        <f t="shared" si="289"/>
        <v/>
      </c>
      <c r="KE41" s="104" t="str">
        <f t="shared" si="290"/>
        <v/>
      </c>
      <c r="KF41" s="105" t="str">
        <f t="shared" si="291"/>
        <v/>
      </c>
      <c r="KG41" s="109" t="str">
        <f t="shared" si="377"/>
        <v/>
      </c>
      <c r="KH41" s="102"/>
      <c r="KI41" s="102"/>
      <c r="KJ41" s="104" t="str">
        <f t="shared" si="65"/>
        <v/>
      </c>
      <c r="KK41" s="102"/>
      <c r="KL41" s="104" t="str">
        <f t="shared" si="353"/>
        <v/>
      </c>
      <c r="KM41" s="102"/>
      <c r="KN41" s="102"/>
      <c r="KO41" s="104" t="str">
        <f t="shared" si="66"/>
        <v/>
      </c>
      <c r="KP41" s="102"/>
      <c r="KQ41" s="104" t="str">
        <f t="shared" si="354"/>
        <v/>
      </c>
      <c r="KR41" s="102"/>
      <c r="KS41" s="102"/>
      <c r="KT41" s="104" t="str">
        <f t="shared" si="67"/>
        <v/>
      </c>
      <c r="KU41" s="102"/>
      <c r="KV41" s="104" t="str">
        <f t="shared" si="355"/>
        <v/>
      </c>
      <c r="KW41" s="102"/>
      <c r="KX41" s="102"/>
      <c r="KY41" s="104" t="str">
        <f t="shared" si="68"/>
        <v/>
      </c>
      <c r="KZ41" s="102"/>
      <c r="LA41" s="104" t="str">
        <f t="shared" si="356"/>
        <v/>
      </c>
      <c r="LB41" s="102"/>
      <c r="LC41" s="102"/>
      <c r="LD41" s="104" t="str">
        <f t="shared" si="69"/>
        <v/>
      </c>
      <c r="LE41" s="102"/>
      <c r="LF41" s="104" t="str">
        <f t="shared" si="357"/>
        <v/>
      </c>
      <c r="LG41" s="104" t="str">
        <f t="shared" si="292"/>
        <v/>
      </c>
      <c r="LH41" s="104" t="str">
        <f t="shared" si="293"/>
        <v/>
      </c>
      <c r="LI41" s="104" t="str">
        <f t="shared" si="294"/>
        <v/>
      </c>
      <c r="LJ41" s="104" t="str">
        <f t="shared" si="295"/>
        <v/>
      </c>
      <c r="LK41" s="104" t="str">
        <f t="shared" si="296"/>
        <v/>
      </c>
      <c r="LL41" s="105" t="str">
        <f t="shared" si="297"/>
        <v/>
      </c>
      <c r="LM41" s="109" t="str">
        <f t="shared" si="378"/>
        <v/>
      </c>
      <c r="LN41" s="102"/>
      <c r="LO41" s="102"/>
      <c r="LP41" s="104" t="str">
        <f t="shared" si="72"/>
        <v/>
      </c>
      <c r="LQ41" s="102"/>
      <c r="LR41" s="104" t="str">
        <f t="shared" si="358"/>
        <v/>
      </c>
      <c r="LS41" s="102"/>
      <c r="LT41" s="102"/>
      <c r="LU41" s="104" t="str">
        <f t="shared" si="73"/>
        <v/>
      </c>
      <c r="LV41" s="102"/>
      <c r="LW41" s="104" t="str">
        <f t="shared" si="359"/>
        <v/>
      </c>
      <c r="LX41" s="102"/>
      <c r="LY41" s="102"/>
      <c r="LZ41" s="104" t="str">
        <f t="shared" si="74"/>
        <v/>
      </c>
      <c r="MA41" s="102"/>
      <c r="MB41" s="104" t="str">
        <f t="shared" si="360"/>
        <v/>
      </c>
      <c r="MC41" s="102"/>
      <c r="MD41" s="102"/>
      <c r="ME41" s="104" t="str">
        <f t="shared" si="75"/>
        <v/>
      </c>
      <c r="MF41" s="102"/>
      <c r="MG41" s="104" t="str">
        <f t="shared" si="361"/>
        <v/>
      </c>
      <c r="MH41" s="102"/>
      <c r="MI41" s="102"/>
      <c r="MJ41" s="104" t="str">
        <f t="shared" si="76"/>
        <v/>
      </c>
      <c r="MK41" s="102"/>
      <c r="ML41" s="104" t="str">
        <f t="shared" si="362"/>
        <v/>
      </c>
      <c r="MM41" s="104" t="str">
        <f t="shared" si="298"/>
        <v/>
      </c>
      <c r="MN41" s="104" t="str">
        <f t="shared" si="299"/>
        <v/>
      </c>
      <c r="MO41" s="104" t="str">
        <f t="shared" si="300"/>
        <v/>
      </c>
      <c r="MP41" s="104" t="str">
        <f t="shared" si="301"/>
        <v/>
      </c>
      <c r="MQ41" s="104" t="str">
        <f t="shared" si="302"/>
        <v/>
      </c>
      <c r="MR41" s="105" t="str">
        <f t="shared" si="303"/>
        <v/>
      </c>
      <c r="MS41" s="109" t="str">
        <f t="shared" si="379"/>
        <v/>
      </c>
      <c r="MT41" s="102"/>
      <c r="MU41" s="102"/>
      <c r="MV41" s="104" t="str">
        <f t="shared" si="79"/>
        <v/>
      </c>
      <c r="MW41" s="102"/>
      <c r="MX41" s="104" t="str">
        <f t="shared" si="363"/>
        <v/>
      </c>
      <c r="MY41" s="102"/>
      <c r="MZ41" s="102"/>
      <c r="NA41" s="104" t="str">
        <f t="shared" si="80"/>
        <v/>
      </c>
      <c r="NB41" s="102"/>
      <c r="NC41" s="104" t="str">
        <f t="shared" si="364"/>
        <v/>
      </c>
      <c r="ND41" s="102"/>
      <c r="NE41" s="102"/>
      <c r="NF41" s="104" t="str">
        <f t="shared" si="81"/>
        <v/>
      </c>
      <c r="NG41" s="102"/>
      <c r="NH41" s="104" t="str">
        <f t="shared" si="365"/>
        <v/>
      </c>
      <c r="NI41" s="102"/>
      <c r="NJ41" s="102"/>
      <c r="NK41" s="104" t="str">
        <f t="shared" si="82"/>
        <v/>
      </c>
      <c r="NL41" s="102"/>
      <c r="NM41" s="104" t="str">
        <f t="shared" si="366"/>
        <v/>
      </c>
      <c r="NN41" s="102"/>
      <c r="NO41" s="102"/>
      <c r="NP41" s="104" t="str">
        <f t="shared" si="83"/>
        <v/>
      </c>
      <c r="NQ41" s="102"/>
      <c r="NR41" s="104" t="str">
        <f t="shared" si="367"/>
        <v/>
      </c>
      <c r="NS41" s="104" t="str">
        <f t="shared" si="304"/>
        <v/>
      </c>
      <c r="NT41" s="104" t="str">
        <f t="shared" si="305"/>
        <v/>
      </c>
      <c r="NU41" s="104" t="str">
        <f t="shared" si="306"/>
        <v/>
      </c>
      <c r="NV41" s="104" t="str">
        <f t="shared" si="307"/>
        <v/>
      </c>
      <c r="NW41" s="104" t="str">
        <f t="shared" si="308"/>
        <v/>
      </c>
      <c r="NX41" s="105" t="str">
        <f t="shared" si="309"/>
        <v/>
      </c>
      <c r="NY41" s="109" t="str">
        <f t="shared" si="380"/>
        <v/>
      </c>
      <c r="OA41" s="198" t="str">
        <f t="shared" si="226"/>
        <v/>
      </c>
      <c r="OB41" s="198" t="str">
        <f t="shared" si="227"/>
        <v/>
      </c>
      <c r="OC41" s="198" t="str">
        <f t="shared" si="228"/>
        <v/>
      </c>
      <c r="OD41" s="198" t="str">
        <f t="shared" si="229"/>
        <v/>
      </c>
      <c r="OE41" s="198" t="str">
        <f t="shared" si="230"/>
        <v/>
      </c>
      <c r="OF41" s="198" t="str">
        <f t="shared" si="231"/>
        <v/>
      </c>
      <c r="OG41" s="198" t="str">
        <f t="shared" si="232"/>
        <v/>
      </c>
      <c r="OH41" s="198" t="str">
        <f t="shared" si="233"/>
        <v/>
      </c>
      <c r="OI41" s="198" t="str">
        <f t="shared" si="234"/>
        <v/>
      </c>
      <c r="OJ41" s="198" t="str">
        <f t="shared" si="235"/>
        <v/>
      </c>
      <c r="OK41" s="198" t="str">
        <f t="shared" si="236"/>
        <v/>
      </c>
      <c r="OL41" s="198" t="str">
        <f t="shared" si="237"/>
        <v/>
      </c>
      <c r="OM41" s="200"/>
      <c r="ON41" s="198" t="str">
        <f t="shared" si="224"/>
        <v/>
      </c>
      <c r="OO41" s="198" t="str">
        <f t="shared" si="225"/>
        <v/>
      </c>
      <c r="OP41" s="198" t="str">
        <f t="shared" si="100"/>
        <v/>
      </c>
      <c r="OQ41" s="198" t="str">
        <f t="shared" si="101"/>
        <v/>
      </c>
      <c r="OR41" s="105" t="str">
        <f t="shared" si="102"/>
        <v/>
      </c>
      <c r="OS41" s="105" t="str">
        <f t="shared" si="103"/>
        <v/>
      </c>
      <c r="OT41" s="134"/>
      <c r="OU41" s="109" t="str">
        <f t="shared" si="104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368"/>
        <v>37</v>
      </c>
      <c r="B42" s="195"/>
      <c r="C42" s="197"/>
      <c r="D42" s="195"/>
      <c r="E42" s="196"/>
      <c r="F42" s="102"/>
      <c r="G42" s="102"/>
      <c r="H42" s="104" t="str">
        <f t="shared" si="0"/>
        <v/>
      </c>
      <c r="I42" s="102"/>
      <c r="J42" s="104" t="str">
        <f t="shared" si="1"/>
        <v/>
      </c>
      <c r="K42" s="102"/>
      <c r="L42" s="102"/>
      <c r="M42" s="104" t="str">
        <f t="shared" si="2"/>
        <v/>
      </c>
      <c r="N42" s="102"/>
      <c r="O42" s="104" t="str">
        <f t="shared" si="3"/>
        <v/>
      </c>
      <c r="P42" s="102"/>
      <c r="Q42" s="102"/>
      <c r="R42" s="104" t="str">
        <f t="shared" si="4"/>
        <v/>
      </c>
      <c r="S42" s="102"/>
      <c r="T42" s="104" t="str">
        <f t="shared" si="310"/>
        <v/>
      </c>
      <c r="U42" s="102"/>
      <c r="V42" s="102"/>
      <c r="W42" s="104" t="str">
        <f t="shared" si="5"/>
        <v/>
      </c>
      <c r="X42" s="102"/>
      <c r="Y42" s="104" t="str">
        <f t="shared" si="311"/>
        <v/>
      </c>
      <c r="Z42" s="102"/>
      <c r="AA42" s="102"/>
      <c r="AB42" s="104" t="str">
        <f t="shared" si="6"/>
        <v/>
      </c>
      <c r="AC42" s="102"/>
      <c r="AD42" s="104" t="str">
        <f t="shared" si="312"/>
        <v/>
      </c>
      <c r="AE42" s="104" t="str">
        <f t="shared" si="238"/>
        <v/>
      </c>
      <c r="AF42" s="104" t="str">
        <f t="shared" si="239"/>
        <v/>
      </c>
      <c r="AG42" s="104" t="str">
        <f t="shared" si="240"/>
        <v/>
      </c>
      <c r="AH42" s="104" t="str">
        <f t="shared" si="241"/>
        <v/>
      </c>
      <c r="AI42" s="104" t="str">
        <f t="shared" si="242"/>
        <v/>
      </c>
      <c r="AJ42" s="105" t="str">
        <f t="shared" si="243"/>
        <v/>
      </c>
      <c r="AK42" s="109" t="str">
        <f t="shared" si="369"/>
        <v/>
      </c>
      <c r="AL42" s="102"/>
      <c r="AM42" s="102"/>
      <c r="AN42" s="104" t="str">
        <f t="shared" si="9"/>
        <v/>
      </c>
      <c r="AO42" s="102"/>
      <c r="AP42" s="104" t="str">
        <f t="shared" si="313"/>
        <v/>
      </c>
      <c r="AQ42" s="102"/>
      <c r="AR42" s="102"/>
      <c r="AS42" s="104" t="str">
        <f t="shared" si="10"/>
        <v/>
      </c>
      <c r="AT42" s="102"/>
      <c r="AU42" s="104" t="str">
        <f t="shared" si="314"/>
        <v/>
      </c>
      <c r="AV42" s="102"/>
      <c r="AW42" s="102"/>
      <c r="AX42" s="104" t="str">
        <f t="shared" si="11"/>
        <v/>
      </c>
      <c r="AY42" s="102"/>
      <c r="AZ42" s="104" t="str">
        <f t="shared" si="315"/>
        <v/>
      </c>
      <c r="BA42" s="102"/>
      <c r="BB42" s="102"/>
      <c r="BC42" s="104" t="str">
        <f t="shared" si="12"/>
        <v/>
      </c>
      <c r="BD42" s="102"/>
      <c r="BE42" s="104" t="str">
        <f t="shared" si="316"/>
        <v/>
      </c>
      <c r="BF42" s="102"/>
      <c r="BG42" s="102"/>
      <c r="BH42" s="104" t="str">
        <f t="shared" si="13"/>
        <v/>
      </c>
      <c r="BI42" s="102"/>
      <c r="BJ42" s="104" t="str">
        <f t="shared" si="317"/>
        <v/>
      </c>
      <c r="BK42" s="104" t="str">
        <f t="shared" si="244"/>
        <v/>
      </c>
      <c r="BL42" s="104" t="str">
        <f t="shared" si="245"/>
        <v/>
      </c>
      <c r="BM42" s="104" t="str">
        <f t="shared" si="246"/>
        <v/>
      </c>
      <c r="BN42" s="104" t="str">
        <f t="shared" si="247"/>
        <v/>
      </c>
      <c r="BO42" s="104" t="str">
        <f t="shared" si="248"/>
        <v/>
      </c>
      <c r="BP42" s="105" t="str">
        <f t="shared" si="249"/>
        <v/>
      </c>
      <c r="BQ42" s="109" t="str">
        <f t="shared" si="370"/>
        <v/>
      </c>
      <c r="BR42" s="102"/>
      <c r="BS42" s="102"/>
      <c r="BT42" s="104" t="str">
        <f t="shared" si="16"/>
        <v/>
      </c>
      <c r="BU42" s="102"/>
      <c r="BV42" s="104" t="str">
        <f t="shared" si="318"/>
        <v/>
      </c>
      <c r="BW42" s="102"/>
      <c r="BX42" s="102"/>
      <c r="BY42" s="104" t="str">
        <f t="shared" si="17"/>
        <v/>
      </c>
      <c r="BZ42" s="102"/>
      <c r="CA42" s="104" t="str">
        <f t="shared" si="319"/>
        <v/>
      </c>
      <c r="CB42" s="102"/>
      <c r="CC42" s="102"/>
      <c r="CD42" s="104" t="str">
        <f t="shared" si="18"/>
        <v/>
      </c>
      <c r="CE42" s="102"/>
      <c r="CF42" s="104" t="str">
        <f t="shared" si="320"/>
        <v/>
      </c>
      <c r="CG42" s="102"/>
      <c r="CH42" s="102"/>
      <c r="CI42" s="104" t="str">
        <f t="shared" si="19"/>
        <v/>
      </c>
      <c r="CJ42" s="102"/>
      <c r="CK42" s="104" t="str">
        <f t="shared" si="321"/>
        <v/>
      </c>
      <c r="CL42" s="102"/>
      <c r="CM42" s="102"/>
      <c r="CN42" s="104" t="str">
        <f t="shared" si="20"/>
        <v/>
      </c>
      <c r="CO42" s="102"/>
      <c r="CP42" s="104" t="str">
        <f t="shared" si="322"/>
        <v/>
      </c>
      <c r="CQ42" s="104" t="str">
        <f t="shared" si="250"/>
        <v/>
      </c>
      <c r="CR42" s="104" t="str">
        <f t="shared" si="251"/>
        <v/>
      </c>
      <c r="CS42" s="104" t="str">
        <f t="shared" si="252"/>
        <v/>
      </c>
      <c r="CT42" s="104" t="str">
        <f t="shared" si="253"/>
        <v/>
      </c>
      <c r="CU42" s="104" t="str">
        <f t="shared" si="254"/>
        <v/>
      </c>
      <c r="CV42" s="105" t="str">
        <f t="shared" si="255"/>
        <v/>
      </c>
      <c r="CW42" s="109" t="str">
        <f t="shared" si="371"/>
        <v/>
      </c>
      <c r="CX42" s="102"/>
      <c r="CY42" s="102"/>
      <c r="CZ42" s="104" t="str">
        <f t="shared" si="23"/>
        <v/>
      </c>
      <c r="DA42" s="102"/>
      <c r="DB42" s="104" t="str">
        <f t="shared" si="323"/>
        <v/>
      </c>
      <c r="DC42" s="102"/>
      <c r="DD42" s="102"/>
      <c r="DE42" s="104" t="str">
        <f t="shared" si="24"/>
        <v/>
      </c>
      <c r="DF42" s="102"/>
      <c r="DG42" s="104" t="str">
        <f t="shared" si="324"/>
        <v/>
      </c>
      <c r="DH42" s="102"/>
      <c r="DI42" s="102"/>
      <c r="DJ42" s="104" t="str">
        <f t="shared" si="25"/>
        <v/>
      </c>
      <c r="DK42" s="102"/>
      <c r="DL42" s="104" t="str">
        <f t="shared" si="325"/>
        <v/>
      </c>
      <c r="DM42" s="102"/>
      <c r="DN42" s="102"/>
      <c r="DO42" s="104" t="str">
        <f t="shared" si="26"/>
        <v/>
      </c>
      <c r="DP42" s="102"/>
      <c r="DQ42" s="104" t="str">
        <f t="shared" si="326"/>
        <v/>
      </c>
      <c r="DR42" s="102"/>
      <c r="DS42" s="102"/>
      <c r="DT42" s="104" t="str">
        <f t="shared" si="27"/>
        <v/>
      </c>
      <c r="DU42" s="102"/>
      <c r="DV42" s="104" t="str">
        <f t="shared" si="327"/>
        <v/>
      </c>
      <c r="DW42" s="104" t="str">
        <f t="shared" si="256"/>
        <v/>
      </c>
      <c r="DX42" s="104" t="str">
        <f t="shared" si="257"/>
        <v/>
      </c>
      <c r="DY42" s="104" t="str">
        <f t="shared" si="258"/>
        <v/>
      </c>
      <c r="DZ42" s="104" t="str">
        <f t="shared" si="259"/>
        <v/>
      </c>
      <c r="EA42" s="104" t="str">
        <f t="shared" si="260"/>
        <v/>
      </c>
      <c r="EB42" s="105" t="str">
        <f t="shared" si="261"/>
        <v/>
      </c>
      <c r="EC42" s="109" t="str">
        <f t="shared" si="372"/>
        <v/>
      </c>
      <c r="ED42" s="102"/>
      <c r="EE42" s="102"/>
      <c r="EF42" s="104" t="str">
        <f t="shared" si="30"/>
        <v/>
      </c>
      <c r="EG42" s="102"/>
      <c r="EH42" s="104" t="str">
        <f t="shared" si="328"/>
        <v/>
      </c>
      <c r="EI42" s="102"/>
      <c r="EJ42" s="102"/>
      <c r="EK42" s="104" t="str">
        <f t="shared" si="31"/>
        <v/>
      </c>
      <c r="EL42" s="102"/>
      <c r="EM42" s="104" t="str">
        <f t="shared" si="329"/>
        <v/>
      </c>
      <c r="EN42" s="102"/>
      <c r="EO42" s="102"/>
      <c r="EP42" s="104" t="str">
        <f t="shared" si="32"/>
        <v/>
      </c>
      <c r="EQ42" s="102"/>
      <c r="ER42" s="104" t="str">
        <f t="shared" si="330"/>
        <v/>
      </c>
      <c r="ES42" s="102"/>
      <c r="ET42" s="102"/>
      <c r="EU42" s="104" t="str">
        <f t="shared" si="33"/>
        <v/>
      </c>
      <c r="EV42" s="102"/>
      <c r="EW42" s="104" t="str">
        <f t="shared" si="331"/>
        <v/>
      </c>
      <c r="EX42" s="102"/>
      <c r="EY42" s="102"/>
      <c r="EZ42" s="104" t="str">
        <f t="shared" si="34"/>
        <v/>
      </c>
      <c r="FA42" s="102"/>
      <c r="FB42" s="104" t="str">
        <f t="shared" si="332"/>
        <v/>
      </c>
      <c r="FC42" s="104" t="str">
        <f t="shared" si="262"/>
        <v/>
      </c>
      <c r="FD42" s="104" t="str">
        <f t="shared" si="263"/>
        <v/>
      </c>
      <c r="FE42" s="104" t="str">
        <f t="shared" si="264"/>
        <v/>
      </c>
      <c r="FF42" s="104" t="str">
        <f t="shared" si="265"/>
        <v/>
      </c>
      <c r="FG42" s="104" t="str">
        <f t="shared" si="266"/>
        <v/>
      </c>
      <c r="FH42" s="105" t="str">
        <f t="shared" si="267"/>
        <v/>
      </c>
      <c r="FI42" s="109" t="str">
        <f t="shared" si="373"/>
        <v/>
      </c>
      <c r="FJ42" s="102"/>
      <c r="FK42" s="102"/>
      <c r="FL42" s="104" t="str">
        <f t="shared" si="37"/>
        <v/>
      </c>
      <c r="FM42" s="102"/>
      <c r="FN42" s="104" t="str">
        <f t="shared" si="333"/>
        <v/>
      </c>
      <c r="FO42" s="102"/>
      <c r="FP42" s="102"/>
      <c r="FQ42" s="104" t="str">
        <f t="shared" si="38"/>
        <v/>
      </c>
      <c r="FR42" s="102"/>
      <c r="FS42" s="104" t="str">
        <f t="shared" si="334"/>
        <v/>
      </c>
      <c r="FT42" s="102"/>
      <c r="FU42" s="102"/>
      <c r="FV42" s="104" t="str">
        <f t="shared" si="39"/>
        <v/>
      </c>
      <c r="FW42" s="102"/>
      <c r="FX42" s="104" t="str">
        <f t="shared" si="335"/>
        <v/>
      </c>
      <c r="FY42" s="102"/>
      <c r="FZ42" s="102"/>
      <c r="GA42" s="104" t="str">
        <f t="shared" si="40"/>
        <v/>
      </c>
      <c r="GB42" s="102"/>
      <c r="GC42" s="104" t="str">
        <f t="shared" si="336"/>
        <v/>
      </c>
      <c r="GD42" s="102"/>
      <c r="GE42" s="102"/>
      <c r="GF42" s="104" t="str">
        <f t="shared" si="41"/>
        <v/>
      </c>
      <c r="GG42" s="102"/>
      <c r="GH42" s="104" t="str">
        <f t="shared" si="337"/>
        <v/>
      </c>
      <c r="GI42" s="104" t="str">
        <f t="shared" si="268"/>
        <v/>
      </c>
      <c r="GJ42" s="104" t="str">
        <f t="shared" si="269"/>
        <v/>
      </c>
      <c r="GK42" s="104" t="str">
        <f t="shared" si="270"/>
        <v/>
      </c>
      <c r="GL42" s="104" t="str">
        <f t="shared" si="271"/>
        <v/>
      </c>
      <c r="GM42" s="104" t="str">
        <f t="shared" si="272"/>
        <v/>
      </c>
      <c r="GN42" s="105" t="str">
        <f t="shared" si="273"/>
        <v/>
      </c>
      <c r="GO42" s="109" t="str">
        <f t="shared" si="374"/>
        <v/>
      </c>
      <c r="GP42" s="102"/>
      <c r="GQ42" s="102"/>
      <c r="GR42" s="104" t="str">
        <f t="shared" si="44"/>
        <v/>
      </c>
      <c r="GS42" s="102"/>
      <c r="GT42" s="104" t="str">
        <f t="shared" si="338"/>
        <v/>
      </c>
      <c r="GU42" s="102"/>
      <c r="GV42" s="102"/>
      <c r="GW42" s="104" t="str">
        <f t="shared" si="45"/>
        <v/>
      </c>
      <c r="GX42" s="102"/>
      <c r="GY42" s="104" t="str">
        <f t="shared" si="339"/>
        <v/>
      </c>
      <c r="GZ42" s="102"/>
      <c r="HA42" s="102"/>
      <c r="HB42" s="104" t="str">
        <f t="shared" si="46"/>
        <v/>
      </c>
      <c r="HC42" s="102"/>
      <c r="HD42" s="104" t="str">
        <f t="shared" si="340"/>
        <v/>
      </c>
      <c r="HE42" s="102"/>
      <c r="HF42" s="102"/>
      <c r="HG42" s="104" t="str">
        <f t="shared" si="47"/>
        <v/>
      </c>
      <c r="HH42" s="102"/>
      <c r="HI42" s="104" t="str">
        <f t="shared" si="341"/>
        <v/>
      </c>
      <c r="HJ42" s="102"/>
      <c r="HK42" s="102"/>
      <c r="HL42" s="104" t="str">
        <f t="shared" si="48"/>
        <v/>
      </c>
      <c r="HM42" s="102"/>
      <c r="HN42" s="104" t="str">
        <f t="shared" si="342"/>
        <v/>
      </c>
      <c r="HO42" s="104" t="str">
        <f t="shared" si="274"/>
        <v/>
      </c>
      <c r="HP42" s="104" t="str">
        <f t="shared" si="275"/>
        <v/>
      </c>
      <c r="HQ42" s="104" t="str">
        <f t="shared" si="276"/>
        <v/>
      </c>
      <c r="HR42" s="104" t="str">
        <f t="shared" si="277"/>
        <v/>
      </c>
      <c r="HS42" s="104" t="str">
        <f t="shared" si="278"/>
        <v/>
      </c>
      <c r="HT42" s="105" t="str">
        <f t="shared" si="279"/>
        <v/>
      </c>
      <c r="HU42" s="109" t="str">
        <f t="shared" si="375"/>
        <v/>
      </c>
      <c r="HV42" s="102"/>
      <c r="HW42" s="102"/>
      <c r="HX42" s="104" t="str">
        <f t="shared" si="51"/>
        <v/>
      </c>
      <c r="HY42" s="102"/>
      <c r="HZ42" s="104" t="str">
        <f t="shared" si="343"/>
        <v/>
      </c>
      <c r="IA42" s="102"/>
      <c r="IB42" s="102"/>
      <c r="IC42" s="104" t="str">
        <f t="shared" si="52"/>
        <v/>
      </c>
      <c r="ID42" s="102"/>
      <c r="IE42" s="104" t="str">
        <f t="shared" si="344"/>
        <v/>
      </c>
      <c r="IF42" s="102"/>
      <c r="IG42" s="102"/>
      <c r="IH42" s="104" t="str">
        <f t="shared" si="53"/>
        <v/>
      </c>
      <c r="II42" s="102"/>
      <c r="IJ42" s="104" t="str">
        <f t="shared" si="345"/>
        <v/>
      </c>
      <c r="IK42" s="102"/>
      <c r="IL42" s="102"/>
      <c r="IM42" s="104" t="str">
        <f t="shared" si="54"/>
        <v/>
      </c>
      <c r="IN42" s="102"/>
      <c r="IO42" s="104" t="str">
        <f t="shared" si="346"/>
        <v/>
      </c>
      <c r="IP42" s="102"/>
      <c r="IQ42" s="102"/>
      <c r="IR42" s="104" t="str">
        <f t="shared" si="55"/>
        <v/>
      </c>
      <c r="IS42" s="102"/>
      <c r="IT42" s="104" t="str">
        <f t="shared" si="347"/>
        <v/>
      </c>
      <c r="IU42" s="104" t="str">
        <f t="shared" si="280"/>
        <v/>
      </c>
      <c r="IV42" s="104" t="str">
        <f t="shared" si="281"/>
        <v/>
      </c>
      <c r="IW42" s="104" t="str">
        <f t="shared" si="282"/>
        <v/>
      </c>
      <c r="IX42" s="104" t="str">
        <f t="shared" si="283"/>
        <v/>
      </c>
      <c r="IY42" s="104" t="str">
        <f t="shared" si="284"/>
        <v/>
      </c>
      <c r="IZ42" s="105" t="str">
        <f t="shared" si="285"/>
        <v/>
      </c>
      <c r="JA42" s="109" t="str">
        <f t="shared" si="376"/>
        <v/>
      </c>
      <c r="JB42" s="102"/>
      <c r="JC42" s="102"/>
      <c r="JD42" s="104" t="str">
        <f t="shared" si="58"/>
        <v/>
      </c>
      <c r="JE42" s="102"/>
      <c r="JF42" s="104" t="str">
        <f t="shared" si="348"/>
        <v/>
      </c>
      <c r="JG42" s="102"/>
      <c r="JH42" s="102"/>
      <c r="JI42" s="104" t="str">
        <f t="shared" si="59"/>
        <v/>
      </c>
      <c r="JJ42" s="102"/>
      <c r="JK42" s="104" t="str">
        <f t="shared" si="349"/>
        <v/>
      </c>
      <c r="JL42" s="102"/>
      <c r="JM42" s="102"/>
      <c r="JN42" s="104" t="str">
        <f t="shared" si="60"/>
        <v/>
      </c>
      <c r="JO42" s="102"/>
      <c r="JP42" s="104" t="str">
        <f t="shared" si="350"/>
        <v/>
      </c>
      <c r="JQ42" s="102"/>
      <c r="JR42" s="102"/>
      <c r="JS42" s="104" t="str">
        <f t="shared" si="61"/>
        <v/>
      </c>
      <c r="JT42" s="102"/>
      <c r="JU42" s="104" t="str">
        <f t="shared" si="351"/>
        <v/>
      </c>
      <c r="JV42" s="102"/>
      <c r="JW42" s="102"/>
      <c r="JX42" s="104" t="str">
        <f t="shared" si="62"/>
        <v/>
      </c>
      <c r="JY42" s="102"/>
      <c r="JZ42" s="104" t="str">
        <f t="shared" si="352"/>
        <v/>
      </c>
      <c r="KA42" s="104" t="str">
        <f t="shared" si="286"/>
        <v/>
      </c>
      <c r="KB42" s="104" t="str">
        <f t="shared" si="287"/>
        <v/>
      </c>
      <c r="KC42" s="104" t="str">
        <f t="shared" si="288"/>
        <v/>
      </c>
      <c r="KD42" s="104" t="str">
        <f t="shared" si="289"/>
        <v/>
      </c>
      <c r="KE42" s="104" t="str">
        <f t="shared" si="290"/>
        <v/>
      </c>
      <c r="KF42" s="105" t="str">
        <f t="shared" si="291"/>
        <v/>
      </c>
      <c r="KG42" s="109" t="str">
        <f t="shared" si="377"/>
        <v/>
      </c>
      <c r="KH42" s="102"/>
      <c r="KI42" s="102"/>
      <c r="KJ42" s="104" t="str">
        <f t="shared" si="65"/>
        <v/>
      </c>
      <c r="KK42" s="102"/>
      <c r="KL42" s="104" t="str">
        <f t="shared" si="353"/>
        <v/>
      </c>
      <c r="KM42" s="102"/>
      <c r="KN42" s="102"/>
      <c r="KO42" s="104" t="str">
        <f t="shared" si="66"/>
        <v/>
      </c>
      <c r="KP42" s="102"/>
      <c r="KQ42" s="104" t="str">
        <f t="shared" si="354"/>
        <v/>
      </c>
      <c r="KR42" s="102"/>
      <c r="KS42" s="102"/>
      <c r="KT42" s="104" t="str">
        <f t="shared" si="67"/>
        <v/>
      </c>
      <c r="KU42" s="102"/>
      <c r="KV42" s="104" t="str">
        <f t="shared" si="355"/>
        <v/>
      </c>
      <c r="KW42" s="102"/>
      <c r="KX42" s="102"/>
      <c r="KY42" s="104" t="str">
        <f t="shared" si="68"/>
        <v/>
      </c>
      <c r="KZ42" s="102"/>
      <c r="LA42" s="104" t="str">
        <f t="shared" si="356"/>
        <v/>
      </c>
      <c r="LB42" s="102"/>
      <c r="LC42" s="102"/>
      <c r="LD42" s="104" t="str">
        <f t="shared" si="69"/>
        <v/>
      </c>
      <c r="LE42" s="102"/>
      <c r="LF42" s="104" t="str">
        <f t="shared" si="357"/>
        <v/>
      </c>
      <c r="LG42" s="104" t="str">
        <f t="shared" si="292"/>
        <v/>
      </c>
      <c r="LH42" s="104" t="str">
        <f t="shared" si="293"/>
        <v/>
      </c>
      <c r="LI42" s="104" t="str">
        <f t="shared" si="294"/>
        <v/>
      </c>
      <c r="LJ42" s="104" t="str">
        <f t="shared" si="295"/>
        <v/>
      </c>
      <c r="LK42" s="104" t="str">
        <f t="shared" si="296"/>
        <v/>
      </c>
      <c r="LL42" s="105" t="str">
        <f t="shared" si="297"/>
        <v/>
      </c>
      <c r="LM42" s="109" t="str">
        <f t="shared" si="378"/>
        <v/>
      </c>
      <c r="LN42" s="102"/>
      <c r="LO42" s="102"/>
      <c r="LP42" s="104" t="str">
        <f t="shared" si="72"/>
        <v/>
      </c>
      <c r="LQ42" s="102"/>
      <c r="LR42" s="104" t="str">
        <f t="shared" si="358"/>
        <v/>
      </c>
      <c r="LS42" s="102"/>
      <c r="LT42" s="102"/>
      <c r="LU42" s="104" t="str">
        <f t="shared" si="73"/>
        <v/>
      </c>
      <c r="LV42" s="102"/>
      <c r="LW42" s="104" t="str">
        <f t="shared" si="359"/>
        <v/>
      </c>
      <c r="LX42" s="102"/>
      <c r="LY42" s="102"/>
      <c r="LZ42" s="104" t="str">
        <f t="shared" si="74"/>
        <v/>
      </c>
      <c r="MA42" s="102"/>
      <c r="MB42" s="104" t="str">
        <f t="shared" si="360"/>
        <v/>
      </c>
      <c r="MC42" s="102"/>
      <c r="MD42" s="102"/>
      <c r="ME42" s="104" t="str">
        <f t="shared" si="75"/>
        <v/>
      </c>
      <c r="MF42" s="102"/>
      <c r="MG42" s="104" t="str">
        <f t="shared" si="361"/>
        <v/>
      </c>
      <c r="MH42" s="102"/>
      <c r="MI42" s="102"/>
      <c r="MJ42" s="104" t="str">
        <f t="shared" si="76"/>
        <v/>
      </c>
      <c r="MK42" s="102"/>
      <c r="ML42" s="104" t="str">
        <f t="shared" si="362"/>
        <v/>
      </c>
      <c r="MM42" s="104" t="str">
        <f t="shared" si="298"/>
        <v/>
      </c>
      <c r="MN42" s="104" t="str">
        <f t="shared" si="299"/>
        <v/>
      </c>
      <c r="MO42" s="104" t="str">
        <f t="shared" si="300"/>
        <v/>
      </c>
      <c r="MP42" s="104" t="str">
        <f t="shared" si="301"/>
        <v/>
      </c>
      <c r="MQ42" s="104" t="str">
        <f t="shared" si="302"/>
        <v/>
      </c>
      <c r="MR42" s="105" t="str">
        <f t="shared" si="303"/>
        <v/>
      </c>
      <c r="MS42" s="109" t="str">
        <f t="shared" si="379"/>
        <v/>
      </c>
      <c r="MT42" s="102"/>
      <c r="MU42" s="102"/>
      <c r="MV42" s="104" t="str">
        <f t="shared" si="79"/>
        <v/>
      </c>
      <c r="MW42" s="102"/>
      <c r="MX42" s="104" t="str">
        <f t="shared" si="363"/>
        <v/>
      </c>
      <c r="MY42" s="102"/>
      <c r="MZ42" s="102"/>
      <c r="NA42" s="104" t="str">
        <f t="shared" si="80"/>
        <v/>
      </c>
      <c r="NB42" s="102"/>
      <c r="NC42" s="104" t="str">
        <f t="shared" si="364"/>
        <v/>
      </c>
      <c r="ND42" s="102"/>
      <c r="NE42" s="102"/>
      <c r="NF42" s="104" t="str">
        <f t="shared" si="81"/>
        <v/>
      </c>
      <c r="NG42" s="102"/>
      <c r="NH42" s="104" t="str">
        <f t="shared" si="365"/>
        <v/>
      </c>
      <c r="NI42" s="102"/>
      <c r="NJ42" s="102"/>
      <c r="NK42" s="104" t="str">
        <f t="shared" si="82"/>
        <v/>
      </c>
      <c r="NL42" s="102"/>
      <c r="NM42" s="104" t="str">
        <f t="shared" si="366"/>
        <v/>
      </c>
      <c r="NN42" s="102"/>
      <c r="NO42" s="102"/>
      <c r="NP42" s="104" t="str">
        <f t="shared" si="83"/>
        <v/>
      </c>
      <c r="NQ42" s="102"/>
      <c r="NR42" s="104" t="str">
        <f t="shared" si="367"/>
        <v/>
      </c>
      <c r="NS42" s="104" t="str">
        <f t="shared" si="304"/>
        <v/>
      </c>
      <c r="NT42" s="104" t="str">
        <f t="shared" si="305"/>
        <v/>
      </c>
      <c r="NU42" s="104" t="str">
        <f t="shared" si="306"/>
        <v/>
      </c>
      <c r="NV42" s="104" t="str">
        <f t="shared" si="307"/>
        <v/>
      </c>
      <c r="NW42" s="104" t="str">
        <f t="shared" si="308"/>
        <v/>
      </c>
      <c r="NX42" s="105" t="str">
        <f t="shared" si="309"/>
        <v/>
      </c>
      <c r="NY42" s="109" t="str">
        <f t="shared" si="380"/>
        <v/>
      </c>
      <c r="OA42" s="198" t="str">
        <f t="shared" si="226"/>
        <v/>
      </c>
      <c r="OB42" s="198" t="str">
        <f t="shared" si="227"/>
        <v/>
      </c>
      <c r="OC42" s="198" t="str">
        <f t="shared" si="228"/>
        <v/>
      </c>
      <c r="OD42" s="198" t="str">
        <f t="shared" si="229"/>
        <v/>
      </c>
      <c r="OE42" s="198" t="str">
        <f t="shared" si="230"/>
        <v/>
      </c>
      <c r="OF42" s="198" t="str">
        <f t="shared" si="231"/>
        <v/>
      </c>
      <c r="OG42" s="198" t="str">
        <f t="shared" si="232"/>
        <v/>
      </c>
      <c r="OH42" s="198" t="str">
        <f t="shared" si="233"/>
        <v/>
      </c>
      <c r="OI42" s="198" t="str">
        <f t="shared" si="234"/>
        <v/>
      </c>
      <c r="OJ42" s="198" t="str">
        <f t="shared" si="235"/>
        <v/>
      </c>
      <c r="OK42" s="198" t="str">
        <f t="shared" si="236"/>
        <v/>
      </c>
      <c r="OL42" s="198" t="str">
        <f t="shared" si="237"/>
        <v/>
      </c>
      <c r="OM42" s="200"/>
      <c r="ON42" s="198" t="str">
        <f t="shared" si="224"/>
        <v/>
      </c>
      <c r="OO42" s="198" t="str">
        <f t="shared" si="225"/>
        <v/>
      </c>
      <c r="OP42" s="198" t="str">
        <f t="shared" si="100"/>
        <v/>
      </c>
      <c r="OQ42" s="198" t="str">
        <f t="shared" si="101"/>
        <v/>
      </c>
      <c r="OR42" s="105" t="str">
        <f t="shared" si="102"/>
        <v/>
      </c>
      <c r="OS42" s="105" t="str">
        <f t="shared" si="103"/>
        <v/>
      </c>
      <c r="OT42" s="134"/>
      <c r="OU42" s="109" t="str">
        <f t="shared" si="104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368"/>
        <v>38</v>
      </c>
      <c r="B43" s="195"/>
      <c r="C43" s="195"/>
      <c r="D43" s="195"/>
      <c r="E43" s="196"/>
      <c r="F43" s="102"/>
      <c r="G43" s="102"/>
      <c r="H43" s="104" t="str">
        <f t="shared" si="0"/>
        <v/>
      </c>
      <c r="I43" s="102"/>
      <c r="J43" s="104" t="str">
        <f t="shared" si="1"/>
        <v/>
      </c>
      <c r="K43" s="102"/>
      <c r="L43" s="102"/>
      <c r="M43" s="104" t="str">
        <f t="shared" si="2"/>
        <v/>
      </c>
      <c r="N43" s="102"/>
      <c r="O43" s="104" t="str">
        <f t="shared" si="3"/>
        <v/>
      </c>
      <c r="P43" s="102"/>
      <c r="Q43" s="102"/>
      <c r="R43" s="104" t="str">
        <f t="shared" si="4"/>
        <v/>
      </c>
      <c r="S43" s="102"/>
      <c r="T43" s="104" t="str">
        <f t="shared" si="310"/>
        <v/>
      </c>
      <c r="U43" s="102"/>
      <c r="V43" s="102"/>
      <c r="W43" s="104" t="str">
        <f t="shared" si="5"/>
        <v/>
      </c>
      <c r="X43" s="102"/>
      <c r="Y43" s="104" t="str">
        <f t="shared" si="311"/>
        <v/>
      </c>
      <c r="Z43" s="102"/>
      <c r="AA43" s="102"/>
      <c r="AB43" s="104" t="str">
        <f t="shared" si="6"/>
        <v/>
      </c>
      <c r="AC43" s="102"/>
      <c r="AD43" s="104" t="str">
        <f t="shared" si="312"/>
        <v/>
      </c>
      <c r="AE43" s="104" t="str">
        <f t="shared" si="238"/>
        <v/>
      </c>
      <c r="AF43" s="104" t="str">
        <f t="shared" si="239"/>
        <v/>
      </c>
      <c r="AG43" s="104" t="str">
        <f t="shared" si="240"/>
        <v/>
      </c>
      <c r="AH43" s="104" t="str">
        <f t="shared" si="241"/>
        <v/>
      </c>
      <c r="AI43" s="104" t="str">
        <f t="shared" si="242"/>
        <v/>
      </c>
      <c r="AJ43" s="105" t="str">
        <f t="shared" si="243"/>
        <v/>
      </c>
      <c r="AK43" s="109" t="str">
        <f t="shared" si="369"/>
        <v/>
      </c>
      <c r="AL43" s="102"/>
      <c r="AM43" s="102"/>
      <c r="AN43" s="104" t="str">
        <f t="shared" si="9"/>
        <v/>
      </c>
      <c r="AO43" s="102"/>
      <c r="AP43" s="104" t="str">
        <f t="shared" si="313"/>
        <v/>
      </c>
      <c r="AQ43" s="102"/>
      <c r="AR43" s="102"/>
      <c r="AS43" s="104" t="str">
        <f t="shared" si="10"/>
        <v/>
      </c>
      <c r="AT43" s="102"/>
      <c r="AU43" s="104" t="str">
        <f t="shared" si="314"/>
        <v/>
      </c>
      <c r="AV43" s="102"/>
      <c r="AW43" s="102"/>
      <c r="AX43" s="104" t="str">
        <f t="shared" si="11"/>
        <v/>
      </c>
      <c r="AY43" s="102"/>
      <c r="AZ43" s="104" t="str">
        <f t="shared" si="315"/>
        <v/>
      </c>
      <c r="BA43" s="102"/>
      <c r="BB43" s="102"/>
      <c r="BC43" s="104" t="str">
        <f t="shared" si="12"/>
        <v/>
      </c>
      <c r="BD43" s="102"/>
      <c r="BE43" s="104" t="str">
        <f t="shared" si="316"/>
        <v/>
      </c>
      <c r="BF43" s="102"/>
      <c r="BG43" s="102"/>
      <c r="BH43" s="104" t="str">
        <f t="shared" si="13"/>
        <v/>
      </c>
      <c r="BI43" s="102"/>
      <c r="BJ43" s="104" t="str">
        <f t="shared" si="317"/>
        <v/>
      </c>
      <c r="BK43" s="104" t="str">
        <f t="shared" si="244"/>
        <v/>
      </c>
      <c r="BL43" s="104" t="str">
        <f t="shared" si="245"/>
        <v/>
      </c>
      <c r="BM43" s="104" t="str">
        <f t="shared" si="246"/>
        <v/>
      </c>
      <c r="BN43" s="104" t="str">
        <f t="shared" si="247"/>
        <v/>
      </c>
      <c r="BO43" s="104" t="str">
        <f t="shared" si="248"/>
        <v/>
      </c>
      <c r="BP43" s="105" t="str">
        <f t="shared" si="249"/>
        <v/>
      </c>
      <c r="BQ43" s="109" t="str">
        <f t="shared" si="370"/>
        <v/>
      </c>
      <c r="BR43" s="102"/>
      <c r="BS43" s="102"/>
      <c r="BT43" s="104" t="str">
        <f t="shared" si="16"/>
        <v/>
      </c>
      <c r="BU43" s="102"/>
      <c r="BV43" s="104" t="str">
        <f t="shared" si="318"/>
        <v/>
      </c>
      <c r="BW43" s="102"/>
      <c r="BX43" s="102"/>
      <c r="BY43" s="104" t="str">
        <f t="shared" si="17"/>
        <v/>
      </c>
      <c r="BZ43" s="102"/>
      <c r="CA43" s="104" t="str">
        <f t="shared" si="319"/>
        <v/>
      </c>
      <c r="CB43" s="102"/>
      <c r="CC43" s="102"/>
      <c r="CD43" s="104" t="str">
        <f t="shared" si="18"/>
        <v/>
      </c>
      <c r="CE43" s="102"/>
      <c r="CF43" s="104" t="str">
        <f t="shared" si="320"/>
        <v/>
      </c>
      <c r="CG43" s="102"/>
      <c r="CH43" s="102"/>
      <c r="CI43" s="104" t="str">
        <f t="shared" si="19"/>
        <v/>
      </c>
      <c r="CJ43" s="102"/>
      <c r="CK43" s="104" t="str">
        <f t="shared" si="321"/>
        <v/>
      </c>
      <c r="CL43" s="102"/>
      <c r="CM43" s="102"/>
      <c r="CN43" s="104" t="str">
        <f t="shared" si="20"/>
        <v/>
      </c>
      <c r="CO43" s="102"/>
      <c r="CP43" s="104" t="str">
        <f t="shared" si="322"/>
        <v/>
      </c>
      <c r="CQ43" s="104" t="str">
        <f t="shared" si="250"/>
        <v/>
      </c>
      <c r="CR43" s="104" t="str">
        <f t="shared" si="251"/>
        <v/>
      </c>
      <c r="CS43" s="104" t="str">
        <f t="shared" si="252"/>
        <v/>
      </c>
      <c r="CT43" s="104" t="str">
        <f t="shared" si="253"/>
        <v/>
      </c>
      <c r="CU43" s="104" t="str">
        <f t="shared" si="254"/>
        <v/>
      </c>
      <c r="CV43" s="105" t="str">
        <f t="shared" si="255"/>
        <v/>
      </c>
      <c r="CW43" s="109" t="str">
        <f t="shared" si="371"/>
        <v/>
      </c>
      <c r="CX43" s="102"/>
      <c r="CY43" s="102"/>
      <c r="CZ43" s="104" t="str">
        <f t="shared" si="23"/>
        <v/>
      </c>
      <c r="DA43" s="102"/>
      <c r="DB43" s="104" t="str">
        <f t="shared" si="323"/>
        <v/>
      </c>
      <c r="DC43" s="102"/>
      <c r="DD43" s="102"/>
      <c r="DE43" s="104" t="str">
        <f t="shared" si="24"/>
        <v/>
      </c>
      <c r="DF43" s="102"/>
      <c r="DG43" s="104" t="str">
        <f t="shared" si="324"/>
        <v/>
      </c>
      <c r="DH43" s="102"/>
      <c r="DI43" s="102"/>
      <c r="DJ43" s="104" t="str">
        <f t="shared" si="25"/>
        <v/>
      </c>
      <c r="DK43" s="102"/>
      <c r="DL43" s="104" t="str">
        <f t="shared" si="325"/>
        <v/>
      </c>
      <c r="DM43" s="102"/>
      <c r="DN43" s="102"/>
      <c r="DO43" s="104" t="str">
        <f t="shared" si="26"/>
        <v/>
      </c>
      <c r="DP43" s="102"/>
      <c r="DQ43" s="104" t="str">
        <f t="shared" si="326"/>
        <v/>
      </c>
      <c r="DR43" s="102"/>
      <c r="DS43" s="102"/>
      <c r="DT43" s="104" t="str">
        <f t="shared" si="27"/>
        <v/>
      </c>
      <c r="DU43" s="102"/>
      <c r="DV43" s="104" t="str">
        <f t="shared" si="327"/>
        <v/>
      </c>
      <c r="DW43" s="104" t="str">
        <f t="shared" si="256"/>
        <v/>
      </c>
      <c r="DX43" s="104" t="str">
        <f t="shared" si="257"/>
        <v/>
      </c>
      <c r="DY43" s="104" t="str">
        <f t="shared" si="258"/>
        <v/>
      </c>
      <c r="DZ43" s="104" t="str">
        <f t="shared" si="259"/>
        <v/>
      </c>
      <c r="EA43" s="104" t="str">
        <f t="shared" si="260"/>
        <v/>
      </c>
      <c r="EB43" s="105" t="str">
        <f t="shared" si="261"/>
        <v/>
      </c>
      <c r="EC43" s="109" t="str">
        <f t="shared" si="372"/>
        <v/>
      </c>
      <c r="ED43" s="102"/>
      <c r="EE43" s="102"/>
      <c r="EF43" s="104" t="str">
        <f t="shared" si="30"/>
        <v/>
      </c>
      <c r="EG43" s="102"/>
      <c r="EH43" s="104" t="str">
        <f t="shared" si="328"/>
        <v/>
      </c>
      <c r="EI43" s="102"/>
      <c r="EJ43" s="102"/>
      <c r="EK43" s="104" t="str">
        <f t="shared" si="31"/>
        <v/>
      </c>
      <c r="EL43" s="102"/>
      <c r="EM43" s="104" t="str">
        <f t="shared" si="329"/>
        <v/>
      </c>
      <c r="EN43" s="102"/>
      <c r="EO43" s="102"/>
      <c r="EP43" s="104" t="str">
        <f t="shared" si="32"/>
        <v/>
      </c>
      <c r="EQ43" s="102"/>
      <c r="ER43" s="104" t="str">
        <f t="shared" si="330"/>
        <v/>
      </c>
      <c r="ES43" s="102"/>
      <c r="ET43" s="102"/>
      <c r="EU43" s="104" t="str">
        <f t="shared" si="33"/>
        <v/>
      </c>
      <c r="EV43" s="102"/>
      <c r="EW43" s="104" t="str">
        <f t="shared" si="331"/>
        <v/>
      </c>
      <c r="EX43" s="102"/>
      <c r="EY43" s="102"/>
      <c r="EZ43" s="104" t="str">
        <f t="shared" si="34"/>
        <v/>
      </c>
      <c r="FA43" s="102"/>
      <c r="FB43" s="104" t="str">
        <f t="shared" si="332"/>
        <v/>
      </c>
      <c r="FC43" s="104" t="str">
        <f t="shared" si="262"/>
        <v/>
      </c>
      <c r="FD43" s="104" t="str">
        <f t="shared" si="263"/>
        <v/>
      </c>
      <c r="FE43" s="104" t="str">
        <f t="shared" si="264"/>
        <v/>
      </c>
      <c r="FF43" s="104" t="str">
        <f t="shared" si="265"/>
        <v/>
      </c>
      <c r="FG43" s="104" t="str">
        <f t="shared" si="266"/>
        <v/>
      </c>
      <c r="FH43" s="105" t="str">
        <f t="shared" si="267"/>
        <v/>
      </c>
      <c r="FI43" s="109" t="str">
        <f t="shared" si="373"/>
        <v/>
      </c>
      <c r="FJ43" s="102"/>
      <c r="FK43" s="102"/>
      <c r="FL43" s="104" t="str">
        <f t="shared" si="37"/>
        <v/>
      </c>
      <c r="FM43" s="102"/>
      <c r="FN43" s="104" t="str">
        <f t="shared" si="333"/>
        <v/>
      </c>
      <c r="FO43" s="102"/>
      <c r="FP43" s="102"/>
      <c r="FQ43" s="104" t="str">
        <f t="shared" si="38"/>
        <v/>
      </c>
      <c r="FR43" s="102"/>
      <c r="FS43" s="104" t="str">
        <f t="shared" si="334"/>
        <v/>
      </c>
      <c r="FT43" s="102"/>
      <c r="FU43" s="102"/>
      <c r="FV43" s="104" t="str">
        <f t="shared" si="39"/>
        <v/>
      </c>
      <c r="FW43" s="102"/>
      <c r="FX43" s="104" t="str">
        <f t="shared" si="335"/>
        <v/>
      </c>
      <c r="FY43" s="102"/>
      <c r="FZ43" s="102"/>
      <c r="GA43" s="104" t="str">
        <f t="shared" si="40"/>
        <v/>
      </c>
      <c r="GB43" s="102"/>
      <c r="GC43" s="104" t="str">
        <f t="shared" si="336"/>
        <v/>
      </c>
      <c r="GD43" s="102"/>
      <c r="GE43" s="102"/>
      <c r="GF43" s="104" t="str">
        <f t="shared" si="41"/>
        <v/>
      </c>
      <c r="GG43" s="102"/>
      <c r="GH43" s="104" t="str">
        <f t="shared" si="337"/>
        <v/>
      </c>
      <c r="GI43" s="104" t="str">
        <f t="shared" si="268"/>
        <v/>
      </c>
      <c r="GJ43" s="104" t="str">
        <f t="shared" si="269"/>
        <v/>
      </c>
      <c r="GK43" s="104" t="str">
        <f t="shared" si="270"/>
        <v/>
      </c>
      <c r="GL43" s="104" t="str">
        <f t="shared" si="271"/>
        <v/>
      </c>
      <c r="GM43" s="104" t="str">
        <f t="shared" si="272"/>
        <v/>
      </c>
      <c r="GN43" s="105" t="str">
        <f t="shared" si="273"/>
        <v/>
      </c>
      <c r="GO43" s="109" t="str">
        <f t="shared" si="374"/>
        <v/>
      </c>
      <c r="GP43" s="102"/>
      <c r="GQ43" s="102"/>
      <c r="GR43" s="104" t="str">
        <f t="shared" si="44"/>
        <v/>
      </c>
      <c r="GS43" s="102"/>
      <c r="GT43" s="104" t="str">
        <f t="shared" si="338"/>
        <v/>
      </c>
      <c r="GU43" s="102"/>
      <c r="GV43" s="102"/>
      <c r="GW43" s="104" t="str">
        <f t="shared" si="45"/>
        <v/>
      </c>
      <c r="GX43" s="102"/>
      <c r="GY43" s="104" t="str">
        <f t="shared" si="339"/>
        <v/>
      </c>
      <c r="GZ43" s="102"/>
      <c r="HA43" s="102"/>
      <c r="HB43" s="104" t="str">
        <f t="shared" si="46"/>
        <v/>
      </c>
      <c r="HC43" s="102"/>
      <c r="HD43" s="104" t="str">
        <f t="shared" si="340"/>
        <v/>
      </c>
      <c r="HE43" s="102"/>
      <c r="HF43" s="102"/>
      <c r="HG43" s="104" t="str">
        <f t="shared" si="47"/>
        <v/>
      </c>
      <c r="HH43" s="102"/>
      <c r="HI43" s="104" t="str">
        <f t="shared" si="341"/>
        <v/>
      </c>
      <c r="HJ43" s="102"/>
      <c r="HK43" s="102"/>
      <c r="HL43" s="104" t="str">
        <f t="shared" si="48"/>
        <v/>
      </c>
      <c r="HM43" s="102"/>
      <c r="HN43" s="104" t="str">
        <f t="shared" si="342"/>
        <v/>
      </c>
      <c r="HO43" s="104" t="str">
        <f t="shared" si="274"/>
        <v/>
      </c>
      <c r="HP43" s="104" t="str">
        <f t="shared" si="275"/>
        <v/>
      </c>
      <c r="HQ43" s="104" t="str">
        <f t="shared" si="276"/>
        <v/>
      </c>
      <c r="HR43" s="104" t="str">
        <f t="shared" si="277"/>
        <v/>
      </c>
      <c r="HS43" s="104" t="str">
        <f t="shared" si="278"/>
        <v/>
      </c>
      <c r="HT43" s="105" t="str">
        <f t="shared" si="279"/>
        <v/>
      </c>
      <c r="HU43" s="109" t="str">
        <f t="shared" si="375"/>
        <v/>
      </c>
      <c r="HV43" s="102"/>
      <c r="HW43" s="102"/>
      <c r="HX43" s="104" t="str">
        <f t="shared" si="51"/>
        <v/>
      </c>
      <c r="HY43" s="102"/>
      <c r="HZ43" s="104" t="str">
        <f t="shared" si="343"/>
        <v/>
      </c>
      <c r="IA43" s="102"/>
      <c r="IB43" s="102"/>
      <c r="IC43" s="104" t="str">
        <f t="shared" si="52"/>
        <v/>
      </c>
      <c r="ID43" s="102"/>
      <c r="IE43" s="104" t="str">
        <f t="shared" si="344"/>
        <v/>
      </c>
      <c r="IF43" s="102"/>
      <c r="IG43" s="102"/>
      <c r="IH43" s="104" t="str">
        <f t="shared" si="53"/>
        <v/>
      </c>
      <c r="II43" s="102"/>
      <c r="IJ43" s="104" t="str">
        <f t="shared" si="345"/>
        <v/>
      </c>
      <c r="IK43" s="102"/>
      <c r="IL43" s="102"/>
      <c r="IM43" s="104" t="str">
        <f t="shared" si="54"/>
        <v/>
      </c>
      <c r="IN43" s="102"/>
      <c r="IO43" s="104" t="str">
        <f t="shared" si="346"/>
        <v/>
      </c>
      <c r="IP43" s="102"/>
      <c r="IQ43" s="102"/>
      <c r="IR43" s="104" t="str">
        <f t="shared" si="55"/>
        <v/>
      </c>
      <c r="IS43" s="102"/>
      <c r="IT43" s="104" t="str">
        <f t="shared" si="347"/>
        <v/>
      </c>
      <c r="IU43" s="104" t="str">
        <f t="shared" si="280"/>
        <v/>
      </c>
      <c r="IV43" s="104" t="str">
        <f t="shared" si="281"/>
        <v/>
      </c>
      <c r="IW43" s="104" t="str">
        <f t="shared" si="282"/>
        <v/>
      </c>
      <c r="IX43" s="104" t="str">
        <f t="shared" si="283"/>
        <v/>
      </c>
      <c r="IY43" s="104" t="str">
        <f t="shared" si="284"/>
        <v/>
      </c>
      <c r="IZ43" s="105" t="str">
        <f t="shared" si="285"/>
        <v/>
      </c>
      <c r="JA43" s="109" t="str">
        <f t="shared" si="376"/>
        <v/>
      </c>
      <c r="JB43" s="102"/>
      <c r="JC43" s="102"/>
      <c r="JD43" s="104" t="str">
        <f t="shared" si="58"/>
        <v/>
      </c>
      <c r="JE43" s="102"/>
      <c r="JF43" s="104" t="str">
        <f t="shared" si="348"/>
        <v/>
      </c>
      <c r="JG43" s="102"/>
      <c r="JH43" s="102"/>
      <c r="JI43" s="104" t="str">
        <f t="shared" si="59"/>
        <v/>
      </c>
      <c r="JJ43" s="102"/>
      <c r="JK43" s="104" t="str">
        <f t="shared" si="349"/>
        <v/>
      </c>
      <c r="JL43" s="102"/>
      <c r="JM43" s="102"/>
      <c r="JN43" s="104" t="str">
        <f t="shared" si="60"/>
        <v/>
      </c>
      <c r="JO43" s="102"/>
      <c r="JP43" s="104" t="str">
        <f t="shared" si="350"/>
        <v/>
      </c>
      <c r="JQ43" s="102"/>
      <c r="JR43" s="102"/>
      <c r="JS43" s="104" t="str">
        <f t="shared" si="61"/>
        <v/>
      </c>
      <c r="JT43" s="102"/>
      <c r="JU43" s="104" t="str">
        <f t="shared" si="351"/>
        <v/>
      </c>
      <c r="JV43" s="102"/>
      <c r="JW43" s="102"/>
      <c r="JX43" s="104" t="str">
        <f t="shared" si="62"/>
        <v/>
      </c>
      <c r="JY43" s="102"/>
      <c r="JZ43" s="104" t="str">
        <f t="shared" si="352"/>
        <v/>
      </c>
      <c r="KA43" s="104" t="str">
        <f t="shared" si="286"/>
        <v/>
      </c>
      <c r="KB43" s="104" t="str">
        <f t="shared" si="287"/>
        <v/>
      </c>
      <c r="KC43" s="104" t="str">
        <f t="shared" si="288"/>
        <v/>
      </c>
      <c r="KD43" s="104" t="str">
        <f t="shared" si="289"/>
        <v/>
      </c>
      <c r="KE43" s="104" t="str">
        <f t="shared" si="290"/>
        <v/>
      </c>
      <c r="KF43" s="105" t="str">
        <f t="shared" si="291"/>
        <v/>
      </c>
      <c r="KG43" s="109" t="str">
        <f t="shared" si="377"/>
        <v/>
      </c>
      <c r="KH43" s="102"/>
      <c r="KI43" s="102"/>
      <c r="KJ43" s="104" t="str">
        <f t="shared" si="65"/>
        <v/>
      </c>
      <c r="KK43" s="102"/>
      <c r="KL43" s="104" t="str">
        <f t="shared" si="353"/>
        <v/>
      </c>
      <c r="KM43" s="102"/>
      <c r="KN43" s="102"/>
      <c r="KO43" s="104" t="str">
        <f t="shared" si="66"/>
        <v/>
      </c>
      <c r="KP43" s="102"/>
      <c r="KQ43" s="104" t="str">
        <f t="shared" si="354"/>
        <v/>
      </c>
      <c r="KR43" s="102"/>
      <c r="KS43" s="102"/>
      <c r="KT43" s="104" t="str">
        <f t="shared" si="67"/>
        <v/>
      </c>
      <c r="KU43" s="102"/>
      <c r="KV43" s="104" t="str">
        <f t="shared" si="355"/>
        <v/>
      </c>
      <c r="KW43" s="102"/>
      <c r="KX43" s="102"/>
      <c r="KY43" s="104" t="str">
        <f t="shared" si="68"/>
        <v/>
      </c>
      <c r="KZ43" s="102"/>
      <c r="LA43" s="104" t="str">
        <f t="shared" si="356"/>
        <v/>
      </c>
      <c r="LB43" s="102"/>
      <c r="LC43" s="102"/>
      <c r="LD43" s="104" t="str">
        <f t="shared" si="69"/>
        <v/>
      </c>
      <c r="LE43" s="102"/>
      <c r="LF43" s="104" t="str">
        <f t="shared" si="357"/>
        <v/>
      </c>
      <c r="LG43" s="104" t="str">
        <f t="shared" si="292"/>
        <v/>
      </c>
      <c r="LH43" s="104" t="str">
        <f t="shared" si="293"/>
        <v/>
      </c>
      <c r="LI43" s="104" t="str">
        <f t="shared" si="294"/>
        <v/>
      </c>
      <c r="LJ43" s="104" t="str">
        <f t="shared" si="295"/>
        <v/>
      </c>
      <c r="LK43" s="104" t="str">
        <f t="shared" si="296"/>
        <v/>
      </c>
      <c r="LL43" s="105" t="str">
        <f t="shared" si="297"/>
        <v/>
      </c>
      <c r="LM43" s="109" t="str">
        <f t="shared" si="378"/>
        <v/>
      </c>
      <c r="LN43" s="102"/>
      <c r="LO43" s="102"/>
      <c r="LP43" s="104" t="str">
        <f t="shared" si="72"/>
        <v/>
      </c>
      <c r="LQ43" s="102"/>
      <c r="LR43" s="104" t="str">
        <f t="shared" si="358"/>
        <v/>
      </c>
      <c r="LS43" s="102"/>
      <c r="LT43" s="102"/>
      <c r="LU43" s="104" t="str">
        <f t="shared" si="73"/>
        <v/>
      </c>
      <c r="LV43" s="102"/>
      <c r="LW43" s="104" t="str">
        <f t="shared" si="359"/>
        <v/>
      </c>
      <c r="LX43" s="102"/>
      <c r="LY43" s="102"/>
      <c r="LZ43" s="104" t="str">
        <f t="shared" si="74"/>
        <v/>
      </c>
      <c r="MA43" s="102"/>
      <c r="MB43" s="104" t="str">
        <f t="shared" si="360"/>
        <v/>
      </c>
      <c r="MC43" s="102"/>
      <c r="MD43" s="102"/>
      <c r="ME43" s="104" t="str">
        <f t="shared" si="75"/>
        <v/>
      </c>
      <c r="MF43" s="102"/>
      <c r="MG43" s="104" t="str">
        <f t="shared" si="361"/>
        <v/>
      </c>
      <c r="MH43" s="102"/>
      <c r="MI43" s="102"/>
      <c r="MJ43" s="104" t="str">
        <f t="shared" si="76"/>
        <v/>
      </c>
      <c r="MK43" s="102"/>
      <c r="ML43" s="104" t="str">
        <f t="shared" si="362"/>
        <v/>
      </c>
      <c r="MM43" s="104" t="str">
        <f t="shared" si="298"/>
        <v/>
      </c>
      <c r="MN43" s="104" t="str">
        <f t="shared" si="299"/>
        <v/>
      </c>
      <c r="MO43" s="104" t="str">
        <f t="shared" si="300"/>
        <v/>
      </c>
      <c r="MP43" s="104" t="str">
        <f t="shared" si="301"/>
        <v/>
      </c>
      <c r="MQ43" s="104" t="str">
        <f t="shared" si="302"/>
        <v/>
      </c>
      <c r="MR43" s="105" t="str">
        <f t="shared" si="303"/>
        <v/>
      </c>
      <c r="MS43" s="109" t="str">
        <f t="shared" si="379"/>
        <v/>
      </c>
      <c r="MT43" s="102"/>
      <c r="MU43" s="102"/>
      <c r="MV43" s="104" t="str">
        <f t="shared" si="79"/>
        <v/>
      </c>
      <c r="MW43" s="102"/>
      <c r="MX43" s="104" t="str">
        <f t="shared" si="363"/>
        <v/>
      </c>
      <c r="MY43" s="102"/>
      <c r="MZ43" s="102"/>
      <c r="NA43" s="104" t="str">
        <f t="shared" si="80"/>
        <v/>
      </c>
      <c r="NB43" s="102"/>
      <c r="NC43" s="104" t="str">
        <f t="shared" si="364"/>
        <v/>
      </c>
      <c r="ND43" s="102"/>
      <c r="NE43" s="102"/>
      <c r="NF43" s="104" t="str">
        <f t="shared" si="81"/>
        <v/>
      </c>
      <c r="NG43" s="102"/>
      <c r="NH43" s="104" t="str">
        <f t="shared" si="365"/>
        <v/>
      </c>
      <c r="NI43" s="102"/>
      <c r="NJ43" s="102"/>
      <c r="NK43" s="104" t="str">
        <f t="shared" si="82"/>
        <v/>
      </c>
      <c r="NL43" s="102"/>
      <c r="NM43" s="104" t="str">
        <f t="shared" si="366"/>
        <v/>
      </c>
      <c r="NN43" s="102"/>
      <c r="NO43" s="102"/>
      <c r="NP43" s="104" t="str">
        <f t="shared" si="83"/>
        <v/>
      </c>
      <c r="NQ43" s="102"/>
      <c r="NR43" s="104" t="str">
        <f t="shared" si="367"/>
        <v/>
      </c>
      <c r="NS43" s="104" t="str">
        <f t="shared" si="304"/>
        <v/>
      </c>
      <c r="NT43" s="104" t="str">
        <f t="shared" si="305"/>
        <v/>
      </c>
      <c r="NU43" s="104" t="str">
        <f t="shared" si="306"/>
        <v/>
      </c>
      <c r="NV43" s="104" t="str">
        <f t="shared" si="307"/>
        <v/>
      </c>
      <c r="NW43" s="104" t="str">
        <f t="shared" si="308"/>
        <v/>
      </c>
      <c r="NX43" s="105" t="str">
        <f t="shared" si="309"/>
        <v/>
      </c>
      <c r="NY43" s="109" t="str">
        <f t="shared" si="380"/>
        <v/>
      </c>
      <c r="OA43" s="198" t="str">
        <f t="shared" si="226"/>
        <v/>
      </c>
      <c r="OB43" s="198" t="str">
        <f t="shared" si="227"/>
        <v/>
      </c>
      <c r="OC43" s="198" t="str">
        <f t="shared" si="228"/>
        <v/>
      </c>
      <c r="OD43" s="198" t="str">
        <f t="shared" si="229"/>
        <v/>
      </c>
      <c r="OE43" s="198" t="str">
        <f t="shared" si="230"/>
        <v/>
      </c>
      <c r="OF43" s="198" t="str">
        <f t="shared" si="231"/>
        <v/>
      </c>
      <c r="OG43" s="198" t="str">
        <f t="shared" si="232"/>
        <v/>
      </c>
      <c r="OH43" s="198" t="str">
        <f t="shared" si="233"/>
        <v/>
      </c>
      <c r="OI43" s="198" t="str">
        <f t="shared" si="234"/>
        <v/>
      </c>
      <c r="OJ43" s="198" t="str">
        <f t="shared" si="235"/>
        <v/>
      </c>
      <c r="OK43" s="198" t="str">
        <f t="shared" si="236"/>
        <v/>
      </c>
      <c r="OL43" s="198" t="str">
        <f t="shared" si="237"/>
        <v/>
      </c>
      <c r="OM43" s="200"/>
      <c r="ON43" s="198" t="str">
        <f t="shared" si="224"/>
        <v/>
      </c>
      <c r="OO43" s="198" t="str">
        <f t="shared" si="225"/>
        <v/>
      </c>
      <c r="OP43" s="198" t="str">
        <f t="shared" si="100"/>
        <v/>
      </c>
      <c r="OQ43" s="198" t="str">
        <f t="shared" si="101"/>
        <v/>
      </c>
      <c r="OR43" s="105" t="str">
        <f t="shared" si="102"/>
        <v/>
      </c>
      <c r="OS43" s="105" t="str">
        <f t="shared" si="103"/>
        <v/>
      </c>
      <c r="OT43" s="134"/>
      <c r="OU43" s="109" t="str">
        <f t="shared" si="104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368"/>
        <v>39</v>
      </c>
      <c r="B44" s="195"/>
      <c r="C44" s="195"/>
      <c r="D44" s="195"/>
      <c r="E44" s="196"/>
      <c r="F44" s="102"/>
      <c r="G44" s="102"/>
      <c r="H44" s="104" t="str">
        <f t="shared" si="0"/>
        <v/>
      </c>
      <c r="I44" s="102"/>
      <c r="J44" s="104" t="str">
        <f t="shared" si="1"/>
        <v/>
      </c>
      <c r="K44" s="102"/>
      <c r="L44" s="102"/>
      <c r="M44" s="104" t="str">
        <f t="shared" si="2"/>
        <v/>
      </c>
      <c r="N44" s="102"/>
      <c r="O44" s="104" t="str">
        <f t="shared" si="3"/>
        <v/>
      </c>
      <c r="P44" s="102"/>
      <c r="Q44" s="102"/>
      <c r="R44" s="104" t="str">
        <f t="shared" si="4"/>
        <v/>
      </c>
      <c r="S44" s="102"/>
      <c r="T44" s="104" t="str">
        <f t="shared" si="310"/>
        <v/>
      </c>
      <c r="U44" s="102"/>
      <c r="V44" s="102"/>
      <c r="W44" s="104" t="str">
        <f t="shared" si="5"/>
        <v/>
      </c>
      <c r="X44" s="102"/>
      <c r="Y44" s="104" t="str">
        <f t="shared" si="311"/>
        <v/>
      </c>
      <c r="Z44" s="102"/>
      <c r="AA44" s="102"/>
      <c r="AB44" s="104" t="str">
        <f t="shared" si="6"/>
        <v/>
      </c>
      <c r="AC44" s="102"/>
      <c r="AD44" s="104" t="str">
        <f t="shared" si="312"/>
        <v/>
      </c>
      <c r="AE44" s="104" t="str">
        <f t="shared" si="238"/>
        <v/>
      </c>
      <c r="AF44" s="104" t="str">
        <f t="shared" si="239"/>
        <v/>
      </c>
      <c r="AG44" s="104" t="str">
        <f t="shared" si="240"/>
        <v/>
      </c>
      <c r="AH44" s="104" t="str">
        <f t="shared" si="241"/>
        <v/>
      </c>
      <c r="AI44" s="104" t="str">
        <f t="shared" si="242"/>
        <v/>
      </c>
      <c r="AJ44" s="105" t="str">
        <f t="shared" si="243"/>
        <v/>
      </c>
      <c r="AK44" s="109" t="str">
        <f t="shared" si="369"/>
        <v/>
      </c>
      <c r="AL44" s="102"/>
      <c r="AM44" s="102"/>
      <c r="AN44" s="104" t="str">
        <f t="shared" si="9"/>
        <v/>
      </c>
      <c r="AO44" s="102"/>
      <c r="AP44" s="104" t="str">
        <f t="shared" si="313"/>
        <v/>
      </c>
      <c r="AQ44" s="102"/>
      <c r="AR44" s="102"/>
      <c r="AS44" s="104" t="str">
        <f t="shared" si="10"/>
        <v/>
      </c>
      <c r="AT44" s="102"/>
      <c r="AU44" s="104" t="str">
        <f t="shared" si="314"/>
        <v/>
      </c>
      <c r="AV44" s="102"/>
      <c r="AW44" s="102"/>
      <c r="AX44" s="104" t="str">
        <f t="shared" si="11"/>
        <v/>
      </c>
      <c r="AY44" s="102"/>
      <c r="AZ44" s="104" t="str">
        <f t="shared" si="315"/>
        <v/>
      </c>
      <c r="BA44" s="102"/>
      <c r="BB44" s="102"/>
      <c r="BC44" s="104" t="str">
        <f t="shared" si="12"/>
        <v/>
      </c>
      <c r="BD44" s="102"/>
      <c r="BE44" s="104" t="str">
        <f t="shared" si="316"/>
        <v/>
      </c>
      <c r="BF44" s="102"/>
      <c r="BG44" s="102"/>
      <c r="BH44" s="104" t="str">
        <f t="shared" si="13"/>
        <v/>
      </c>
      <c r="BI44" s="102"/>
      <c r="BJ44" s="104" t="str">
        <f t="shared" si="317"/>
        <v/>
      </c>
      <c r="BK44" s="104" t="str">
        <f t="shared" si="244"/>
        <v/>
      </c>
      <c r="BL44" s="104" t="str">
        <f t="shared" si="245"/>
        <v/>
      </c>
      <c r="BM44" s="104" t="str">
        <f t="shared" si="246"/>
        <v/>
      </c>
      <c r="BN44" s="104" t="str">
        <f t="shared" si="247"/>
        <v/>
      </c>
      <c r="BO44" s="104" t="str">
        <f t="shared" si="248"/>
        <v/>
      </c>
      <c r="BP44" s="105" t="str">
        <f t="shared" si="249"/>
        <v/>
      </c>
      <c r="BQ44" s="109" t="str">
        <f t="shared" si="370"/>
        <v/>
      </c>
      <c r="BR44" s="102"/>
      <c r="BS44" s="102"/>
      <c r="BT44" s="104" t="str">
        <f t="shared" si="16"/>
        <v/>
      </c>
      <c r="BU44" s="102"/>
      <c r="BV44" s="104" t="str">
        <f t="shared" si="318"/>
        <v/>
      </c>
      <c r="BW44" s="102"/>
      <c r="BX44" s="102"/>
      <c r="BY44" s="104" t="str">
        <f t="shared" si="17"/>
        <v/>
      </c>
      <c r="BZ44" s="102"/>
      <c r="CA44" s="104" t="str">
        <f t="shared" si="319"/>
        <v/>
      </c>
      <c r="CB44" s="102"/>
      <c r="CC44" s="102"/>
      <c r="CD44" s="104" t="str">
        <f t="shared" si="18"/>
        <v/>
      </c>
      <c r="CE44" s="102"/>
      <c r="CF44" s="104" t="str">
        <f t="shared" si="320"/>
        <v/>
      </c>
      <c r="CG44" s="102"/>
      <c r="CH44" s="102"/>
      <c r="CI44" s="104" t="str">
        <f t="shared" si="19"/>
        <v/>
      </c>
      <c r="CJ44" s="102"/>
      <c r="CK44" s="104" t="str">
        <f t="shared" si="321"/>
        <v/>
      </c>
      <c r="CL44" s="102"/>
      <c r="CM44" s="102"/>
      <c r="CN44" s="104" t="str">
        <f t="shared" si="20"/>
        <v/>
      </c>
      <c r="CO44" s="102"/>
      <c r="CP44" s="104" t="str">
        <f t="shared" si="322"/>
        <v/>
      </c>
      <c r="CQ44" s="104" t="str">
        <f t="shared" si="250"/>
        <v/>
      </c>
      <c r="CR44" s="104" t="str">
        <f t="shared" si="251"/>
        <v/>
      </c>
      <c r="CS44" s="104" t="str">
        <f t="shared" si="252"/>
        <v/>
      </c>
      <c r="CT44" s="104" t="str">
        <f t="shared" si="253"/>
        <v/>
      </c>
      <c r="CU44" s="104" t="str">
        <f t="shared" si="254"/>
        <v/>
      </c>
      <c r="CV44" s="105" t="str">
        <f t="shared" si="255"/>
        <v/>
      </c>
      <c r="CW44" s="109" t="str">
        <f t="shared" si="371"/>
        <v/>
      </c>
      <c r="CX44" s="102"/>
      <c r="CY44" s="102"/>
      <c r="CZ44" s="104" t="str">
        <f t="shared" si="23"/>
        <v/>
      </c>
      <c r="DA44" s="102"/>
      <c r="DB44" s="104" t="str">
        <f t="shared" si="323"/>
        <v/>
      </c>
      <c r="DC44" s="102"/>
      <c r="DD44" s="102"/>
      <c r="DE44" s="104" t="str">
        <f t="shared" si="24"/>
        <v/>
      </c>
      <c r="DF44" s="102"/>
      <c r="DG44" s="104" t="str">
        <f t="shared" si="324"/>
        <v/>
      </c>
      <c r="DH44" s="102"/>
      <c r="DI44" s="102"/>
      <c r="DJ44" s="104" t="str">
        <f t="shared" si="25"/>
        <v/>
      </c>
      <c r="DK44" s="102"/>
      <c r="DL44" s="104" t="str">
        <f t="shared" si="325"/>
        <v/>
      </c>
      <c r="DM44" s="102"/>
      <c r="DN44" s="102"/>
      <c r="DO44" s="104" t="str">
        <f t="shared" si="26"/>
        <v/>
      </c>
      <c r="DP44" s="102"/>
      <c r="DQ44" s="104" t="str">
        <f t="shared" si="326"/>
        <v/>
      </c>
      <c r="DR44" s="102"/>
      <c r="DS44" s="102"/>
      <c r="DT44" s="104" t="str">
        <f t="shared" si="27"/>
        <v/>
      </c>
      <c r="DU44" s="102"/>
      <c r="DV44" s="104" t="str">
        <f t="shared" si="327"/>
        <v/>
      </c>
      <c r="DW44" s="104" t="str">
        <f t="shared" si="256"/>
        <v/>
      </c>
      <c r="DX44" s="104" t="str">
        <f t="shared" si="257"/>
        <v/>
      </c>
      <c r="DY44" s="104" t="str">
        <f t="shared" si="258"/>
        <v/>
      </c>
      <c r="DZ44" s="104" t="str">
        <f t="shared" si="259"/>
        <v/>
      </c>
      <c r="EA44" s="104" t="str">
        <f t="shared" si="260"/>
        <v/>
      </c>
      <c r="EB44" s="105" t="str">
        <f t="shared" si="261"/>
        <v/>
      </c>
      <c r="EC44" s="109" t="str">
        <f t="shared" si="372"/>
        <v/>
      </c>
      <c r="ED44" s="102"/>
      <c r="EE44" s="102"/>
      <c r="EF44" s="104" t="str">
        <f t="shared" si="30"/>
        <v/>
      </c>
      <c r="EG44" s="102"/>
      <c r="EH44" s="104" t="str">
        <f t="shared" si="328"/>
        <v/>
      </c>
      <c r="EI44" s="102"/>
      <c r="EJ44" s="102"/>
      <c r="EK44" s="104" t="str">
        <f t="shared" si="31"/>
        <v/>
      </c>
      <c r="EL44" s="102"/>
      <c r="EM44" s="104" t="str">
        <f t="shared" si="329"/>
        <v/>
      </c>
      <c r="EN44" s="102"/>
      <c r="EO44" s="102"/>
      <c r="EP44" s="104" t="str">
        <f t="shared" si="32"/>
        <v/>
      </c>
      <c r="EQ44" s="102"/>
      <c r="ER44" s="104" t="str">
        <f t="shared" si="330"/>
        <v/>
      </c>
      <c r="ES44" s="102"/>
      <c r="ET44" s="102"/>
      <c r="EU44" s="104" t="str">
        <f t="shared" si="33"/>
        <v/>
      </c>
      <c r="EV44" s="102"/>
      <c r="EW44" s="104" t="str">
        <f t="shared" si="331"/>
        <v/>
      </c>
      <c r="EX44" s="102"/>
      <c r="EY44" s="102"/>
      <c r="EZ44" s="104" t="str">
        <f t="shared" si="34"/>
        <v/>
      </c>
      <c r="FA44" s="102"/>
      <c r="FB44" s="104" t="str">
        <f t="shared" si="332"/>
        <v/>
      </c>
      <c r="FC44" s="104" t="str">
        <f t="shared" si="262"/>
        <v/>
      </c>
      <c r="FD44" s="104" t="str">
        <f t="shared" si="263"/>
        <v/>
      </c>
      <c r="FE44" s="104" t="str">
        <f t="shared" si="264"/>
        <v/>
      </c>
      <c r="FF44" s="104" t="str">
        <f t="shared" si="265"/>
        <v/>
      </c>
      <c r="FG44" s="104" t="str">
        <f t="shared" si="266"/>
        <v/>
      </c>
      <c r="FH44" s="105" t="str">
        <f t="shared" si="267"/>
        <v/>
      </c>
      <c r="FI44" s="109" t="str">
        <f t="shared" si="373"/>
        <v/>
      </c>
      <c r="FJ44" s="102"/>
      <c r="FK44" s="102"/>
      <c r="FL44" s="104" t="str">
        <f t="shared" si="37"/>
        <v/>
      </c>
      <c r="FM44" s="102"/>
      <c r="FN44" s="104" t="str">
        <f t="shared" si="333"/>
        <v/>
      </c>
      <c r="FO44" s="102"/>
      <c r="FP44" s="102"/>
      <c r="FQ44" s="104" t="str">
        <f t="shared" si="38"/>
        <v/>
      </c>
      <c r="FR44" s="102"/>
      <c r="FS44" s="104" t="str">
        <f t="shared" si="334"/>
        <v/>
      </c>
      <c r="FT44" s="102"/>
      <c r="FU44" s="102"/>
      <c r="FV44" s="104" t="str">
        <f t="shared" si="39"/>
        <v/>
      </c>
      <c r="FW44" s="102"/>
      <c r="FX44" s="104" t="str">
        <f t="shared" si="335"/>
        <v/>
      </c>
      <c r="FY44" s="102"/>
      <c r="FZ44" s="102"/>
      <c r="GA44" s="104" t="str">
        <f t="shared" si="40"/>
        <v/>
      </c>
      <c r="GB44" s="102"/>
      <c r="GC44" s="104" t="str">
        <f t="shared" si="336"/>
        <v/>
      </c>
      <c r="GD44" s="102"/>
      <c r="GE44" s="102"/>
      <c r="GF44" s="104" t="str">
        <f t="shared" si="41"/>
        <v/>
      </c>
      <c r="GG44" s="102"/>
      <c r="GH44" s="104" t="str">
        <f t="shared" si="337"/>
        <v/>
      </c>
      <c r="GI44" s="104" t="str">
        <f t="shared" si="268"/>
        <v/>
      </c>
      <c r="GJ44" s="104" t="str">
        <f t="shared" si="269"/>
        <v/>
      </c>
      <c r="GK44" s="104" t="str">
        <f t="shared" si="270"/>
        <v/>
      </c>
      <c r="GL44" s="104" t="str">
        <f t="shared" si="271"/>
        <v/>
      </c>
      <c r="GM44" s="104" t="str">
        <f t="shared" si="272"/>
        <v/>
      </c>
      <c r="GN44" s="105" t="str">
        <f t="shared" si="273"/>
        <v/>
      </c>
      <c r="GO44" s="109" t="str">
        <f t="shared" si="374"/>
        <v/>
      </c>
      <c r="GP44" s="102"/>
      <c r="GQ44" s="102"/>
      <c r="GR44" s="104" t="str">
        <f t="shared" si="44"/>
        <v/>
      </c>
      <c r="GS44" s="102"/>
      <c r="GT44" s="104" t="str">
        <f t="shared" si="338"/>
        <v/>
      </c>
      <c r="GU44" s="102"/>
      <c r="GV44" s="102"/>
      <c r="GW44" s="104" t="str">
        <f t="shared" si="45"/>
        <v/>
      </c>
      <c r="GX44" s="102"/>
      <c r="GY44" s="104" t="str">
        <f t="shared" si="339"/>
        <v/>
      </c>
      <c r="GZ44" s="102"/>
      <c r="HA44" s="102"/>
      <c r="HB44" s="104" t="str">
        <f t="shared" si="46"/>
        <v/>
      </c>
      <c r="HC44" s="102"/>
      <c r="HD44" s="104" t="str">
        <f t="shared" si="340"/>
        <v/>
      </c>
      <c r="HE44" s="102"/>
      <c r="HF44" s="102"/>
      <c r="HG44" s="104" t="str">
        <f t="shared" si="47"/>
        <v/>
      </c>
      <c r="HH44" s="102"/>
      <c r="HI44" s="104" t="str">
        <f t="shared" si="341"/>
        <v/>
      </c>
      <c r="HJ44" s="102"/>
      <c r="HK44" s="102"/>
      <c r="HL44" s="104" t="str">
        <f t="shared" si="48"/>
        <v/>
      </c>
      <c r="HM44" s="102"/>
      <c r="HN44" s="104" t="str">
        <f t="shared" si="342"/>
        <v/>
      </c>
      <c r="HO44" s="104" t="str">
        <f t="shared" si="274"/>
        <v/>
      </c>
      <c r="HP44" s="104" t="str">
        <f t="shared" si="275"/>
        <v/>
      </c>
      <c r="HQ44" s="104" t="str">
        <f t="shared" si="276"/>
        <v/>
      </c>
      <c r="HR44" s="104" t="str">
        <f t="shared" si="277"/>
        <v/>
      </c>
      <c r="HS44" s="104" t="str">
        <f t="shared" si="278"/>
        <v/>
      </c>
      <c r="HT44" s="105" t="str">
        <f t="shared" si="279"/>
        <v/>
      </c>
      <c r="HU44" s="109" t="str">
        <f t="shared" si="375"/>
        <v/>
      </c>
      <c r="HV44" s="102"/>
      <c r="HW44" s="102"/>
      <c r="HX44" s="104" t="str">
        <f t="shared" si="51"/>
        <v/>
      </c>
      <c r="HY44" s="102"/>
      <c r="HZ44" s="104" t="str">
        <f t="shared" si="343"/>
        <v/>
      </c>
      <c r="IA44" s="102"/>
      <c r="IB44" s="102"/>
      <c r="IC44" s="104" t="str">
        <f t="shared" si="52"/>
        <v/>
      </c>
      <c r="ID44" s="102"/>
      <c r="IE44" s="104" t="str">
        <f t="shared" si="344"/>
        <v/>
      </c>
      <c r="IF44" s="102"/>
      <c r="IG44" s="102"/>
      <c r="IH44" s="104" t="str">
        <f t="shared" si="53"/>
        <v/>
      </c>
      <c r="II44" s="102"/>
      <c r="IJ44" s="104" t="str">
        <f t="shared" si="345"/>
        <v/>
      </c>
      <c r="IK44" s="102"/>
      <c r="IL44" s="102"/>
      <c r="IM44" s="104" t="str">
        <f t="shared" si="54"/>
        <v/>
      </c>
      <c r="IN44" s="102"/>
      <c r="IO44" s="104" t="str">
        <f t="shared" si="346"/>
        <v/>
      </c>
      <c r="IP44" s="102"/>
      <c r="IQ44" s="102"/>
      <c r="IR44" s="104" t="str">
        <f t="shared" si="55"/>
        <v/>
      </c>
      <c r="IS44" s="102"/>
      <c r="IT44" s="104" t="str">
        <f t="shared" si="347"/>
        <v/>
      </c>
      <c r="IU44" s="104" t="str">
        <f t="shared" si="280"/>
        <v/>
      </c>
      <c r="IV44" s="104" t="str">
        <f t="shared" si="281"/>
        <v/>
      </c>
      <c r="IW44" s="104" t="str">
        <f t="shared" si="282"/>
        <v/>
      </c>
      <c r="IX44" s="104" t="str">
        <f t="shared" si="283"/>
        <v/>
      </c>
      <c r="IY44" s="104" t="str">
        <f t="shared" si="284"/>
        <v/>
      </c>
      <c r="IZ44" s="105" t="str">
        <f t="shared" si="285"/>
        <v/>
      </c>
      <c r="JA44" s="109" t="str">
        <f t="shared" si="376"/>
        <v/>
      </c>
      <c r="JB44" s="102"/>
      <c r="JC44" s="102"/>
      <c r="JD44" s="104" t="str">
        <f t="shared" si="58"/>
        <v/>
      </c>
      <c r="JE44" s="102"/>
      <c r="JF44" s="104" t="str">
        <f t="shared" si="348"/>
        <v/>
      </c>
      <c r="JG44" s="102"/>
      <c r="JH44" s="102"/>
      <c r="JI44" s="104" t="str">
        <f t="shared" si="59"/>
        <v/>
      </c>
      <c r="JJ44" s="102"/>
      <c r="JK44" s="104" t="str">
        <f t="shared" si="349"/>
        <v/>
      </c>
      <c r="JL44" s="102"/>
      <c r="JM44" s="102"/>
      <c r="JN44" s="104" t="str">
        <f t="shared" si="60"/>
        <v/>
      </c>
      <c r="JO44" s="102"/>
      <c r="JP44" s="104" t="str">
        <f t="shared" si="350"/>
        <v/>
      </c>
      <c r="JQ44" s="102"/>
      <c r="JR44" s="102"/>
      <c r="JS44" s="104" t="str">
        <f t="shared" si="61"/>
        <v/>
      </c>
      <c r="JT44" s="102"/>
      <c r="JU44" s="104" t="str">
        <f t="shared" si="351"/>
        <v/>
      </c>
      <c r="JV44" s="102"/>
      <c r="JW44" s="102"/>
      <c r="JX44" s="104" t="str">
        <f t="shared" si="62"/>
        <v/>
      </c>
      <c r="JY44" s="102"/>
      <c r="JZ44" s="104" t="str">
        <f t="shared" si="352"/>
        <v/>
      </c>
      <c r="KA44" s="104" t="str">
        <f t="shared" si="286"/>
        <v/>
      </c>
      <c r="KB44" s="104" t="str">
        <f t="shared" si="287"/>
        <v/>
      </c>
      <c r="KC44" s="104" t="str">
        <f t="shared" si="288"/>
        <v/>
      </c>
      <c r="KD44" s="104" t="str">
        <f t="shared" si="289"/>
        <v/>
      </c>
      <c r="KE44" s="104" t="str">
        <f t="shared" si="290"/>
        <v/>
      </c>
      <c r="KF44" s="105" t="str">
        <f t="shared" si="291"/>
        <v/>
      </c>
      <c r="KG44" s="109" t="str">
        <f t="shared" si="377"/>
        <v/>
      </c>
      <c r="KH44" s="102"/>
      <c r="KI44" s="102"/>
      <c r="KJ44" s="104" t="str">
        <f t="shared" si="65"/>
        <v/>
      </c>
      <c r="KK44" s="102"/>
      <c r="KL44" s="104" t="str">
        <f t="shared" si="353"/>
        <v/>
      </c>
      <c r="KM44" s="102"/>
      <c r="KN44" s="102"/>
      <c r="KO44" s="104" t="str">
        <f t="shared" si="66"/>
        <v/>
      </c>
      <c r="KP44" s="102"/>
      <c r="KQ44" s="104" t="str">
        <f t="shared" si="354"/>
        <v/>
      </c>
      <c r="KR44" s="102"/>
      <c r="KS44" s="102"/>
      <c r="KT44" s="104" t="str">
        <f t="shared" si="67"/>
        <v/>
      </c>
      <c r="KU44" s="102"/>
      <c r="KV44" s="104" t="str">
        <f t="shared" si="355"/>
        <v/>
      </c>
      <c r="KW44" s="102"/>
      <c r="KX44" s="102"/>
      <c r="KY44" s="104" t="str">
        <f t="shared" si="68"/>
        <v/>
      </c>
      <c r="KZ44" s="102"/>
      <c r="LA44" s="104" t="str">
        <f t="shared" si="356"/>
        <v/>
      </c>
      <c r="LB44" s="102"/>
      <c r="LC44" s="102"/>
      <c r="LD44" s="104" t="str">
        <f t="shared" si="69"/>
        <v/>
      </c>
      <c r="LE44" s="102"/>
      <c r="LF44" s="104" t="str">
        <f t="shared" si="357"/>
        <v/>
      </c>
      <c r="LG44" s="104" t="str">
        <f t="shared" si="292"/>
        <v/>
      </c>
      <c r="LH44" s="104" t="str">
        <f t="shared" si="293"/>
        <v/>
      </c>
      <c r="LI44" s="104" t="str">
        <f t="shared" si="294"/>
        <v/>
      </c>
      <c r="LJ44" s="104" t="str">
        <f t="shared" si="295"/>
        <v/>
      </c>
      <c r="LK44" s="104" t="str">
        <f t="shared" si="296"/>
        <v/>
      </c>
      <c r="LL44" s="105" t="str">
        <f t="shared" si="297"/>
        <v/>
      </c>
      <c r="LM44" s="109" t="str">
        <f t="shared" si="378"/>
        <v/>
      </c>
      <c r="LN44" s="102"/>
      <c r="LO44" s="102"/>
      <c r="LP44" s="104" t="str">
        <f t="shared" si="72"/>
        <v/>
      </c>
      <c r="LQ44" s="102"/>
      <c r="LR44" s="104" t="str">
        <f t="shared" si="358"/>
        <v/>
      </c>
      <c r="LS44" s="102"/>
      <c r="LT44" s="102"/>
      <c r="LU44" s="104" t="str">
        <f t="shared" si="73"/>
        <v/>
      </c>
      <c r="LV44" s="102"/>
      <c r="LW44" s="104" t="str">
        <f t="shared" si="359"/>
        <v/>
      </c>
      <c r="LX44" s="102"/>
      <c r="LY44" s="102"/>
      <c r="LZ44" s="104" t="str">
        <f t="shared" si="74"/>
        <v/>
      </c>
      <c r="MA44" s="102"/>
      <c r="MB44" s="104" t="str">
        <f t="shared" si="360"/>
        <v/>
      </c>
      <c r="MC44" s="102"/>
      <c r="MD44" s="102"/>
      <c r="ME44" s="104" t="str">
        <f t="shared" si="75"/>
        <v/>
      </c>
      <c r="MF44" s="102"/>
      <c r="MG44" s="104" t="str">
        <f t="shared" si="361"/>
        <v/>
      </c>
      <c r="MH44" s="102"/>
      <c r="MI44" s="102"/>
      <c r="MJ44" s="104" t="str">
        <f t="shared" si="76"/>
        <v/>
      </c>
      <c r="MK44" s="102"/>
      <c r="ML44" s="104" t="str">
        <f t="shared" si="362"/>
        <v/>
      </c>
      <c r="MM44" s="104" t="str">
        <f t="shared" si="298"/>
        <v/>
      </c>
      <c r="MN44" s="104" t="str">
        <f t="shared" si="299"/>
        <v/>
      </c>
      <c r="MO44" s="104" t="str">
        <f t="shared" si="300"/>
        <v/>
      </c>
      <c r="MP44" s="104" t="str">
        <f t="shared" si="301"/>
        <v/>
      </c>
      <c r="MQ44" s="104" t="str">
        <f t="shared" si="302"/>
        <v/>
      </c>
      <c r="MR44" s="105" t="str">
        <f t="shared" si="303"/>
        <v/>
      </c>
      <c r="MS44" s="109" t="str">
        <f t="shared" si="379"/>
        <v/>
      </c>
      <c r="MT44" s="102"/>
      <c r="MU44" s="102"/>
      <c r="MV44" s="104" t="str">
        <f t="shared" si="79"/>
        <v/>
      </c>
      <c r="MW44" s="102"/>
      <c r="MX44" s="104" t="str">
        <f t="shared" si="363"/>
        <v/>
      </c>
      <c r="MY44" s="102"/>
      <c r="MZ44" s="102"/>
      <c r="NA44" s="104" t="str">
        <f t="shared" si="80"/>
        <v/>
      </c>
      <c r="NB44" s="102"/>
      <c r="NC44" s="104" t="str">
        <f t="shared" si="364"/>
        <v/>
      </c>
      <c r="ND44" s="102"/>
      <c r="NE44" s="102"/>
      <c r="NF44" s="104" t="str">
        <f t="shared" si="81"/>
        <v/>
      </c>
      <c r="NG44" s="102"/>
      <c r="NH44" s="104" t="str">
        <f t="shared" si="365"/>
        <v/>
      </c>
      <c r="NI44" s="102"/>
      <c r="NJ44" s="102"/>
      <c r="NK44" s="104" t="str">
        <f t="shared" si="82"/>
        <v/>
      </c>
      <c r="NL44" s="102"/>
      <c r="NM44" s="104" t="str">
        <f t="shared" si="366"/>
        <v/>
      </c>
      <c r="NN44" s="102"/>
      <c r="NO44" s="102"/>
      <c r="NP44" s="104" t="str">
        <f t="shared" si="83"/>
        <v/>
      </c>
      <c r="NQ44" s="102"/>
      <c r="NR44" s="104" t="str">
        <f t="shared" si="367"/>
        <v/>
      </c>
      <c r="NS44" s="104" t="str">
        <f t="shared" si="304"/>
        <v/>
      </c>
      <c r="NT44" s="104" t="str">
        <f t="shared" si="305"/>
        <v/>
      </c>
      <c r="NU44" s="104" t="str">
        <f t="shared" si="306"/>
        <v/>
      </c>
      <c r="NV44" s="104" t="str">
        <f t="shared" si="307"/>
        <v/>
      </c>
      <c r="NW44" s="104" t="str">
        <f t="shared" si="308"/>
        <v/>
      </c>
      <c r="NX44" s="105" t="str">
        <f t="shared" si="309"/>
        <v/>
      </c>
      <c r="NY44" s="109" t="str">
        <f t="shared" si="380"/>
        <v/>
      </c>
      <c r="OA44" s="198" t="str">
        <f t="shared" si="226"/>
        <v/>
      </c>
      <c r="OB44" s="198" t="str">
        <f t="shared" si="227"/>
        <v/>
      </c>
      <c r="OC44" s="198" t="str">
        <f t="shared" si="228"/>
        <v/>
      </c>
      <c r="OD44" s="198" t="str">
        <f t="shared" si="229"/>
        <v/>
      </c>
      <c r="OE44" s="198" t="str">
        <f t="shared" si="230"/>
        <v/>
      </c>
      <c r="OF44" s="198" t="str">
        <f t="shared" si="231"/>
        <v/>
      </c>
      <c r="OG44" s="198" t="str">
        <f t="shared" si="232"/>
        <v/>
      </c>
      <c r="OH44" s="198" t="str">
        <f t="shared" si="233"/>
        <v/>
      </c>
      <c r="OI44" s="198" t="str">
        <f t="shared" si="234"/>
        <v/>
      </c>
      <c r="OJ44" s="198" t="str">
        <f t="shared" si="235"/>
        <v/>
      </c>
      <c r="OK44" s="198" t="str">
        <f t="shared" si="236"/>
        <v/>
      </c>
      <c r="OL44" s="198" t="str">
        <f t="shared" si="237"/>
        <v/>
      </c>
      <c r="OM44" s="200"/>
      <c r="ON44" s="198" t="str">
        <f t="shared" si="224"/>
        <v/>
      </c>
      <c r="OO44" s="198" t="str">
        <f t="shared" si="225"/>
        <v/>
      </c>
      <c r="OP44" s="198" t="str">
        <f t="shared" si="100"/>
        <v/>
      </c>
      <c r="OQ44" s="198" t="str">
        <f t="shared" si="101"/>
        <v/>
      </c>
      <c r="OR44" s="105" t="str">
        <f t="shared" si="102"/>
        <v/>
      </c>
      <c r="OS44" s="105" t="str">
        <f t="shared" si="103"/>
        <v/>
      </c>
      <c r="OT44" s="134"/>
      <c r="OU44" s="109" t="str">
        <f t="shared" si="104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368"/>
        <v>40</v>
      </c>
      <c r="B45" s="195"/>
      <c r="C45" s="195"/>
      <c r="D45" s="195"/>
      <c r="E45" s="196"/>
      <c r="F45" s="102"/>
      <c r="G45" s="102"/>
      <c r="H45" s="104" t="str">
        <f t="shared" si="0"/>
        <v/>
      </c>
      <c r="I45" s="102"/>
      <c r="J45" s="104" t="str">
        <f t="shared" si="1"/>
        <v/>
      </c>
      <c r="K45" s="102"/>
      <c r="L45" s="102"/>
      <c r="M45" s="104" t="str">
        <f t="shared" si="2"/>
        <v/>
      </c>
      <c r="N45" s="102"/>
      <c r="O45" s="104" t="str">
        <f t="shared" si="3"/>
        <v/>
      </c>
      <c r="P45" s="102"/>
      <c r="Q45" s="102"/>
      <c r="R45" s="104" t="str">
        <f t="shared" si="4"/>
        <v/>
      </c>
      <c r="S45" s="102"/>
      <c r="T45" s="104" t="str">
        <f t="shared" si="310"/>
        <v/>
      </c>
      <c r="U45" s="102"/>
      <c r="V45" s="102"/>
      <c r="W45" s="104" t="str">
        <f t="shared" si="5"/>
        <v/>
      </c>
      <c r="X45" s="102"/>
      <c r="Y45" s="104" t="str">
        <f t="shared" si="311"/>
        <v/>
      </c>
      <c r="Z45" s="102"/>
      <c r="AA45" s="102"/>
      <c r="AB45" s="104" t="str">
        <f t="shared" si="6"/>
        <v/>
      </c>
      <c r="AC45" s="102"/>
      <c r="AD45" s="104" t="str">
        <f t="shared" si="312"/>
        <v/>
      </c>
      <c r="AE45" s="104" t="str">
        <f t="shared" si="238"/>
        <v/>
      </c>
      <c r="AF45" s="104" t="str">
        <f t="shared" si="239"/>
        <v/>
      </c>
      <c r="AG45" s="104" t="str">
        <f t="shared" si="240"/>
        <v/>
      </c>
      <c r="AH45" s="104" t="str">
        <f t="shared" si="241"/>
        <v/>
      </c>
      <c r="AI45" s="104" t="str">
        <f t="shared" si="242"/>
        <v/>
      </c>
      <c r="AJ45" s="105" t="str">
        <f t="shared" si="243"/>
        <v/>
      </c>
      <c r="AK45" s="109" t="str">
        <f t="shared" si="369"/>
        <v/>
      </c>
      <c r="AL45" s="102"/>
      <c r="AM45" s="102"/>
      <c r="AN45" s="104" t="str">
        <f t="shared" si="9"/>
        <v/>
      </c>
      <c r="AO45" s="102"/>
      <c r="AP45" s="104" t="str">
        <f t="shared" si="313"/>
        <v/>
      </c>
      <c r="AQ45" s="102"/>
      <c r="AR45" s="102"/>
      <c r="AS45" s="104" t="str">
        <f t="shared" si="10"/>
        <v/>
      </c>
      <c r="AT45" s="102"/>
      <c r="AU45" s="104" t="str">
        <f t="shared" si="314"/>
        <v/>
      </c>
      <c r="AV45" s="102"/>
      <c r="AW45" s="102"/>
      <c r="AX45" s="104" t="str">
        <f t="shared" si="11"/>
        <v/>
      </c>
      <c r="AY45" s="102"/>
      <c r="AZ45" s="104" t="str">
        <f t="shared" si="315"/>
        <v/>
      </c>
      <c r="BA45" s="102"/>
      <c r="BB45" s="102"/>
      <c r="BC45" s="104" t="str">
        <f t="shared" si="12"/>
        <v/>
      </c>
      <c r="BD45" s="102"/>
      <c r="BE45" s="104" t="str">
        <f t="shared" si="316"/>
        <v/>
      </c>
      <c r="BF45" s="102"/>
      <c r="BG45" s="102"/>
      <c r="BH45" s="104" t="str">
        <f t="shared" si="13"/>
        <v/>
      </c>
      <c r="BI45" s="102"/>
      <c r="BJ45" s="104" t="str">
        <f t="shared" si="317"/>
        <v/>
      </c>
      <c r="BK45" s="104" t="str">
        <f t="shared" si="244"/>
        <v/>
      </c>
      <c r="BL45" s="104" t="str">
        <f t="shared" si="245"/>
        <v/>
      </c>
      <c r="BM45" s="104" t="str">
        <f t="shared" si="246"/>
        <v/>
      </c>
      <c r="BN45" s="104" t="str">
        <f t="shared" si="247"/>
        <v/>
      </c>
      <c r="BO45" s="104" t="str">
        <f t="shared" si="248"/>
        <v/>
      </c>
      <c r="BP45" s="105" t="str">
        <f t="shared" si="249"/>
        <v/>
      </c>
      <c r="BQ45" s="109" t="str">
        <f t="shared" si="370"/>
        <v/>
      </c>
      <c r="BR45" s="102"/>
      <c r="BS45" s="102"/>
      <c r="BT45" s="104" t="str">
        <f t="shared" si="16"/>
        <v/>
      </c>
      <c r="BU45" s="102"/>
      <c r="BV45" s="104" t="str">
        <f t="shared" si="318"/>
        <v/>
      </c>
      <c r="BW45" s="102"/>
      <c r="BX45" s="102"/>
      <c r="BY45" s="104" t="str">
        <f t="shared" si="17"/>
        <v/>
      </c>
      <c r="BZ45" s="102"/>
      <c r="CA45" s="104" t="str">
        <f t="shared" si="319"/>
        <v/>
      </c>
      <c r="CB45" s="102"/>
      <c r="CC45" s="102"/>
      <c r="CD45" s="104" t="str">
        <f t="shared" si="18"/>
        <v/>
      </c>
      <c r="CE45" s="102"/>
      <c r="CF45" s="104" t="str">
        <f t="shared" si="320"/>
        <v/>
      </c>
      <c r="CG45" s="102"/>
      <c r="CH45" s="102"/>
      <c r="CI45" s="104" t="str">
        <f t="shared" si="19"/>
        <v/>
      </c>
      <c r="CJ45" s="102"/>
      <c r="CK45" s="104" t="str">
        <f t="shared" si="321"/>
        <v/>
      </c>
      <c r="CL45" s="102"/>
      <c r="CM45" s="102"/>
      <c r="CN45" s="104" t="str">
        <f t="shared" si="20"/>
        <v/>
      </c>
      <c r="CO45" s="102"/>
      <c r="CP45" s="104" t="str">
        <f t="shared" si="322"/>
        <v/>
      </c>
      <c r="CQ45" s="104" t="str">
        <f t="shared" si="250"/>
        <v/>
      </c>
      <c r="CR45" s="104" t="str">
        <f t="shared" si="251"/>
        <v/>
      </c>
      <c r="CS45" s="104" t="str">
        <f t="shared" si="252"/>
        <v/>
      </c>
      <c r="CT45" s="104" t="str">
        <f t="shared" si="253"/>
        <v/>
      </c>
      <c r="CU45" s="104" t="str">
        <f t="shared" si="254"/>
        <v/>
      </c>
      <c r="CV45" s="105" t="str">
        <f t="shared" si="255"/>
        <v/>
      </c>
      <c r="CW45" s="109" t="str">
        <f t="shared" si="371"/>
        <v/>
      </c>
      <c r="CX45" s="102"/>
      <c r="CY45" s="102"/>
      <c r="CZ45" s="104" t="str">
        <f t="shared" si="23"/>
        <v/>
      </c>
      <c r="DA45" s="102"/>
      <c r="DB45" s="104" t="str">
        <f t="shared" si="323"/>
        <v/>
      </c>
      <c r="DC45" s="102"/>
      <c r="DD45" s="102"/>
      <c r="DE45" s="104" t="str">
        <f t="shared" si="24"/>
        <v/>
      </c>
      <c r="DF45" s="102"/>
      <c r="DG45" s="104" t="str">
        <f t="shared" si="324"/>
        <v/>
      </c>
      <c r="DH45" s="102"/>
      <c r="DI45" s="102"/>
      <c r="DJ45" s="104" t="str">
        <f t="shared" si="25"/>
        <v/>
      </c>
      <c r="DK45" s="102"/>
      <c r="DL45" s="104" t="str">
        <f t="shared" si="325"/>
        <v/>
      </c>
      <c r="DM45" s="102"/>
      <c r="DN45" s="102"/>
      <c r="DO45" s="104" t="str">
        <f t="shared" si="26"/>
        <v/>
      </c>
      <c r="DP45" s="102"/>
      <c r="DQ45" s="104" t="str">
        <f t="shared" si="326"/>
        <v/>
      </c>
      <c r="DR45" s="102"/>
      <c r="DS45" s="102"/>
      <c r="DT45" s="104" t="str">
        <f t="shared" si="27"/>
        <v/>
      </c>
      <c r="DU45" s="102"/>
      <c r="DV45" s="104" t="str">
        <f t="shared" si="327"/>
        <v/>
      </c>
      <c r="DW45" s="104" t="str">
        <f t="shared" si="256"/>
        <v/>
      </c>
      <c r="DX45" s="104" t="str">
        <f t="shared" si="257"/>
        <v/>
      </c>
      <c r="DY45" s="104" t="str">
        <f t="shared" si="258"/>
        <v/>
      </c>
      <c r="DZ45" s="104" t="str">
        <f t="shared" si="259"/>
        <v/>
      </c>
      <c r="EA45" s="104" t="str">
        <f t="shared" si="260"/>
        <v/>
      </c>
      <c r="EB45" s="105" t="str">
        <f t="shared" si="261"/>
        <v/>
      </c>
      <c r="EC45" s="109" t="str">
        <f t="shared" si="372"/>
        <v/>
      </c>
      <c r="ED45" s="102"/>
      <c r="EE45" s="102"/>
      <c r="EF45" s="104" t="str">
        <f t="shared" si="30"/>
        <v/>
      </c>
      <c r="EG45" s="102"/>
      <c r="EH45" s="104" t="str">
        <f t="shared" si="328"/>
        <v/>
      </c>
      <c r="EI45" s="102"/>
      <c r="EJ45" s="102"/>
      <c r="EK45" s="104" t="str">
        <f t="shared" si="31"/>
        <v/>
      </c>
      <c r="EL45" s="102"/>
      <c r="EM45" s="104" t="str">
        <f t="shared" si="329"/>
        <v/>
      </c>
      <c r="EN45" s="102"/>
      <c r="EO45" s="102"/>
      <c r="EP45" s="104" t="str">
        <f t="shared" si="32"/>
        <v/>
      </c>
      <c r="EQ45" s="102"/>
      <c r="ER45" s="104" t="str">
        <f t="shared" si="330"/>
        <v/>
      </c>
      <c r="ES45" s="102"/>
      <c r="ET45" s="102"/>
      <c r="EU45" s="104" t="str">
        <f t="shared" si="33"/>
        <v/>
      </c>
      <c r="EV45" s="102"/>
      <c r="EW45" s="104" t="str">
        <f t="shared" si="331"/>
        <v/>
      </c>
      <c r="EX45" s="102"/>
      <c r="EY45" s="102"/>
      <c r="EZ45" s="104" t="str">
        <f t="shared" si="34"/>
        <v/>
      </c>
      <c r="FA45" s="102"/>
      <c r="FB45" s="104" t="str">
        <f t="shared" si="332"/>
        <v/>
      </c>
      <c r="FC45" s="104" t="str">
        <f t="shared" si="262"/>
        <v/>
      </c>
      <c r="FD45" s="104" t="str">
        <f t="shared" si="263"/>
        <v/>
      </c>
      <c r="FE45" s="104" t="str">
        <f t="shared" si="264"/>
        <v/>
      </c>
      <c r="FF45" s="104" t="str">
        <f t="shared" si="265"/>
        <v/>
      </c>
      <c r="FG45" s="104" t="str">
        <f t="shared" si="266"/>
        <v/>
      </c>
      <c r="FH45" s="105" t="str">
        <f t="shared" si="267"/>
        <v/>
      </c>
      <c r="FI45" s="109" t="str">
        <f t="shared" si="373"/>
        <v/>
      </c>
      <c r="FJ45" s="102"/>
      <c r="FK45" s="102"/>
      <c r="FL45" s="104" t="str">
        <f t="shared" si="37"/>
        <v/>
      </c>
      <c r="FM45" s="102"/>
      <c r="FN45" s="104" t="str">
        <f t="shared" si="333"/>
        <v/>
      </c>
      <c r="FO45" s="102"/>
      <c r="FP45" s="102"/>
      <c r="FQ45" s="104" t="str">
        <f t="shared" si="38"/>
        <v/>
      </c>
      <c r="FR45" s="102"/>
      <c r="FS45" s="104" t="str">
        <f t="shared" si="334"/>
        <v/>
      </c>
      <c r="FT45" s="102"/>
      <c r="FU45" s="102"/>
      <c r="FV45" s="104" t="str">
        <f t="shared" si="39"/>
        <v/>
      </c>
      <c r="FW45" s="102"/>
      <c r="FX45" s="104" t="str">
        <f t="shared" si="335"/>
        <v/>
      </c>
      <c r="FY45" s="102"/>
      <c r="FZ45" s="102"/>
      <c r="GA45" s="104" t="str">
        <f t="shared" si="40"/>
        <v/>
      </c>
      <c r="GB45" s="102"/>
      <c r="GC45" s="104" t="str">
        <f t="shared" si="336"/>
        <v/>
      </c>
      <c r="GD45" s="102"/>
      <c r="GE45" s="102"/>
      <c r="GF45" s="104" t="str">
        <f t="shared" si="41"/>
        <v/>
      </c>
      <c r="GG45" s="102"/>
      <c r="GH45" s="104" t="str">
        <f t="shared" si="337"/>
        <v/>
      </c>
      <c r="GI45" s="104" t="str">
        <f t="shared" si="268"/>
        <v/>
      </c>
      <c r="GJ45" s="104" t="str">
        <f t="shared" si="269"/>
        <v/>
      </c>
      <c r="GK45" s="104" t="str">
        <f t="shared" si="270"/>
        <v/>
      </c>
      <c r="GL45" s="104" t="str">
        <f t="shared" si="271"/>
        <v/>
      </c>
      <c r="GM45" s="104" t="str">
        <f t="shared" si="272"/>
        <v/>
      </c>
      <c r="GN45" s="105" t="str">
        <f t="shared" si="273"/>
        <v/>
      </c>
      <c r="GO45" s="109" t="str">
        <f t="shared" si="374"/>
        <v/>
      </c>
      <c r="GP45" s="102"/>
      <c r="GQ45" s="102"/>
      <c r="GR45" s="104" t="str">
        <f t="shared" si="44"/>
        <v/>
      </c>
      <c r="GS45" s="102"/>
      <c r="GT45" s="104" t="str">
        <f t="shared" si="338"/>
        <v/>
      </c>
      <c r="GU45" s="102"/>
      <c r="GV45" s="102"/>
      <c r="GW45" s="104" t="str">
        <f t="shared" si="45"/>
        <v/>
      </c>
      <c r="GX45" s="102"/>
      <c r="GY45" s="104" t="str">
        <f t="shared" si="339"/>
        <v/>
      </c>
      <c r="GZ45" s="102"/>
      <c r="HA45" s="102"/>
      <c r="HB45" s="104" t="str">
        <f t="shared" si="46"/>
        <v/>
      </c>
      <c r="HC45" s="102"/>
      <c r="HD45" s="104" t="str">
        <f t="shared" si="340"/>
        <v/>
      </c>
      <c r="HE45" s="102"/>
      <c r="HF45" s="102"/>
      <c r="HG45" s="104" t="str">
        <f t="shared" si="47"/>
        <v/>
      </c>
      <c r="HH45" s="102"/>
      <c r="HI45" s="104" t="str">
        <f t="shared" si="341"/>
        <v/>
      </c>
      <c r="HJ45" s="102"/>
      <c r="HK45" s="102"/>
      <c r="HL45" s="104" t="str">
        <f t="shared" si="48"/>
        <v/>
      </c>
      <c r="HM45" s="102"/>
      <c r="HN45" s="104" t="str">
        <f t="shared" si="342"/>
        <v/>
      </c>
      <c r="HO45" s="104" t="str">
        <f t="shared" si="274"/>
        <v/>
      </c>
      <c r="HP45" s="104" t="str">
        <f t="shared" si="275"/>
        <v/>
      </c>
      <c r="HQ45" s="104" t="str">
        <f t="shared" si="276"/>
        <v/>
      </c>
      <c r="HR45" s="104" t="str">
        <f t="shared" si="277"/>
        <v/>
      </c>
      <c r="HS45" s="104" t="str">
        <f t="shared" si="278"/>
        <v/>
      </c>
      <c r="HT45" s="105" t="str">
        <f t="shared" si="279"/>
        <v/>
      </c>
      <c r="HU45" s="109" t="str">
        <f t="shared" si="375"/>
        <v/>
      </c>
      <c r="HV45" s="102"/>
      <c r="HW45" s="102"/>
      <c r="HX45" s="104" t="str">
        <f t="shared" si="51"/>
        <v/>
      </c>
      <c r="HY45" s="102"/>
      <c r="HZ45" s="104" t="str">
        <f t="shared" si="343"/>
        <v/>
      </c>
      <c r="IA45" s="102"/>
      <c r="IB45" s="102"/>
      <c r="IC45" s="104" t="str">
        <f t="shared" si="52"/>
        <v/>
      </c>
      <c r="ID45" s="102"/>
      <c r="IE45" s="104" t="str">
        <f t="shared" si="344"/>
        <v/>
      </c>
      <c r="IF45" s="102"/>
      <c r="IG45" s="102"/>
      <c r="IH45" s="104" t="str">
        <f t="shared" si="53"/>
        <v/>
      </c>
      <c r="II45" s="102"/>
      <c r="IJ45" s="104" t="str">
        <f t="shared" si="345"/>
        <v/>
      </c>
      <c r="IK45" s="102"/>
      <c r="IL45" s="102"/>
      <c r="IM45" s="104" t="str">
        <f t="shared" si="54"/>
        <v/>
      </c>
      <c r="IN45" s="102"/>
      <c r="IO45" s="104" t="str">
        <f t="shared" si="346"/>
        <v/>
      </c>
      <c r="IP45" s="102"/>
      <c r="IQ45" s="102"/>
      <c r="IR45" s="104" t="str">
        <f t="shared" si="55"/>
        <v/>
      </c>
      <c r="IS45" s="102"/>
      <c r="IT45" s="104" t="str">
        <f t="shared" si="347"/>
        <v/>
      </c>
      <c r="IU45" s="104" t="str">
        <f t="shared" si="280"/>
        <v/>
      </c>
      <c r="IV45" s="104" t="str">
        <f t="shared" si="281"/>
        <v/>
      </c>
      <c r="IW45" s="104" t="str">
        <f t="shared" si="282"/>
        <v/>
      </c>
      <c r="IX45" s="104" t="str">
        <f t="shared" si="283"/>
        <v/>
      </c>
      <c r="IY45" s="104" t="str">
        <f t="shared" si="284"/>
        <v/>
      </c>
      <c r="IZ45" s="105" t="str">
        <f t="shared" si="285"/>
        <v/>
      </c>
      <c r="JA45" s="109" t="str">
        <f t="shared" si="376"/>
        <v/>
      </c>
      <c r="JB45" s="102"/>
      <c r="JC45" s="102"/>
      <c r="JD45" s="104" t="str">
        <f t="shared" si="58"/>
        <v/>
      </c>
      <c r="JE45" s="102"/>
      <c r="JF45" s="104" t="str">
        <f t="shared" si="348"/>
        <v/>
      </c>
      <c r="JG45" s="102"/>
      <c r="JH45" s="102"/>
      <c r="JI45" s="104" t="str">
        <f t="shared" si="59"/>
        <v/>
      </c>
      <c r="JJ45" s="102"/>
      <c r="JK45" s="104" t="str">
        <f t="shared" si="349"/>
        <v/>
      </c>
      <c r="JL45" s="102"/>
      <c r="JM45" s="102"/>
      <c r="JN45" s="104" t="str">
        <f t="shared" si="60"/>
        <v/>
      </c>
      <c r="JO45" s="102"/>
      <c r="JP45" s="104" t="str">
        <f t="shared" si="350"/>
        <v/>
      </c>
      <c r="JQ45" s="102"/>
      <c r="JR45" s="102"/>
      <c r="JS45" s="104" t="str">
        <f t="shared" si="61"/>
        <v/>
      </c>
      <c r="JT45" s="102"/>
      <c r="JU45" s="104" t="str">
        <f t="shared" si="351"/>
        <v/>
      </c>
      <c r="JV45" s="102"/>
      <c r="JW45" s="102"/>
      <c r="JX45" s="104" t="str">
        <f t="shared" si="62"/>
        <v/>
      </c>
      <c r="JY45" s="102"/>
      <c r="JZ45" s="104" t="str">
        <f t="shared" si="352"/>
        <v/>
      </c>
      <c r="KA45" s="104" t="str">
        <f t="shared" si="286"/>
        <v/>
      </c>
      <c r="KB45" s="104" t="str">
        <f t="shared" si="287"/>
        <v/>
      </c>
      <c r="KC45" s="104" t="str">
        <f t="shared" si="288"/>
        <v/>
      </c>
      <c r="KD45" s="104" t="str">
        <f t="shared" si="289"/>
        <v/>
      </c>
      <c r="KE45" s="104" t="str">
        <f t="shared" si="290"/>
        <v/>
      </c>
      <c r="KF45" s="105" t="str">
        <f t="shared" si="291"/>
        <v/>
      </c>
      <c r="KG45" s="109" t="str">
        <f t="shared" si="377"/>
        <v/>
      </c>
      <c r="KH45" s="102"/>
      <c r="KI45" s="102"/>
      <c r="KJ45" s="104" t="str">
        <f t="shared" si="65"/>
        <v/>
      </c>
      <c r="KK45" s="102"/>
      <c r="KL45" s="104" t="str">
        <f t="shared" si="353"/>
        <v/>
      </c>
      <c r="KM45" s="102"/>
      <c r="KN45" s="102"/>
      <c r="KO45" s="104" t="str">
        <f t="shared" si="66"/>
        <v/>
      </c>
      <c r="KP45" s="102"/>
      <c r="KQ45" s="104" t="str">
        <f t="shared" si="354"/>
        <v/>
      </c>
      <c r="KR45" s="102"/>
      <c r="KS45" s="102"/>
      <c r="KT45" s="104" t="str">
        <f t="shared" si="67"/>
        <v/>
      </c>
      <c r="KU45" s="102"/>
      <c r="KV45" s="104" t="str">
        <f t="shared" si="355"/>
        <v/>
      </c>
      <c r="KW45" s="102"/>
      <c r="KX45" s="102"/>
      <c r="KY45" s="104" t="str">
        <f t="shared" si="68"/>
        <v/>
      </c>
      <c r="KZ45" s="102"/>
      <c r="LA45" s="104" t="str">
        <f t="shared" si="356"/>
        <v/>
      </c>
      <c r="LB45" s="102"/>
      <c r="LC45" s="102"/>
      <c r="LD45" s="104" t="str">
        <f t="shared" si="69"/>
        <v/>
      </c>
      <c r="LE45" s="102"/>
      <c r="LF45" s="104" t="str">
        <f t="shared" si="357"/>
        <v/>
      </c>
      <c r="LG45" s="104" t="str">
        <f t="shared" si="292"/>
        <v/>
      </c>
      <c r="LH45" s="104" t="str">
        <f t="shared" si="293"/>
        <v/>
      </c>
      <c r="LI45" s="104" t="str">
        <f t="shared" si="294"/>
        <v/>
      </c>
      <c r="LJ45" s="104" t="str">
        <f t="shared" si="295"/>
        <v/>
      </c>
      <c r="LK45" s="104" t="str">
        <f t="shared" si="296"/>
        <v/>
      </c>
      <c r="LL45" s="105" t="str">
        <f t="shared" si="297"/>
        <v/>
      </c>
      <c r="LM45" s="109" t="str">
        <f t="shared" si="378"/>
        <v/>
      </c>
      <c r="LN45" s="102"/>
      <c r="LO45" s="102"/>
      <c r="LP45" s="104" t="str">
        <f t="shared" si="72"/>
        <v/>
      </c>
      <c r="LQ45" s="102"/>
      <c r="LR45" s="104" t="str">
        <f t="shared" si="358"/>
        <v/>
      </c>
      <c r="LS45" s="102"/>
      <c r="LT45" s="102"/>
      <c r="LU45" s="104" t="str">
        <f t="shared" si="73"/>
        <v/>
      </c>
      <c r="LV45" s="102"/>
      <c r="LW45" s="104" t="str">
        <f t="shared" si="359"/>
        <v/>
      </c>
      <c r="LX45" s="102"/>
      <c r="LY45" s="102"/>
      <c r="LZ45" s="104" t="str">
        <f t="shared" si="74"/>
        <v/>
      </c>
      <c r="MA45" s="102"/>
      <c r="MB45" s="104" t="str">
        <f t="shared" si="360"/>
        <v/>
      </c>
      <c r="MC45" s="102"/>
      <c r="MD45" s="102"/>
      <c r="ME45" s="104" t="str">
        <f t="shared" si="75"/>
        <v/>
      </c>
      <c r="MF45" s="102"/>
      <c r="MG45" s="104" t="str">
        <f t="shared" si="361"/>
        <v/>
      </c>
      <c r="MH45" s="102"/>
      <c r="MI45" s="102"/>
      <c r="MJ45" s="104" t="str">
        <f t="shared" si="76"/>
        <v/>
      </c>
      <c r="MK45" s="102"/>
      <c r="ML45" s="104" t="str">
        <f t="shared" si="362"/>
        <v/>
      </c>
      <c r="MM45" s="104" t="str">
        <f t="shared" si="298"/>
        <v/>
      </c>
      <c r="MN45" s="104" t="str">
        <f t="shared" si="299"/>
        <v/>
      </c>
      <c r="MO45" s="104" t="str">
        <f t="shared" si="300"/>
        <v/>
      </c>
      <c r="MP45" s="104" t="str">
        <f t="shared" si="301"/>
        <v/>
      </c>
      <c r="MQ45" s="104" t="str">
        <f t="shared" si="302"/>
        <v/>
      </c>
      <c r="MR45" s="105" t="str">
        <f t="shared" si="303"/>
        <v/>
      </c>
      <c r="MS45" s="109" t="str">
        <f t="shared" si="379"/>
        <v/>
      </c>
      <c r="MT45" s="102"/>
      <c r="MU45" s="102"/>
      <c r="MV45" s="104" t="str">
        <f t="shared" si="79"/>
        <v/>
      </c>
      <c r="MW45" s="102"/>
      <c r="MX45" s="104" t="str">
        <f t="shared" si="363"/>
        <v/>
      </c>
      <c r="MY45" s="102"/>
      <c r="MZ45" s="102"/>
      <c r="NA45" s="104" t="str">
        <f t="shared" si="80"/>
        <v/>
      </c>
      <c r="NB45" s="102"/>
      <c r="NC45" s="104" t="str">
        <f t="shared" si="364"/>
        <v/>
      </c>
      <c r="ND45" s="102"/>
      <c r="NE45" s="102"/>
      <c r="NF45" s="104" t="str">
        <f t="shared" si="81"/>
        <v/>
      </c>
      <c r="NG45" s="102"/>
      <c r="NH45" s="104" t="str">
        <f t="shared" si="365"/>
        <v/>
      </c>
      <c r="NI45" s="102"/>
      <c r="NJ45" s="102"/>
      <c r="NK45" s="104" t="str">
        <f t="shared" si="82"/>
        <v/>
      </c>
      <c r="NL45" s="102"/>
      <c r="NM45" s="104" t="str">
        <f t="shared" si="366"/>
        <v/>
      </c>
      <c r="NN45" s="102"/>
      <c r="NO45" s="102"/>
      <c r="NP45" s="104" t="str">
        <f t="shared" si="83"/>
        <v/>
      </c>
      <c r="NQ45" s="102"/>
      <c r="NR45" s="104" t="str">
        <f t="shared" si="367"/>
        <v/>
      </c>
      <c r="NS45" s="104" t="str">
        <f t="shared" si="304"/>
        <v/>
      </c>
      <c r="NT45" s="104" t="str">
        <f t="shared" si="305"/>
        <v/>
      </c>
      <c r="NU45" s="104" t="str">
        <f t="shared" si="306"/>
        <v/>
      </c>
      <c r="NV45" s="104" t="str">
        <f t="shared" si="307"/>
        <v/>
      </c>
      <c r="NW45" s="104" t="str">
        <f t="shared" si="308"/>
        <v/>
      </c>
      <c r="NX45" s="105" t="str">
        <f t="shared" si="309"/>
        <v/>
      </c>
      <c r="NY45" s="109" t="str">
        <f t="shared" si="380"/>
        <v/>
      </c>
      <c r="OA45" s="198" t="str">
        <f t="shared" si="226"/>
        <v/>
      </c>
      <c r="OB45" s="198" t="str">
        <f t="shared" si="227"/>
        <v/>
      </c>
      <c r="OC45" s="198" t="str">
        <f t="shared" si="228"/>
        <v/>
      </c>
      <c r="OD45" s="198" t="str">
        <f t="shared" si="229"/>
        <v/>
      </c>
      <c r="OE45" s="198" t="str">
        <f t="shared" si="230"/>
        <v/>
      </c>
      <c r="OF45" s="198" t="str">
        <f t="shared" si="231"/>
        <v/>
      </c>
      <c r="OG45" s="198" t="str">
        <f t="shared" si="232"/>
        <v/>
      </c>
      <c r="OH45" s="198" t="str">
        <f t="shared" si="233"/>
        <v/>
      </c>
      <c r="OI45" s="198" t="str">
        <f t="shared" si="234"/>
        <v/>
      </c>
      <c r="OJ45" s="198" t="str">
        <f t="shared" si="235"/>
        <v/>
      </c>
      <c r="OK45" s="198" t="str">
        <f t="shared" si="236"/>
        <v/>
      </c>
      <c r="OL45" s="198" t="str">
        <f t="shared" si="237"/>
        <v/>
      </c>
      <c r="OM45" s="200"/>
      <c r="ON45" s="198" t="str">
        <f t="shared" si="224"/>
        <v/>
      </c>
      <c r="OO45" s="198" t="str">
        <f t="shared" si="225"/>
        <v/>
      </c>
      <c r="OP45" s="198" t="str">
        <f t="shared" si="100"/>
        <v/>
      </c>
      <c r="OQ45" s="198" t="str">
        <f t="shared" si="101"/>
        <v/>
      </c>
      <c r="OR45" s="105" t="str">
        <f t="shared" si="102"/>
        <v/>
      </c>
      <c r="OS45" s="105" t="str">
        <f t="shared" si="103"/>
        <v/>
      </c>
      <c r="OT45" s="134"/>
      <c r="OU45" s="109" t="str">
        <f t="shared" si="104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368"/>
        <v>41</v>
      </c>
      <c r="B46" s="195"/>
      <c r="C46" s="195"/>
      <c r="D46" s="195"/>
      <c r="E46" s="196"/>
      <c r="F46" s="102"/>
      <c r="G46" s="102"/>
      <c r="H46" s="104" t="str">
        <f t="shared" si="0"/>
        <v/>
      </c>
      <c r="I46" s="102"/>
      <c r="J46" s="104" t="str">
        <f t="shared" si="1"/>
        <v/>
      </c>
      <c r="K46" s="102"/>
      <c r="L46" s="102"/>
      <c r="M46" s="104" t="str">
        <f t="shared" si="2"/>
        <v/>
      </c>
      <c r="N46" s="102"/>
      <c r="O46" s="104" t="str">
        <f t="shared" si="3"/>
        <v/>
      </c>
      <c r="P46" s="102"/>
      <c r="Q46" s="102"/>
      <c r="R46" s="104" t="str">
        <f t="shared" si="4"/>
        <v/>
      </c>
      <c r="S46" s="102"/>
      <c r="T46" s="104" t="str">
        <f t="shared" si="310"/>
        <v/>
      </c>
      <c r="U46" s="102"/>
      <c r="V46" s="102"/>
      <c r="W46" s="104" t="str">
        <f t="shared" si="5"/>
        <v/>
      </c>
      <c r="X46" s="102"/>
      <c r="Y46" s="104" t="str">
        <f t="shared" si="311"/>
        <v/>
      </c>
      <c r="Z46" s="102"/>
      <c r="AA46" s="102"/>
      <c r="AB46" s="104" t="str">
        <f t="shared" si="6"/>
        <v/>
      </c>
      <c r="AC46" s="102"/>
      <c r="AD46" s="104" t="str">
        <f t="shared" si="312"/>
        <v/>
      </c>
      <c r="AE46" s="104" t="str">
        <f t="shared" si="238"/>
        <v/>
      </c>
      <c r="AF46" s="104" t="str">
        <f t="shared" si="239"/>
        <v/>
      </c>
      <c r="AG46" s="104" t="str">
        <f t="shared" si="240"/>
        <v/>
      </c>
      <c r="AH46" s="104" t="str">
        <f t="shared" si="241"/>
        <v/>
      </c>
      <c r="AI46" s="104" t="str">
        <f t="shared" si="242"/>
        <v/>
      </c>
      <c r="AJ46" s="105" t="str">
        <f t="shared" si="243"/>
        <v/>
      </c>
      <c r="AK46" s="109" t="str">
        <f t="shared" si="369"/>
        <v/>
      </c>
      <c r="AL46" s="102"/>
      <c r="AM46" s="102"/>
      <c r="AN46" s="104" t="str">
        <f t="shared" si="9"/>
        <v/>
      </c>
      <c r="AO46" s="102"/>
      <c r="AP46" s="104" t="str">
        <f t="shared" si="313"/>
        <v/>
      </c>
      <c r="AQ46" s="102"/>
      <c r="AR46" s="102"/>
      <c r="AS46" s="104" t="str">
        <f t="shared" si="10"/>
        <v/>
      </c>
      <c r="AT46" s="102"/>
      <c r="AU46" s="104" t="str">
        <f t="shared" si="314"/>
        <v/>
      </c>
      <c r="AV46" s="102"/>
      <c r="AW46" s="102"/>
      <c r="AX46" s="104" t="str">
        <f t="shared" si="11"/>
        <v/>
      </c>
      <c r="AY46" s="102"/>
      <c r="AZ46" s="104" t="str">
        <f t="shared" si="315"/>
        <v/>
      </c>
      <c r="BA46" s="102"/>
      <c r="BB46" s="102"/>
      <c r="BC46" s="104" t="str">
        <f t="shared" si="12"/>
        <v/>
      </c>
      <c r="BD46" s="102"/>
      <c r="BE46" s="104" t="str">
        <f t="shared" si="316"/>
        <v/>
      </c>
      <c r="BF46" s="102"/>
      <c r="BG46" s="102"/>
      <c r="BH46" s="104" t="str">
        <f t="shared" si="13"/>
        <v/>
      </c>
      <c r="BI46" s="102"/>
      <c r="BJ46" s="104" t="str">
        <f t="shared" si="317"/>
        <v/>
      </c>
      <c r="BK46" s="104" t="str">
        <f t="shared" si="244"/>
        <v/>
      </c>
      <c r="BL46" s="104" t="str">
        <f t="shared" si="245"/>
        <v/>
      </c>
      <c r="BM46" s="104" t="str">
        <f t="shared" si="246"/>
        <v/>
      </c>
      <c r="BN46" s="104" t="str">
        <f t="shared" si="247"/>
        <v/>
      </c>
      <c r="BO46" s="104" t="str">
        <f t="shared" si="248"/>
        <v/>
      </c>
      <c r="BP46" s="105" t="str">
        <f t="shared" si="249"/>
        <v/>
      </c>
      <c r="BQ46" s="109" t="str">
        <f t="shared" si="370"/>
        <v/>
      </c>
      <c r="BR46" s="102"/>
      <c r="BS46" s="102"/>
      <c r="BT46" s="104" t="str">
        <f t="shared" si="16"/>
        <v/>
      </c>
      <c r="BU46" s="102"/>
      <c r="BV46" s="104" t="str">
        <f t="shared" si="318"/>
        <v/>
      </c>
      <c r="BW46" s="102"/>
      <c r="BX46" s="102"/>
      <c r="BY46" s="104" t="str">
        <f t="shared" si="17"/>
        <v/>
      </c>
      <c r="BZ46" s="102"/>
      <c r="CA46" s="104" t="str">
        <f t="shared" si="319"/>
        <v/>
      </c>
      <c r="CB46" s="102"/>
      <c r="CC46" s="102"/>
      <c r="CD46" s="104" t="str">
        <f t="shared" si="18"/>
        <v/>
      </c>
      <c r="CE46" s="102"/>
      <c r="CF46" s="104" t="str">
        <f t="shared" si="320"/>
        <v/>
      </c>
      <c r="CG46" s="102"/>
      <c r="CH46" s="102"/>
      <c r="CI46" s="104" t="str">
        <f t="shared" si="19"/>
        <v/>
      </c>
      <c r="CJ46" s="102"/>
      <c r="CK46" s="104" t="str">
        <f t="shared" si="321"/>
        <v/>
      </c>
      <c r="CL46" s="102"/>
      <c r="CM46" s="102"/>
      <c r="CN46" s="104" t="str">
        <f t="shared" si="20"/>
        <v/>
      </c>
      <c r="CO46" s="102"/>
      <c r="CP46" s="104" t="str">
        <f t="shared" si="322"/>
        <v/>
      </c>
      <c r="CQ46" s="104" t="str">
        <f t="shared" si="250"/>
        <v/>
      </c>
      <c r="CR46" s="104" t="str">
        <f t="shared" si="251"/>
        <v/>
      </c>
      <c r="CS46" s="104" t="str">
        <f t="shared" si="252"/>
        <v/>
      </c>
      <c r="CT46" s="104" t="str">
        <f t="shared" si="253"/>
        <v/>
      </c>
      <c r="CU46" s="104" t="str">
        <f t="shared" si="254"/>
        <v/>
      </c>
      <c r="CV46" s="105" t="str">
        <f t="shared" si="255"/>
        <v/>
      </c>
      <c r="CW46" s="109" t="str">
        <f t="shared" si="371"/>
        <v/>
      </c>
      <c r="CX46" s="102"/>
      <c r="CY46" s="102"/>
      <c r="CZ46" s="104" t="str">
        <f t="shared" si="23"/>
        <v/>
      </c>
      <c r="DA46" s="102"/>
      <c r="DB46" s="104" t="str">
        <f t="shared" si="323"/>
        <v/>
      </c>
      <c r="DC46" s="102"/>
      <c r="DD46" s="102"/>
      <c r="DE46" s="104" t="str">
        <f t="shared" si="24"/>
        <v/>
      </c>
      <c r="DF46" s="102"/>
      <c r="DG46" s="104" t="str">
        <f t="shared" si="324"/>
        <v/>
      </c>
      <c r="DH46" s="102"/>
      <c r="DI46" s="102"/>
      <c r="DJ46" s="104" t="str">
        <f t="shared" si="25"/>
        <v/>
      </c>
      <c r="DK46" s="102"/>
      <c r="DL46" s="104" t="str">
        <f t="shared" si="325"/>
        <v/>
      </c>
      <c r="DM46" s="102"/>
      <c r="DN46" s="102"/>
      <c r="DO46" s="104" t="str">
        <f t="shared" si="26"/>
        <v/>
      </c>
      <c r="DP46" s="102"/>
      <c r="DQ46" s="104" t="str">
        <f t="shared" si="326"/>
        <v/>
      </c>
      <c r="DR46" s="102"/>
      <c r="DS46" s="102"/>
      <c r="DT46" s="104" t="str">
        <f t="shared" si="27"/>
        <v/>
      </c>
      <c r="DU46" s="102"/>
      <c r="DV46" s="104" t="str">
        <f t="shared" si="327"/>
        <v/>
      </c>
      <c r="DW46" s="104" t="str">
        <f t="shared" si="256"/>
        <v/>
      </c>
      <c r="DX46" s="104" t="str">
        <f t="shared" si="257"/>
        <v/>
      </c>
      <c r="DY46" s="104" t="str">
        <f t="shared" si="258"/>
        <v/>
      </c>
      <c r="DZ46" s="104" t="str">
        <f t="shared" si="259"/>
        <v/>
      </c>
      <c r="EA46" s="104" t="str">
        <f t="shared" si="260"/>
        <v/>
      </c>
      <c r="EB46" s="105" t="str">
        <f t="shared" si="261"/>
        <v/>
      </c>
      <c r="EC46" s="109" t="str">
        <f t="shared" si="372"/>
        <v/>
      </c>
      <c r="ED46" s="102"/>
      <c r="EE46" s="102"/>
      <c r="EF46" s="104" t="str">
        <f t="shared" si="30"/>
        <v/>
      </c>
      <c r="EG46" s="102"/>
      <c r="EH46" s="104" t="str">
        <f t="shared" si="328"/>
        <v/>
      </c>
      <c r="EI46" s="102"/>
      <c r="EJ46" s="102"/>
      <c r="EK46" s="104" t="str">
        <f t="shared" si="31"/>
        <v/>
      </c>
      <c r="EL46" s="102"/>
      <c r="EM46" s="104" t="str">
        <f t="shared" si="329"/>
        <v/>
      </c>
      <c r="EN46" s="102"/>
      <c r="EO46" s="102"/>
      <c r="EP46" s="104" t="str">
        <f t="shared" si="32"/>
        <v/>
      </c>
      <c r="EQ46" s="102"/>
      <c r="ER46" s="104" t="str">
        <f t="shared" si="330"/>
        <v/>
      </c>
      <c r="ES46" s="102"/>
      <c r="ET46" s="102"/>
      <c r="EU46" s="104" t="str">
        <f t="shared" si="33"/>
        <v/>
      </c>
      <c r="EV46" s="102"/>
      <c r="EW46" s="104" t="str">
        <f t="shared" si="331"/>
        <v/>
      </c>
      <c r="EX46" s="102"/>
      <c r="EY46" s="102"/>
      <c r="EZ46" s="104" t="str">
        <f t="shared" si="34"/>
        <v/>
      </c>
      <c r="FA46" s="102"/>
      <c r="FB46" s="104" t="str">
        <f t="shared" si="332"/>
        <v/>
      </c>
      <c r="FC46" s="104" t="str">
        <f t="shared" si="262"/>
        <v/>
      </c>
      <c r="FD46" s="104" t="str">
        <f t="shared" si="263"/>
        <v/>
      </c>
      <c r="FE46" s="104" t="str">
        <f t="shared" si="264"/>
        <v/>
      </c>
      <c r="FF46" s="104" t="str">
        <f t="shared" si="265"/>
        <v/>
      </c>
      <c r="FG46" s="104" t="str">
        <f t="shared" si="266"/>
        <v/>
      </c>
      <c r="FH46" s="105" t="str">
        <f t="shared" si="267"/>
        <v/>
      </c>
      <c r="FI46" s="109" t="str">
        <f t="shared" si="373"/>
        <v/>
      </c>
      <c r="FJ46" s="102"/>
      <c r="FK46" s="102"/>
      <c r="FL46" s="104" t="str">
        <f t="shared" si="37"/>
        <v/>
      </c>
      <c r="FM46" s="102"/>
      <c r="FN46" s="104" t="str">
        <f t="shared" si="333"/>
        <v/>
      </c>
      <c r="FO46" s="102"/>
      <c r="FP46" s="102"/>
      <c r="FQ46" s="104" t="str">
        <f t="shared" si="38"/>
        <v/>
      </c>
      <c r="FR46" s="102"/>
      <c r="FS46" s="104" t="str">
        <f t="shared" si="334"/>
        <v/>
      </c>
      <c r="FT46" s="102"/>
      <c r="FU46" s="102"/>
      <c r="FV46" s="104" t="str">
        <f t="shared" si="39"/>
        <v/>
      </c>
      <c r="FW46" s="102"/>
      <c r="FX46" s="104" t="str">
        <f t="shared" si="335"/>
        <v/>
      </c>
      <c r="FY46" s="102"/>
      <c r="FZ46" s="102"/>
      <c r="GA46" s="104" t="str">
        <f t="shared" si="40"/>
        <v/>
      </c>
      <c r="GB46" s="102"/>
      <c r="GC46" s="104" t="str">
        <f t="shared" si="336"/>
        <v/>
      </c>
      <c r="GD46" s="102"/>
      <c r="GE46" s="102"/>
      <c r="GF46" s="104" t="str">
        <f t="shared" si="41"/>
        <v/>
      </c>
      <c r="GG46" s="102"/>
      <c r="GH46" s="104" t="str">
        <f t="shared" si="337"/>
        <v/>
      </c>
      <c r="GI46" s="104" t="str">
        <f t="shared" si="268"/>
        <v/>
      </c>
      <c r="GJ46" s="104" t="str">
        <f t="shared" si="269"/>
        <v/>
      </c>
      <c r="GK46" s="104" t="str">
        <f t="shared" si="270"/>
        <v/>
      </c>
      <c r="GL46" s="104" t="str">
        <f t="shared" si="271"/>
        <v/>
      </c>
      <c r="GM46" s="104" t="str">
        <f t="shared" si="272"/>
        <v/>
      </c>
      <c r="GN46" s="105" t="str">
        <f t="shared" si="273"/>
        <v/>
      </c>
      <c r="GO46" s="109" t="str">
        <f t="shared" si="374"/>
        <v/>
      </c>
      <c r="GP46" s="102"/>
      <c r="GQ46" s="102"/>
      <c r="GR46" s="104" t="str">
        <f t="shared" si="44"/>
        <v/>
      </c>
      <c r="GS46" s="102"/>
      <c r="GT46" s="104" t="str">
        <f t="shared" si="338"/>
        <v/>
      </c>
      <c r="GU46" s="102"/>
      <c r="GV46" s="102"/>
      <c r="GW46" s="104" t="str">
        <f t="shared" si="45"/>
        <v/>
      </c>
      <c r="GX46" s="102"/>
      <c r="GY46" s="104" t="str">
        <f t="shared" si="339"/>
        <v/>
      </c>
      <c r="GZ46" s="102"/>
      <c r="HA46" s="102"/>
      <c r="HB46" s="104" t="str">
        <f t="shared" si="46"/>
        <v/>
      </c>
      <c r="HC46" s="102"/>
      <c r="HD46" s="104" t="str">
        <f t="shared" si="340"/>
        <v/>
      </c>
      <c r="HE46" s="102"/>
      <c r="HF46" s="102"/>
      <c r="HG46" s="104" t="str">
        <f t="shared" si="47"/>
        <v/>
      </c>
      <c r="HH46" s="102"/>
      <c r="HI46" s="104" t="str">
        <f t="shared" si="341"/>
        <v/>
      </c>
      <c r="HJ46" s="102"/>
      <c r="HK46" s="102"/>
      <c r="HL46" s="104" t="str">
        <f t="shared" si="48"/>
        <v/>
      </c>
      <c r="HM46" s="102"/>
      <c r="HN46" s="104" t="str">
        <f t="shared" si="342"/>
        <v/>
      </c>
      <c r="HO46" s="104" t="str">
        <f t="shared" si="274"/>
        <v/>
      </c>
      <c r="HP46" s="104" t="str">
        <f t="shared" si="275"/>
        <v/>
      </c>
      <c r="HQ46" s="104" t="str">
        <f t="shared" si="276"/>
        <v/>
      </c>
      <c r="HR46" s="104" t="str">
        <f t="shared" si="277"/>
        <v/>
      </c>
      <c r="HS46" s="104" t="str">
        <f t="shared" si="278"/>
        <v/>
      </c>
      <c r="HT46" s="105" t="str">
        <f t="shared" si="279"/>
        <v/>
      </c>
      <c r="HU46" s="109" t="str">
        <f t="shared" si="375"/>
        <v/>
      </c>
      <c r="HV46" s="102"/>
      <c r="HW46" s="102"/>
      <c r="HX46" s="104" t="str">
        <f t="shared" si="51"/>
        <v/>
      </c>
      <c r="HY46" s="102"/>
      <c r="HZ46" s="104" t="str">
        <f t="shared" si="343"/>
        <v/>
      </c>
      <c r="IA46" s="102"/>
      <c r="IB46" s="102"/>
      <c r="IC46" s="104" t="str">
        <f t="shared" si="52"/>
        <v/>
      </c>
      <c r="ID46" s="102"/>
      <c r="IE46" s="104" t="str">
        <f t="shared" si="344"/>
        <v/>
      </c>
      <c r="IF46" s="102"/>
      <c r="IG46" s="102"/>
      <c r="IH46" s="104" t="str">
        <f t="shared" si="53"/>
        <v/>
      </c>
      <c r="II46" s="102"/>
      <c r="IJ46" s="104" t="str">
        <f t="shared" si="345"/>
        <v/>
      </c>
      <c r="IK46" s="102"/>
      <c r="IL46" s="102"/>
      <c r="IM46" s="104" t="str">
        <f t="shared" si="54"/>
        <v/>
      </c>
      <c r="IN46" s="102"/>
      <c r="IO46" s="104" t="str">
        <f t="shared" si="346"/>
        <v/>
      </c>
      <c r="IP46" s="102"/>
      <c r="IQ46" s="102"/>
      <c r="IR46" s="104" t="str">
        <f t="shared" si="55"/>
        <v/>
      </c>
      <c r="IS46" s="102"/>
      <c r="IT46" s="104" t="str">
        <f t="shared" si="347"/>
        <v/>
      </c>
      <c r="IU46" s="104" t="str">
        <f t="shared" si="280"/>
        <v/>
      </c>
      <c r="IV46" s="104" t="str">
        <f t="shared" si="281"/>
        <v/>
      </c>
      <c r="IW46" s="104" t="str">
        <f t="shared" si="282"/>
        <v/>
      </c>
      <c r="IX46" s="104" t="str">
        <f t="shared" si="283"/>
        <v/>
      </c>
      <c r="IY46" s="104" t="str">
        <f t="shared" si="284"/>
        <v/>
      </c>
      <c r="IZ46" s="105" t="str">
        <f t="shared" si="285"/>
        <v/>
      </c>
      <c r="JA46" s="109" t="str">
        <f t="shared" si="376"/>
        <v/>
      </c>
      <c r="JB46" s="102"/>
      <c r="JC46" s="102"/>
      <c r="JD46" s="104" t="str">
        <f t="shared" si="58"/>
        <v/>
      </c>
      <c r="JE46" s="102"/>
      <c r="JF46" s="104" t="str">
        <f t="shared" si="348"/>
        <v/>
      </c>
      <c r="JG46" s="102"/>
      <c r="JH46" s="102"/>
      <c r="JI46" s="104" t="str">
        <f t="shared" si="59"/>
        <v/>
      </c>
      <c r="JJ46" s="102"/>
      <c r="JK46" s="104" t="str">
        <f t="shared" si="349"/>
        <v/>
      </c>
      <c r="JL46" s="102"/>
      <c r="JM46" s="102"/>
      <c r="JN46" s="104" t="str">
        <f t="shared" si="60"/>
        <v/>
      </c>
      <c r="JO46" s="102"/>
      <c r="JP46" s="104" t="str">
        <f t="shared" si="350"/>
        <v/>
      </c>
      <c r="JQ46" s="102"/>
      <c r="JR46" s="102"/>
      <c r="JS46" s="104" t="str">
        <f t="shared" si="61"/>
        <v/>
      </c>
      <c r="JT46" s="102"/>
      <c r="JU46" s="104" t="str">
        <f t="shared" si="351"/>
        <v/>
      </c>
      <c r="JV46" s="102"/>
      <c r="JW46" s="102"/>
      <c r="JX46" s="104" t="str">
        <f t="shared" si="62"/>
        <v/>
      </c>
      <c r="JY46" s="102"/>
      <c r="JZ46" s="104" t="str">
        <f t="shared" si="352"/>
        <v/>
      </c>
      <c r="KA46" s="104" t="str">
        <f t="shared" si="286"/>
        <v/>
      </c>
      <c r="KB46" s="104" t="str">
        <f t="shared" si="287"/>
        <v/>
      </c>
      <c r="KC46" s="104" t="str">
        <f t="shared" si="288"/>
        <v/>
      </c>
      <c r="KD46" s="104" t="str">
        <f t="shared" si="289"/>
        <v/>
      </c>
      <c r="KE46" s="104" t="str">
        <f t="shared" si="290"/>
        <v/>
      </c>
      <c r="KF46" s="105" t="str">
        <f t="shared" si="291"/>
        <v/>
      </c>
      <c r="KG46" s="109" t="str">
        <f t="shared" si="377"/>
        <v/>
      </c>
      <c r="KH46" s="102"/>
      <c r="KI46" s="102"/>
      <c r="KJ46" s="104" t="str">
        <f t="shared" si="65"/>
        <v/>
      </c>
      <c r="KK46" s="102"/>
      <c r="KL46" s="104" t="str">
        <f t="shared" si="353"/>
        <v/>
      </c>
      <c r="KM46" s="102"/>
      <c r="KN46" s="102"/>
      <c r="KO46" s="104" t="str">
        <f t="shared" si="66"/>
        <v/>
      </c>
      <c r="KP46" s="102"/>
      <c r="KQ46" s="104" t="str">
        <f t="shared" si="354"/>
        <v/>
      </c>
      <c r="KR46" s="102"/>
      <c r="KS46" s="102"/>
      <c r="KT46" s="104" t="str">
        <f t="shared" si="67"/>
        <v/>
      </c>
      <c r="KU46" s="102"/>
      <c r="KV46" s="104" t="str">
        <f t="shared" si="355"/>
        <v/>
      </c>
      <c r="KW46" s="102"/>
      <c r="KX46" s="102"/>
      <c r="KY46" s="104" t="str">
        <f t="shared" si="68"/>
        <v/>
      </c>
      <c r="KZ46" s="102"/>
      <c r="LA46" s="104" t="str">
        <f t="shared" si="356"/>
        <v/>
      </c>
      <c r="LB46" s="102"/>
      <c r="LC46" s="102"/>
      <c r="LD46" s="104" t="str">
        <f t="shared" si="69"/>
        <v/>
      </c>
      <c r="LE46" s="102"/>
      <c r="LF46" s="104" t="str">
        <f t="shared" si="357"/>
        <v/>
      </c>
      <c r="LG46" s="104" t="str">
        <f t="shared" si="292"/>
        <v/>
      </c>
      <c r="LH46" s="104" t="str">
        <f t="shared" si="293"/>
        <v/>
      </c>
      <c r="LI46" s="104" t="str">
        <f t="shared" si="294"/>
        <v/>
      </c>
      <c r="LJ46" s="104" t="str">
        <f t="shared" si="295"/>
        <v/>
      </c>
      <c r="LK46" s="104" t="str">
        <f t="shared" si="296"/>
        <v/>
      </c>
      <c r="LL46" s="105" t="str">
        <f t="shared" si="297"/>
        <v/>
      </c>
      <c r="LM46" s="109" t="str">
        <f t="shared" si="378"/>
        <v/>
      </c>
      <c r="LN46" s="102"/>
      <c r="LO46" s="102"/>
      <c r="LP46" s="104" t="str">
        <f t="shared" si="72"/>
        <v/>
      </c>
      <c r="LQ46" s="102"/>
      <c r="LR46" s="104" t="str">
        <f t="shared" si="358"/>
        <v/>
      </c>
      <c r="LS46" s="102"/>
      <c r="LT46" s="102"/>
      <c r="LU46" s="104" t="str">
        <f t="shared" si="73"/>
        <v/>
      </c>
      <c r="LV46" s="102"/>
      <c r="LW46" s="104" t="str">
        <f t="shared" si="359"/>
        <v/>
      </c>
      <c r="LX46" s="102"/>
      <c r="LY46" s="102"/>
      <c r="LZ46" s="104" t="str">
        <f t="shared" si="74"/>
        <v/>
      </c>
      <c r="MA46" s="102"/>
      <c r="MB46" s="104" t="str">
        <f t="shared" si="360"/>
        <v/>
      </c>
      <c r="MC46" s="102"/>
      <c r="MD46" s="102"/>
      <c r="ME46" s="104" t="str">
        <f t="shared" si="75"/>
        <v/>
      </c>
      <c r="MF46" s="102"/>
      <c r="MG46" s="104" t="str">
        <f t="shared" si="361"/>
        <v/>
      </c>
      <c r="MH46" s="102"/>
      <c r="MI46" s="102"/>
      <c r="MJ46" s="104" t="str">
        <f t="shared" si="76"/>
        <v/>
      </c>
      <c r="MK46" s="102"/>
      <c r="ML46" s="104" t="str">
        <f t="shared" si="362"/>
        <v/>
      </c>
      <c r="MM46" s="104" t="str">
        <f t="shared" si="298"/>
        <v/>
      </c>
      <c r="MN46" s="104" t="str">
        <f t="shared" si="299"/>
        <v/>
      </c>
      <c r="MO46" s="104" t="str">
        <f t="shared" si="300"/>
        <v/>
      </c>
      <c r="MP46" s="104" t="str">
        <f t="shared" si="301"/>
        <v/>
      </c>
      <c r="MQ46" s="104" t="str">
        <f t="shared" si="302"/>
        <v/>
      </c>
      <c r="MR46" s="105" t="str">
        <f t="shared" si="303"/>
        <v/>
      </c>
      <c r="MS46" s="109" t="str">
        <f t="shared" si="379"/>
        <v/>
      </c>
      <c r="MT46" s="102"/>
      <c r="MU46" s="102"/>
      <c r="MV46" s="104" t="str">
        <f t="shared" si="79"/>
        <v/>
      </c>
      <c r="MW46" s="102"/>
      <c r="MX46" s="104" t="str">
        <f t="shared" si="363"/>
        <v/>
      </c>
      <c r="MY46" s="102"/>
      <c r="MZ46" s="102"/>
      <c r="NA46" s="104" t="str">
        <f t="shared" si="80"/>
        <v/>
      </c>
      <c r="NB46" s="102"/>
      <c r="NC46" s="104" t="str">
        <f t="shared" si="364"/>
        <v/>
      </c>
      <c r="ND46" s="102"/>
      <c r="NE46" s="102"/>
      <c r="NF46" s="104" t="str">
        <f t="shared" si="81"/>
        <v/>
      </c>
      <c r="NG46" s="102"/>
      <c r="NH46" s="104" t="str">
        <f t="shared" si="365"/>
        <v/>
      </c>
      <c r="NI46" s="102"/>
      <c r="NJ46" s="102"/>
      <c r="NK46" s="104" t="str">
        <f t="shared" si="82"/>
        <v/>
      </c>
      <c r="NL46" s="102"/>
      <c r="NM46" s="104" t="str">
        <f t="shared" si="366"/>
        <v/>
      </c>
      <c r="NN46" s="102"/>
      <c r="NO46" s="102"/>
      <c r="NP46" s="104" t="str">
        <f t="shared" si="83"/>
        <v/>
      </c>
      <c r="NQ46" s="102"/>
      <c r="NR46" s="104" t="str">
        <f t="shared" si="367"/>
        <v/>
      </c>
      <c r="NS46" s="104" t="str">
        <f t="shared" si="304"/>
        <v/>
      </c>
      <c r="NT46" s="104" t="str">
        <f t="shared" si="305"/>
        <v/>
      </c>
      <c r="NU46" s="104" t="str">
        <f t="shared" si="306"/>
        <v/>
      </c>
      <c r="NV46" s="104" t="str">
        <f t="shared" si="307"/>
        <v/>
      </c>
      <c r="NW46" s="104" t="str">
        <f t="shared" si="308"/>
        <v/>
      </c>
      <c r="NX46" s="105" t="str">
        <f t="shared" si="309"/>
        <v/>
      </c>
      <c r="NY46" s="109" t="str">
        <f t="shared" si="380"/>
        <v/>
      </c>
      <c r="OA46" s="198" t="str">
        <f t="shared" si="226"/>
        <v/>
      </c>
      <c r="OB46" s="198" t="str">
        <f t="shared" si="227"/>
        <v/>
      </c>
      <c r="OC46" s="198" t="str">
        <f t="shared" si="228"/>
        <v/>
      </c>
      <c r="OD46" s="198" t="str">
        <f t="shared" si="229"/>
        <v/>
      </c>
      <c r="OE46" s="198" t="str">
        <f t="shared" si="230"/>
        <v/>
      </c>
      <c r="OF46" s="198" t="str">
        <f t="shared" si="231"/>
        <v/>
      </c>
      <c r="OG46" s="198" t="str">
        <f t="shared" si="232"/>
        <v/>
      </c>
      <c r="OH46" s="198" t="str">
        <f t="shared" si="233"/>
        <v/>
      </c>
      <c r="OI46" s="198" t="str">
        <f t="shared" si="234"/>
        <v/>
      </c>
      <c r="OJ46" s="198" t="str">
        <f t="shared" si="235"/>
        <v/>
      </c>
      <c r="OK46" s="198" t="str">
        <f t="shared" si="236"/>
        <v/>
      </c>
      <c r="OL46" s="198" t="str">
        <f t="shared" si="237"/>
        <v/>
      </c>
      <c r="OM46" s="199"/>
      <c r="ON46" s="198" t="str">
        <f t="shared" si="224"/>
        <v/>
      </c>
      <c r="OO46" s="198" t="str">
        <f t="shared" si="225"/>
        <v/>
      </c>
      <c r="OP46" s="198" t="str">
        <f t="shared" si="100"/>
        <v/>
      </c>
      <c r="OQ46" s="198" t="str">
        <f t="shared" si="101"/>
        <v/>
      </c>
      <c r="OR46" s="105" t="str">
        <f t="shared" si="102"/>
        <v/>
      </c>
      <c r="OS46" s="105" t="str">
        <f t="shared" si="103"/>
        <v/>
      </c>
      <c r="OT46" s="133"/>
      <c r="OU46" s="109" t="str">
        <f t="shared" si="104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368"/>
        <v>42</v>
      </c>
      <c r="B47" s="195"/>
      <c r="C47" s="195"/>
      <c r="D47" s="195"/>
      <c r="E47" s="196"/>
      <c r="F47" s="102"/>
      <c r="G47" s="102"/>
      <c r="H47" s="104" t="str">
        <f t="shared" si="0"/>
        <v/>
      </c>
      <c r="I47" s="102"/>
      <c r="J47" s="104" t="str">
        <f t="shared" si="1"/>
        <v/>
      </c>
      <c r="K47" s="102"/>
      <c r="L47" s="102"/>
      <c r="M47" s="104" t="str">
        <f t="shared" si="2"/>
        <v/>
      </c>
      <c r="N47" s="102"/>
      <c r="O47" s="104" t="str">
        <f t="shared" si="3"/>
        <v/>
      </c>
      <c r="P47" s="102"/>
      <c r="Q47" s="102"/>
      <c r="R47" s="104" t="str">
        <f t="shared" si="4"/>
        <v/>
      </c>
      <c r="S47" s="102"/>
      <c r="T47" s="104" t="str">
        <f t="shared" si="310"/>
        <v/>
      </c>
      <c r="U47" s="102"/>
      <c r="V47" s="102"/>
      <c r="W47" s="104" t="str">
        <f t="shared" si="5"/>
        <v/>
      </c>
      <c r="X47" s="102"/>
      <c r="Y47" s="104" t="str">
        <f t="shared" si="311"/>
        <v/>
      </c>
      <c r="Z47" s="102"/>
      <c r="AA47" s="102"/>
      <c r="AB47" s="104" t="str">
        <f t="shared" si="6"/>
        <v/>
      </c>
      <c r="AC47" s="102"/>
      <c r="AD47" s="104" t="str">
        <f t="shared" si="312"/>
        <v/>
      </c>
      <c r="AE47" s="104" t="str">
        <f t="shared" si="238"/>
        <v/>
      </c>
      <c r="AF47" s="104" t="str">
        <f t="shared" si="239"/>
        <v/>
      </c>
      <c r="AG47" s="104" t="str">
        <f t="shared" si="240"/>
        <v/>
      </c>
      <c r="AH47" s="104" t="str">
        <f t="shared" si="241"/>
        <v/>
      </c>
      <c r="AI47" s="104" t="str">
        <f t="shared" si="242"/>
        <v/>
      </c>
      <c r="AJ47" s="105" t="str">
        <f t="shared" si="243"/>
        <v/>
      </c>
      <c r="AK47" s="109" t="str">
        <f t="shared" si="369"/>
        <v/>
      </c>
      <c r="AL47" s="102"/>
      <c r="AM47" s="102"/>
      <c r="AN47" s="104" t="str">
        <f t="shared" si="9"/>
        <v/>
      </c>
      <c r="AO47" s="102"/>
      <c r="AP47" s="104" t="str">
        <f t="shared" si="313"/>
        <v/>
      </c>
      <c r="AQ47" s="102"/>
      <c r="AR47" s="102"/>
      <c r="AS47" s="104" t="str">
        <f t="shared" si="10"/>
        <v/>
      </c>
      <c r="AT47" s="102"/>
      <c r="AU47" s="104" t="str">
        <f t="shared" si="314"/>
        <v/>
      </c>
      <c r="AV47" s="102"/>
      <c r="AW47" s="102"/>
      <c r="AX47" s="104" t="str">
        <f t="shared" si="11"/>
        <v/>
      </c>
      <c r="AY47" s="102"/>
      <c r="AZ47" s="104" t="str">
        <f t="shared" si="315"/>
        <v/>
      </c>
      <c r="BA47" s="102"/>
      <c r="BB47" s="102"/>
      <c r="BC47" s="104" t="str">
        <f t="shared" si="12"/>
        <v/>
      </c>
      <c r="BD47" s="102"/>
      <c r="BE47" s="104" t="str">
        <f t="shared" si="316"/>
        <v/>
      </c>
      <c r="BF47" s="102"/>
      <c r="BG47" s="102"/>
      <c r="BH47" s="104" t="str">
        <f t="shared" si="13"/>
        <v/>
      </c>
      <c r="BI47" s="102"/>
      <c r="BJ47" s="104" t="str">
        <f t="shared" si="317"/>
        <v/>
      </c>
      <c r="BK47" s="104" t="str">
        <f t="shared" si="244"/>
        <v/>
      </c>
      <c r="BL47" s="104" t="str">
        <f t="shared" si="245"/>
        <v/>
      </c>
      <c r="BM47" s="104" t="str">
        <f t="shared" si="246"/>
        <v/>
      </c>
      <c r="BN47" s="104" t="str">
        <f t="shared" si="247"/>
        <v/>
      </c>
      <c r="BO47" s="104" t="str">
        <f t="shared" si="248"/>
        <v/>
      </c>
      <c r="BP47" s="105" t="str">
        <f t="shared" si="249"/>
        <v/>
      </c>
      <c r="BQ47" s="109" t="str">
        <f t="shared" si="370"/>
        <v/>
      </c>
      <c r="BR47" s="102"/>
      <c r="BS47" s="102"/>
      <c r="BT47" s="104" t="str">
        <f t="shared" si="16"/>
        <v/>
      </c>
      <c r="BU47" s="102"/>
      <c r="BV47" s="104" t="str">
        <f t="shared" si="318"/>
        <v/>
      </c>
      <c r="BW47" s="102"/>
      <c r="BX47" s="102"/>
      <c r="BY47" s="104" t="str">
        <f t="shared" si="17"/>
        <v/>
      </c>
      <c r="BZ47" s="102"/>
      <c r="CA47" s="104" t="str">
        <f t="shared" si="319"/>
        <v/>
      </c>
      <c r="CB47" s="102"/>
      <c r="CC47" s="102"/>
      <c r="CD47" s="104" t="str">
        <f t="shared" si="18"/>
        <v/>
      </c>
      <c r="CE47" s="102"/>
      <c r="CF47" s="104" t="str">
        <f t="shared" si="320"/>
        <v/>
      </c>
      <c r="CG47" s="102"/>
      <c r="CH47" s="102"/>
      <c r="CI47" s="104" t="str">
        <f t="shared" si="19"/>
        <v/>
      </c>
      <c r="CJ47" s="102"/>
      <c r="CK47" s="104" t="str">
        <f t="shared" si="321"/>
        <v/>
      </c>
      <c r="CL47" s="102"/>
      <c r="CM47" s="102"/>
      <c r="CN47" s="104" t="str">
        <f t="shared" si="20"/>
        <v/>
      </c>
      <c r="CO47" s="102"/>
      <c r="CP47" s="104" t="str">
        <f t="shared" si="322"/>
        <v/>
      </c>
      <c r="CQ47" s="104" t="str">
        <f t="shared" si="250"/>
        <v/>
      </c>
      <c r="CR47" s="104" t="str">
        <f t="shared" si="251"/>
        <v/>
      </c>
      <c r="CS47" s="104" t="str">
        <f t="shared" si="252"/>
        <v/>
      </c>
      <c r="CT47" s="104" t="str">
        <f t="shared" si="253"/>
        <v/>
      </c>
      <c r="CU47" s="104" t="str">
        <f t="shared" si="254"/>
        <v/>
      </c>
      <c r="CV47" s="105" t="str">
        <f t="shared" si="255"/>
        <v/>
      </c>
      <c r="CW47" s="109" t="str">
        <f t="shared" si="371"/>
        <v/>
      </c>
      <c r="CX47" s="102"/>
      <c r="CY47" s="102"/>
      <c r="CZ47" s="104" t="str">
        <f t="shared" si="23"/>
        <v/>
      </c>
      <c r="DA47" s="102"/>
      <c r="DB47" s="104" t="str">
        <f t="shared" si="323"/>
        <v/>
      </c>
      <c r="DC47" s="102"/>
      <c r="DD47" s="102"/>
      <c r="DE47" s="104" t="str">
        <f t="shared" si="24"/>
        <v/>
      </c>
      <c r="DF47" s="102"/>
      <c r="DG47" s="104" t="str">
        <f t="shared" si="324"/>
        <v/>
      </c>
      <c r="DH47" s="102"/>
      <c r="DI47" s="102"/>
      <c r="DJ47" s="104" t="str">
        <f t="shared" si="25"/>
        <v/>
      </c>
      <c r="DK47" s="102"/>
      <c r="DL47" s="104" t="str">
        <f t="shared" si="325"/>
        <v/>
      </c>
      <c r="DM47" s="102"/>
      <c r="DN47" s="102"/>
      <c r="DO47" s="104" t="str">
        <f t="shared" si="26"/>
        <v/>
      </c>
      <c r="DP47" s="102"/>
      <c r="DQ47" s="104" t="str">
        <f t="shared" si="326"/>
        <v/>
      </c>
      <c r="DR47" s="102"/>
      <c r="DS47" s="102"/>
      <c r="DT47" s="104" t="str">
        <f t="shared" si="27"/>
        <v/>
      </c>
      <c r="DU47" s="102"/>
      <c r="DV47" s="104" t="str">
        <f t="shared" si="327"/>
        <v/>
      </c>
      <c r="DW47" s="104" t="str">
        <f t="shared" si="256"/>
        <v/>
      </c>
      <c r="DX47" s="104" t="str">
        <f t="shared" si="257"/>
        <v/>
      </c>
      <c r="DY47" s="104" t="str">
        <f t="shared" si="258"/>
        <v/>
      </c>
      <c r="DZ47" s="104" t="str">
        <f t="shared" si="259"/>
        <v/>
      </c>
      <c r="EA47" s="104" t="str">
        <f t="shared" si="260"/>
        <v/>
      </c>
      <c r="EB47" s="105" t="str">
        <f t="shared" si="261"/>
        <v/>
      </c>
      <c r="EC47" s="109" t="str">
        <f t="shared" si="372"/>
        <v/>
      </c>
      <c r="ED47" s="102"/>
      <c r="EE47" s="102"/>
      <c r="EF47" s="104" t="str">
        <f t="shared" si="30"/>
        <v/>
      </c>
      <c r="EG47" s="102"/>
      <c r="EH47" s="104" t="str">
        <f t="shared" si="328"/>
        <v/>
      </c>
      <c r="EI47" s="102"/>
      <c r="EJ47" s="102"/>
      <c r="EK47" s="104" t="str">
        <f t="shared" si="31"/>
        <v/>
      </c>
      <c r="EL47" s="102"/>
      <c r="EM47" s="104" t="str">
        <f t="shared" si="329"/>
        <v/>
      </c>
      <c r="EN47" s="102"/>
      <c r="EO47" s="102"/>
      <c r="EP47" s="104" t="str">
        <f t="shared" si="32"/>
        <v/>
      </c>
      <c r="EQ47" s="102"/>
      <c r="ER47" s="104" t="str">
        <f t="shared" si="330"/>
        <v/>
      </c>
      <c r="ES47" s="102"/>
      <c r="ET47" s="102"/>
      <c r="EU47" s="104" t="str">
        <f t="shared" si="33"/>
        <v/>
      </c>
      <c r="EV47" s="102"/>
      <c r="EW47" s="104" t="str">
        <f t="shared" si="331"/>
        <v/>
      </c>
      <c r="EX47" s="102"/>
      <c r="EY47" s="102"/>
      <c r="EZ47" s="104" t="str">
        <f t="shared" si="34"/>
        <v/>
      </c>
      <c r="FA47" s="102"/>
      <c r="FB47" s="104" t="str">
        <f t="shared" si="332"/>
        <v/>
      </c>
      <c r="FC47" s="104" t="str">
        <f t="shared" si="262"/>
        <v/>
      </c>
      <c r="FD47" s="104" t="str">
        <f t="shared" si="263"/>
        <v/>
      </c>
      <c r="FE47" s="104" t="str">
        <f t="shared" si="264"/>
        <v/>
      </c>
      <c r="FF47" s="104" t="str">
        <f t="shared" si="265"/>
        <v/>
      </c>
      <c r="FG47" s="104" t="str">
        <f t="shared" si="266"/>
        <v/>
      </c>
      <c r="FH47" s="105" t="str">
        <f t="shared" si="267"/>
        <v/>
      </c>
      <c r="FI47" s="109" t="str">
        <f t="shared" si="373"/>
        <v/>
      </c>
      <c r="FJ47" s="102"/>
      <c r="FK47" s="102"/>
      <c r="FL47" s="104" t="str">
        <f t="shared" si="37"/>
        <v/>
      </c>
      <c r="FM47" s="102"/>
      <c r="FN47" s="104" t="str">
        <f t="shared" si="333"/>
        <v/>
      </c>
      <c r="FO47" s="102"/>
      <c r="FP47" s="102"/>
      <c r="FQ47" s="104" t="str">
        <f t="shared" si="38"/>
        <v/>
      </c>
      <c r="FR47" s="102"/>
      <c r="FS47" s="104" t="str">
        <f t="shared" si="334"/>
        <v/>
      </c>
      <c r="FT47" s="102"/>
      <c r="FU47" s="102"/>
      <c r="FV47" s="104" t="str">
        <f t="shared" si="39"/>
        <v/>
      </c>
      <c r="FW47" s="102"/>
      <c r="FX47" s="104" t="str">
        <f t="shared" si="335"/>
        <v/>
      </c>
      <c r="FY47" s="102"/>
      <c r="FZ47" s="102"/>
      <c r="GA47" s="104" t="str">
        <f t="shared" si="40"/>
        <v/>
      </c>
      <c r="GB47" s="102"/>
      <c r="GC47" s="104" t="str">
        <f t="shared" si="336"/>
        <v/>
      </c>
      <c r="GD47" s="102"/>
      <c r="GE47" s="102"/>
      <c r="GF47" s="104" t="str">
        <f t="shared" si="41"/>
        <v/>
      </c>
      <c r="GG47" s="102"/>
      <c r="GH47" s="104" t="str">
        <f t="shared" si="337"/>
        <v/>
      </c>
      <c r="GI47" s="104" t="str">
        <f t="shared" si="268"/>
        <v/>
      </c>
      <c r="GJ47" s="104" t="str">
        <f t="shared" si="269"/>
        <v/>
      </c>
      <c r="GK47" s="104" t="str">
        <f t="shared" si="270"/>
        <v/>
      </c>
      <c r="GL47" s="104" t="str">
        <f t="shared" si="271"/>
        <v/>
      </c>
      <c r="GM47" s="104" t="str">
        <f t="shared" si="272"/>
        <v/>
      </c>
      <c r="GN47" s="105" t="str">
        <f t="shared" si="273"/>
        <v/>
      </c>
      <c r="GO47" s="109" t="str">
        <f t="shared" si="374"/>
        <v/>
      </c>
      <c r="GP47" s="102"/>
      <c r="GQ47" s="102"/>
      <c r="GR47" s="104" t="str">
        <f t="shared" si="44"/>
        <v/>
      </c>
      <c r="GS47" s="102"/>
      <c r="GT47" s="104" t="str">
        <f t="shared" si="338"/>
        <v/>
      </c>
      <c r="GU47" s="102"/>
      <c r="GV47" s="102"/>
      <c r="GW47" s="104" t="str">
        <f t="shared" si="45"/>
        <v/>
      </c>
      <c r="GX47" s="102"/>
      <c r="GY47" s="104" t="str">
        <f t="shared" si="339"/>
        <v/>
      </c>
      <c r="GZ47" s="102"/>
      <c r="HA47" s="102"/>
      <c r="HB47" s="104" t="str">
        <f t="shared" si="46"/>
        <v/>
      </c>
      <c r="HC47" s="102"/>
      <c r="HD47" s="104" t="str">
        <f t="shared" si="340"/>
        <v/>
      </c>
      <c r="HE47" s="102"/>
      <c r="HF47" s="102"/>
      <c r="HG47" s="104" t="str">
        <f t="shared" si="47"/>
        <v/>
      </c>
      <c r="HH47" s="102"/>
      <c r="HI47" s="104" t="str">
        <f t="shared" si="341"/>
        <v/>
      </c>
      <c r="HJ47" s="102"/>
      <c r="HK47" s="102"/>
      <c r="HL47" s="104" t="str">
        <f t="shared" si="48"/>
        <v/>
      </c>
      <c r="HM47" s="102"/>
      <c r="HN47" s="104" t="str">
        <f t="shared" si="342"/>
        <v/>
      </c>
      <c r="HO47" s="104" t="str">
        <f t="shared" si="274"/>
        <v/>
      </c>
      <c r="HP47" s="104" t="str">
        <f t="shared" si="275"/>
        <v/>
      </c>
      <c r="HQ47" s="104" t="str">
        <f t="shared" si="276"/>
        <v/>
      </c>
      <c r="HR47" s="104" t="str">
        <f t="shared" si="277"/>
        <v/>
      </c>
      <c r="HS47" s="104" t="str">
        <f t="shared" si="278"/>
        <v/>
      </c>
      <c r="HT47" s="105" t="str">
        <f t="shared" si="279"/>
        <v/>
      </c>
      <c r="HU47" s="109" t="str">
        <f t="shared" si="375"/>
        <v/>
      </c>
      <c r="HV47" s="102"/>
      <c r="HW47" s="102"/>
      <c r="HX47" s="104" t="str">
        <f t="shared" si="51"/>
        <v/>
      </c>
      <c r="HY47" s="102"/>
      <c r="HZ47" s="104" t="str">
        <f t="shared" si="343"/>
        <v/>
      </c>
      <c r="IA47" s="102"/>
      <c r="IB47" s="102"/>
      <c r="IC47" s="104" t="str">
        <f t="shared" si="52"/>
        <v/>
      </c>
      <c r="ID47" s="102"/>
      <c r="IE47" s="104" t="str">
        <f t="shared" si="344"/>
        <v/>
      </c>
      <c r="IF47" s="102"/>
      <c r="IG47" s="102"/>
      <c r="IH47" s="104" t="str">
        <f t="shared" si="53"/>
        <v/>
      </c>
      <c r="II47" s="102"/>
      <c r="IJ47" s="104" t="str">
        <f t="shared" si="345"/>
        <v/>
      </c>
      <c r="IK47" s="102"/>
      <c r="IL47" s="102"/>
      <c r="IM47" s="104" t="str">
        <f t="shared" si="54"/>
        <v/>
      </c>
      <c r="IN47" s="102"/>
      <c r="IO47" s="104" t="str">
        <f t="shared" si="346"/>
        <v/>
      </c>
      <c r="IP47" s="102"/>
      <c r="IQ47" s="102"/>
      <c r="IR47" s="104" t="str">
        <f t="shared" si="55"/>
        <v/>
      </c>
      <c r="IS47" s="102"/>
      <c r="IT47" s="104" t="str">
        <f t="shared" si="347"/>
        <v/>
      </c>
      <c r="IU47" s="104" t="str">
        <f t="shared" si="280"/>
        <v/>
      </c>
      <c r="IV47" s="104" t="str">
        <f t="shared" si="281"/>
        <v/>
      </c>
      <c r="IW47" s="104" t="str">
        <f t="shared" si="282"/>
        <v/>
      </c>
      <c r="IX47" s="104" t="str">
        <f t="shared" si="283"/>
        <v/>
      </c>
      <c r="IY47" s="104" t="str">
        <f t="shared" si="284"/>
        <v/>
      </c>
      <c r="IZ47" s="105" t="str">
        <f t="shared" si="285"/>
        <v/>
      </c>
      <c r="JA47" s="109" t="str">
        <f t="shared" si="376"/>
        <v/>
      </c>
      <c r="JB47" s="102"/>
      <c r="JC47" s="102"/>
      <c r="JD47" s="104" t="str">
        <f t="shared" si="58"/>
        <v/>
      </c>
      <c r="JE47" s="102"/>
      <c r="JF47" s="104" t="str">
        <f t="shared" si="348"/>
        <v/>
      </c>
      <c r="JG47" s="102"/>
      <c r="JH47" s="102"/>
      <c r="JI47" s="104" t="str">
        <f t="shared" si="59"/>
        <v/>
      </c>
      <c r="JJ47" s="102"/>
      <c r="JK47" s="104" t="str">
        <f t="shared" si="349"/>
        <v/>
      </c>
      <c r="JL47" s="102"/>
      <c r="JM47" s="102"/>
      <c r="JN47" s="104" t="str">
        <f t="shared" si="60"/>
        <v/>
      </c>
      <c r="JO47" s="102"/>
      <c r="JP47" s="104" t="str">
        <f t="shared" si="350"/>
        <v/>
      </c>
      <c r="JQ47" s="102"/>
      <c r="JR47" s="102"/>
      <c r="JS47" s="104" t="str">
        <f t="shared" si="61"/>
        <v/>
      </c>
      <c r="JT47" s="102"/>
      <c r="JU47" s="104" t="str">
        <f t="shared" si="351"/>
        <v/>
      </c>
      <c r="JV47" s="102"/>
      <c r="JW47" s="102"/>
      <c r="JX47" s="104" t="str">
        <f t="shared" si="62"/>
        <v/>
      </c>
      <c r="JY47" s="102"/>
      <c r="JZ47" s="104" t="str">
        <f t="shared" si="352"/>
        <v/>
      </c>
      <c r="KA47" s="104" t="str">
        <f t="shared" si="286"/>
        <v/>
      </c>
      <c r="KB47" s="104" t="str">
        <f t="shared" si="287"/>
        <v/>
      </c>
      <c r="KC47" s="104" t="str">
        <f t="shared" si="288"/>
        <v/>
      </c>
      <c r="KD47" s="104" t="str">
        <f t="shared" si="289"/>
        <v/>
      </c>
      <c r="KE47" s="104" t="str">
        <f t="shared" si="290"/>
        <v/>
      </c>
      <c r="KF47" s="105" t="str">
        <f t="shared" si="291"/>
        <v/>
      </c>
      <c r="KG47" s="109" t="str">
        <f t="shared" si="377"/>
        <v/>
      </c>
      <c r="KH47" s="102"/>
      <c r="KI47" s="102"/>
      <c r="KJ47" s="104" t="str">
        <f t="shared" si="65"/>
        <v/>
      </c>
      <c r="KK47" s="102"/>
      <c r="KL47" s="104" t="str">
        <f t="shared" si="353"/>
        <v/>
      </c>
      <c r="KM47" s="102"/>
      <c r="KN47" s="102"/>
      <c r="KO47" s="104" t="str">
        <f t="shared" si="66"/>
        <v/>
      </c>
      <c r="KP47" s="102"/>
      <c r="KQ47" s="104" t="str">
        <f t="shared" si="354"/>
        <v/>
      </c>
      <c r="KR47" s="102"/>
      <c r="KS47" s="102"/>
      <c r="KT47" s="104" t="str">
        <f t="shared" si="67"/>
        <v/>
      </c>
      <c r="KU47" s="102"/>
      <c r="KV47" s="104" t="str">
        <f t="shared" si="355"/>
        <v/>
      </c>
      <c r="KW47" s="102"/>
      <c r="KX47" s="102"/>
      <c r="KY47" s="104" t="str">
        <f t="shared" si="68"/>
        <v/>
      </c>
      <c r="KZ47" s="102"/>
      <c r="LA47" s="104" t="str">
        <f t="shared" si="356"/>
        <v/>
      </c>
      <c r="LB47" s="102"/>
      <c r="LC47" s="102"/>
      <c r="LD47" s="104" t="str">
        <f t="shared" si="69"/>
        <v/>
      </c>
      <c r="LE47" s="102"/>
      <c r="LF47" s="104" t="str">
        <f t="shared" si="357"/>
        <v/>
      </c>
      <c r="LG47" s="104" t="str">
        <f t="shared" si="292"/>
        <v/>
      </c>
      <c r="LH47" s="104" t="str">
        <f t="shared" si="293"/>
        <v/>
      </c>
      <c r="LI47" s="104" t="str">
        <f t="shared" si="294"/>
        <v/>
      </c>
      <c r="LJ47" s="104" t="str">
        <f t="shared" si="295"/>
        <v/>
      </c>
      <c r="LK47" s="104" t="str">
        <f t="shared" si="296"/>
        <v/>
      </c>
      <c r="LL47" s="105" t="str">
        <f t="shared" si="297"/>
        <v/>
      </c>
      <c r="LM47" s="109" t="str">
        <f t="shared" si="378"/>
        <v/>
      </c>
      <c r="LN47" s="102"/>
      <c r="LO47" s="102"/>
      <c r="LP47" s="104" t="str">
        <f t="shared" si="72"/>
        <v/>
      </c>
      <c r="LQ47" s="102"/>
      <c r="LR47" s="104" t="str">
        <f t="shared" si="358"/>
        <v/>
      </c>
      <c r="LS47" s="102"/>
      <c r="LT47" s="102"/>
      <c r="LU47" s="104" t="str">
        <f t="shared" si="73"/>
        <v/>
      </c>
      <c r="LV47" s="102"/>
      <c r="LW47" s="104" t="str">
        <f t="shared" si="359"/>
        <v/>
      </c>
      <c r="LX47" s="102"/>
      <c r="LY47" s="102"/>
      <c r="LZ47" s="104" t="str">
        <f t="shared" si="74"/>
        <v/>
      </c>
      <c r="MA47" s="102"/>
      <c r="MB47" s="104" t="str">
        <f t="shared" si="360"/>
        <v/>
      </c>
      <c r="MC47" s="102"/>
      <c r="MD47" s="102"/>
      <c r="ME47" s="104" t="str">
        <f t="shared" si="75"/>
        <v/>
      </c>
      <c r="MF47" s="102"/>
      <c r="MG47" s="104" t="str">
        <f t="shared" si="361"/>
        <v/>
      </c>
      <c r="MH47" s="102"/>
      <c r="MI47" s="102"/>
      <c r="MJ47" s="104" t="str">
        <f t="shared" si="76"/>
        <v/>
      </c>
      <c r="MK47" s="102"/>
      <c r="ML47" s="104" t="str">
        <f t="shared" si="362"/>
        <v/>
      </c>
      <c r="MM47" s="104" t="str">
        <f t="shared" si="298"/>
        <v/>
      </c>
      <c r="MN47" s="104" t="str">
        <f t="shared" si="299"/>
        <v/>
      </c>
      <c r="MO47" s="104" t="str">
        <f t="shared" si="300"/>
        <v/>
      </c>
      <c r="MP47" s="104" t="str">
        <f t="shared" si="301"/>
        <v/>
      </c>
      <c r="MQ47" s="104" t="str">
        <f t="shared" si="302"/>
        <v/>
      </c>
      <c r="MR47" s="105" t="str">
        <f t="shared" si="303"/>
        <v/>
      </c>
      <c r="MS47" s="109" t="str">
        <f t="shared" si="379"/>
        <v/>
      </c>
      <c r="MT47" s="102"/>
      <c r="MU47" s="102"/>
      <c r="MV47" s="104" t="str">
        <f t="shared" si="79"/>
        <v/>
      </c>
      <c r="MW47" s="102"/>
      <c r="MX47" s="104" t="str">
        <f t="shared" si="363"/>
        <v/>
      </c>
      <c r="MY47" s="102"/>
      <c r="MZ47" s="102"/>
      <c r="NA47" s="104" t="str">
        <f t="shared" si="80"/>
        <v/>
      </c>
      <c r="NB47" s="102"/>
      <c r="NC47" s="104" t="str">
        <f t="shared" si="364"/>
        <v/>
      </c>
      <c r="ND47" s="102"/>
      <c r="NE47" s="102"/>
      <c r="NF47" s="104" t="str">
        <f t="shared" si="81"/>
        <v/>
      </c>
      <c r="NG47" s="102"/>
      <c r="NH47" s="104" t="str">
        <f t="shared" si="365"/>
        <v/>
      </c>
      <c r="NI47" s="102"/>
      <c r="NJ47" s="102"/>
      <c r="NK47" s="104" t="str">
        <f t="shared" si="82"/>
        <v/>
      </c>
      <c r="NL47" s="102"/>
      <c r="NM47" s="104" t="str">
        <f t="shared" si="366"/>
        <v/>
      </c>
      <c r="NN47" s="102"/>
      <c r="NO47" s="102"/>
      <c r="NP47" s="104" t="str">
        <f t="shared" si="83"/>
        <v/>
      </c>
      <c r="NQ47" s="102"/>
      <c r="NR47" s="104" t="str">
        <f t="shared" si="367"/>
        <v/>
      </c>
      <c r="NS47" s="104" t="str">
        <f t="shared" si="304"/>
        <v/>
      </c>
      <c r="NT47" s="104" t="str">
        <f t="shared" si="305"/>
        <v/>
      </c>
      <c r="NU47" s="104" t="str">
        <f t="shared" si="306"/>
        <v/>
      </c>
      <c r="NV47" s="104" t="str">
        <f t="shared" si="307"/>
        <v/>
      </c>
      <c r="NW47" s="104" t="str">
        <f t="shared" si="308"/>
        <v/>
      </c>
      <c r="NX47" s="105" t="str">
        <f t="shared" si="309"/>
        <v/>
      </c>
      <c r="NY47" s="109" t="str">
        <f t="shared" si="380"/>
        <v/>
      </c>
      <c r="OA47" s="198" t="str">
        <f t="shared" si="226"/>
        <v/>
      </c>
      <c r="OB47" s="198" t="str">
        <f t="shared" si="227"/>
        <v/>
      </c>
      <c r="OC47" s="198" t="str">
        <f t="shared" si="228"/>
        <v/>
      </c>
      <c r="OD47" s="198" t="str">
        <f t="shared" si="229"/>
        <v/>
      </c>
      <c r="OE47" s="198" t="str">
        <f t="shared" si="230"/>
        <v/>
      </c>
      <c r="OF47" s="198" t="str">
        <f t="shared" si="231"/>
        <v/>
      </c>
      <c r="OG47" s="198" t="str">
        <f t="shared" si="232"/>
        <v/>
      </c>
      <c r="OH47" s="198" t="str">
        <f t="shared" si="233"/>
        <v/>
      </c>
      <c r="OI47" s="198" t="str">
        <f t="shared" si="234"/>
        <v/>
      </c>
      <c r="OJ47" s="198" t="str">
        <f t="shared" si="235"/>
        <v/>
      </c>
      <c r="OK47" s="198" t="str">
        <f t="shared" si="236"/>
        <v/>
      </c>
      <c r="OL47" s="198" t="str">
        <f t="shared" si="237"/>
        <v/>
      </c>
      <c r="OM47" s="200"/>
      <c r="ON47" s="198" t="str">
        <f t="shared" si="224"/>
        <v/>
      </c>
      <c r="OO47" s="198" t="str">
        <f t="shared" si="225"/>
        <v/>
      </c>
      <c r="OP47" s="198" t="str">
        <f t="shared" si="100"/>
        <v/>
      </c>
      <c r="OQ47" s="198" t="str">
        <f t="shared" si="101"/>
        <v/>
      </c>
      <c r="OR47" s="105" t="str">
        <f t="shared" si="102"/>
        <v/>
      </c>
      <c r="OS47" s="105" t="str">
        <f t="shared" si="103"/>
        <v/>
      </c>
      <c r="OT47" s="134"/>
      <c r="OU47" s="109" t="str">
        <f t="shared" si="104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368"/>
        <v>43</v>
      </c>
      <c r="B48" s="195"/>
      <c r="C48" s="195"/>
      <c r="D48" s="195"/>
      <c r="E48" s="196"/>
      <c r="F48" s="102"/>
      <c r="G48" s="102"/>
      <c r="H48" s="104" t="str">
        <f t="shared" si="0"/>
        <v/>
      </c>
      <c r="I48" s="102"/>
      <c r="J48" s="104" t="str">
        <f t="shared" si="1"/>
        <v/>
      </c>
      <c r="K48" s="102"/>
      <c r="L48" s="102"/>
      <c r="M48" s="104" t="str">
        <f t="shared" si="2"/>
        <v/>
      </c>
      <c r="N48" s="102"/>
      <c r="O48" s="104" t="str">
        <f t="shared" si="3"/>
        <v/>
      </c>
      <c r="P48" s="102"/>
      <c r="Q48" s="102"/>
      <c r="R48" s="104" t="str">
        <f t="shared" si="4"/>
        <v/>
      </c>
      <c r="S48" s="102"/>
      <c r="T48" s="104" t="str">
        <f t="shared" si="310"/>
        <v/>
      </c>
      <c r="U48" s="102"/>
      <c r="V48" s="102"/>
      <c r="W48" s="104" t="str">
        <f t="shared" si="5"/>
        <v/>
      </c>
      <c r="X48" s="102"/>
      <c r="Y48" s="104" t="str">
        <f t="shared" si="311"/>
        <v/>
      </c>
      <c r="Z48" s="102"/>
      <c r="AA48" s="102"/>
      <c r="AB48" s="104" t="str">
        <f t="shared" si="6"/>
        <v/>
      </c>
      <c r="AC48" s="102"/>
      <c r="AD48" s="104" t="str">
        <f t="shared" si="312"/>
        <v/>
      </c>
      <c r="AE48" s="104" t="str">
        <f t="shared" si="238"/>
        <v/>
      </c>
      <c r="AF48" s="104" t="str">
        <f t="shared" si="239"/>
        <v/>
      </c>
      <c r="AG48" s="104" t="str">
        <f t="shared" si="240"/>
        <v/>
      </c>
      <c r="AH48" s="104" t="str">
        <f t="shared" si="241"/>
        <v/>
      </c>
      <c r="AI48" s="104" t="str">
        <f t="shared" si="242"/>
        <v/>
      </c>
      <c r="AJ48" s="105" t="str">
        <f t="shared" si="243"/>
        <v/>
      </c>
      <c r="AK48" s="109" t="str">
        <f t="shared" si="369"/>
        <v/>
      </c>
      <c r="AL48" s="102"/>
      <c r="AM48" s="102"/>
      <c r="AN48" s="104" t="str">
        <f t="shared" si="9"/>
        <v/>
      </c>
      <c r="AO48" s="102"/>
      <c r="AP48" s="104" t="str">
        <f t="shared" si="313"/>
        <v/>
      </c>
      <c r="AQ48" s="102"/>
      <c r="AR48" s="102"/>
      <c r="AS48" s="104" t="str">
        <f t="shared" si="10"/>
        <v/>
      </c>
      <c r="AT48" s="102"/>
      <c r="AU48" s="104" t="str">
        <f t="shared" si="314"/>
        <v/>
      </c>
      <c r="AV48" s="102"/>
      <c r="AW48" s="102"/>
      <c r="AX48" s="104" t="str">
        <f t="shared" si="11"/>
        <v/>
      </c>
      <c r="AY48" s="102"/>
      <c r="AZ48" s="104" t="str">
        <f t="shared" si="315"/>
        <v/>
      </c>
      <c r="BA48" s="102"/>
      <c r="BB48" s="102"/>
      <c r="BC48" s="104" t="str">
        <f t="shared" si="12"/>
        <v/>
      </c>
      <c r="BD48" s="102"/>
      <c r="BE48" s="104" t="str">
        <f t="shared" si="316"/>
        <v/>
      </c>
      <c r="BF48" s="102"/>
      <c r="BG48" s="102"/>
      <c r="BH48" s="104" t="str">
        <f t="shared" si="13"/>
        <v/>
      </c>
      <c r="BI48" s="102"/>
      <c r="BJ48" s="104" t="str">
        <f t="shared" si="317"/>
        <v/>
      </c>
      <c r="BK48" s="104" t="str">
        <f t="shared" si="244"/>
        <v/>
      </c>
      <c r="BL48" s="104" t="str">
        <f t="shared" si="245"/>
        <v/>
      </c>
      <c r="BM48" s="104" t="str">
        <f t="shared" si="246"/>
        <v/>
      </c>
      <c r="BN48" s="104" t="str">
        <f t="shared" si="247"/>
        <v/>
      </c>
      <c r="BO48" s="104" t="str">
        <f t="shared" si="248"/>
        <v/>
      </c>
      <c r="BP48" s="105" t="str">
        <f t="shared" si="249"/>
        <v/>
      </c>
      <c r="BQ48" s="109" t="str">
        <f t="shared" si="370"/>
        <v/>
      </c>
      <c r="BR48" s="102"/>
      <c r="BS48" s="102"/>
      <c r="BT48" s="104" t="str">
        <f t="shared" si="16"/>
        <v/>
      </c>
      <c r="BU48" s="102"/>
      <c r="BV48" s="104" t="str">
        <f t="shared" si="318"/>
        <v/>
      </c>
      <c r="BW48" s="102"/>
      <c r="BX48" s="102"/>
      <c r="BY48" s="104" t="str">
        <f t="shared" si="17"/>
        <v/>
      </c>
      <c r="BZ48" s="102"/>
      <c r="CA48" s="104" t="str">
        <f t="shared" si="319"/>
        <v/>
      </c>
      <c r="CB48" s="102"/>
      <c r="CC48" s="102"/>
      <c r="CD48" s="104" t="str">
        <f t="shared" si="18"/>
        <v/>
      </c>
      <c r="CE48" s="102"/>
      <c r="CF48" s="104" t="str">
        <f t="shared" si="320"/>
        <v/>
      </c>
      <c r="CG48" s="102"/>
      <c r="CH48" s="102"/>
      <c r="CI48" s="104" t="str">
        <f t="shared" si="19"/>
        <v/>
      </c>
      <c r="CJ48" s="102"/>
      <c r="CK48" s="104" t="str">
        <f t="shared" si="321"/>
        <v/>
      </c>
      <c r="CL48" s="102"/>
      <c r="CM48" s="102"/>
      <c r="CN48" s="104" t="str">
        <f t="shared" si="20"/>
        <v/>
      </c>
      <c r="CO48" s="102"/>
      <c r="CP48" s="104" t="str">
        <f t="shared" si="322"/>
        <v/>
      </c>
      <c r="CQ48" s="104" t="str">
        <f t="shared" si="250"/>
        <v/>
      </c>
      <c r="CR48" s="104" t="str">
        <f t="shared" si="251"/>
        <v/>
      </c>
      <c r="CS48" s="104" t="str">
        <f t="shared" si="252"/>
        <v/>
      </c>
      <c r="CT48" s="104" t="str">
        <f t="shared" si="253"/>
        <v/>
      </c>
      <c r="CU48" s="104" t="str">
        <f t="shared" si="254"/>
        <v/>
      </c>
      <c r="CV48" s="105" t="str">
        <f t="shared" si="255"/>
        <v/>
      </c>
      <c r="CW48" s="109" t="str">
        <f t="shared" si="371"/>
        <v/>
      </c>
      <c r="CX48" s="102"/>
      <c r="CY48" s="102"/>
      <c r="CZ48" s="104" t="str">
        <f t="shared" si="23"/>
        <v/>
      </c>
      <c r="DA48" s="102"/>
      <c r="DB48" s="104" t="str">
        <f t="shared" si="323"/>
        <v/>
      </c>
      <c r="DC48" s="102"/>
      <c r="DD48" s="102"/>
      <c r="DE48" s="104" t="str">
        <f t="shared" si="24"/>
        <v/>
      </c>
      <c r="DF48" s="102"/>
      <c r="DG48" s="104" t="str">
        <f t="shared" si="324"/>
        <v/>
      </c>
      <c r="DH48" s="102"/>
      <c r="DI48" s="102"/>
      <c r="DJ48" s="104" t="str">
        <f t="shared" si="25"/>
        <v/>
      </c>
      <c r="DK48" s="102"/>
      <c r="DL48" s="104" t="str">
        <f t="shared" si="325"/>
        <v/>
      </c>
      <c r="DM48" s="102"/>
      <c r="DN48" s="102"/>
      <c r="DO48" s="104" t="str">
        <f t="shared" si="26"/>
        <v/>
      </c>
      <c r="DP48" s="102"/>
      <c r="DQ48" s="104" t="str">
        <f t="shared" si="326"/>
        <v/>
      </c>
      <c r="DR48" s="102"/>
      <c r="DS48" s="102"/>
      <c r="DT48" s="104" t="str">
        <f t="shared" si="27"/>
        <v/>
      </c>
      <c r="DU48" s="102"/>
      <c r="DV48" s="104" t="str">
        <f t="shared" si="327"/>
        <v/>
      </c>
      <c r="DW48" s="104" t="str">
        <f t="shared" si="256"/>
        <v/>
      </c>
      <c r="DX48" s="104" t="str">
        <f t="shared" si="257"/>
        <v/>
      </c>
      <c r="DY48" s="104" t="str">
        <f t="shared" si="258"/>
        <v/>
      </c>
      <c r="DZ48" s="104" t="str">
        <f t="shared" si="259"/>
        <v/>
      </c>
      <c r="EA48" s="104" t="str">
        <f t="shared" si="260"/>
        <v/>
      </c>
      <c r="EB48" s="105" t="str">
        <f t="shared" si="261"/>
        <v/>
      </c>
      <c r="EC48" s="109" t="str">
        <f t="shared" si="372"/>
        <v/>
      </c>
      <c r="ED48" s="102"/>
      <c r="EE48" s="102"/>
      <c r="EF48" s="104" t="str">
        <f t="shared" si="30"/>
        <v/>
      </c>
      <c r="EG48" s="102"/>
      <c r="EH48" s="104" t="str">
        <f t="shared" si="328"/>
        <v/>
      </c>
      <c r="EI48" s="102"/>
      <c r="EJ48" s="102"/>
      <c r="EK48" s="104" t="str">
        <f t="shared" si="31"/>
        <v/>
      </c>
      <c r="EL48" s="102"/>
      <c r="EM48" s="104" t="str">
        <f t="shared" si="329"/>
        <v/>
      </c>
      <c r="EN48" s="102"/>
      <c r="EO48" s="102"/>
      <c r="EP48" s="104" t="str">
        <f t="shared" si="32"/>
        <v/>
      </c>
      <c r="EQ48" s="102"/>
      <c r="ER48" s="104" t="str">
        <f t="shared" si="330"/>
        <v/>
      </c>
      <c r="ES48" s="102"/>
      <c r="ET48" s="102"/>
      <c r="EU48" s="104" t="str">
        <f t="shared" si="33"/>
        <v/>
      </c>
      <c r="EV48" s="102"/>
      <c r="EW48" s="104" t="str">
        <f t="shared" si="331"/>
        <v/>
      </c>
      <c r="EX48" s="102"/>
      <c r="EY48" s="102"/>
      <c r="EZ48" s="104" t="str">
        <f t="shared" si="34"/>
        <v/>
      </c>
      <c r="FA48" s="102"/>
      <c r="FB48" s="104" t="str">
        <f t="shared" si="332"/>
        <v/>
      </c>
      <c r="FC48" s="104" t="str">
        <f t="shared" si="262"/>
        <v/>
      </c>
      <c r="FD48" s="104" t="str">
        <f t="shared" si="263"/>
        <v/>
      </c>
      <c r="FE48" s="104" t="str">
        <f t="shared" si="264"/>
        <v/>
      </c>
      <c r="FF48" s="104" t="str">
        <f t="shared" si="265"/>
        <v/>
      </c>
      <c r="FG48" s="104" t="str">
        <f t="shared" si="266"/>
        <v/>
      </c>
      <c r="FH48" s="105" t="str">
        <f t="shared" si="267"/>
        <v/>
      </c>
      <c r="FI48" s="109" t="str">
        <f t="shared" si="373"/>
        <v/>
      </c>
      <c r="FJ48" s="102"/>
      <c r="FK48" s="102"/>
      <c r="FL48" s="104" t="str">
        <f t="shared" si="37"/>
        <v/>
      </c>
      <c r="FM48" s="102"/>
      <c r="FN48" s="104" t="str">
        <f t="shared" si="333"/>
        <v/>
      </c>
      <c r="FO48" s="102"/>
      <c r="FP48" s="102"/>
      <c r="FQ48" s="104" t="str">
        <f t="shared" si="38"/>
        <v/>
      </c>
      <c r="FR48" s="102"/>
      <c r="FS48" s="104" t="str">
        <f t="shared" si="334"/>
        <v/>
      </c>
      <c r="FT48" s="102"/>
      <c r="FU48" s="102"/>
      <c r="FV48" s="104" t="str">
        <f t="shared" si="39"/>
        <v/>
      </c>
      <c r="FW48" s="102"/>
      <c r="FX48" s="104" t="str">
        <f t="shared" si="335"/>
        <v/>
      </c>
      <c r="FY48" s="102"/>
      <c r="FZ48" s="102"/>
      <c r="GA48" s="104" t="str">
        <f t="shared" si="40"/>
        <v/>
      </c>
      <c r="GB48" s="102"/>
      <c r="GC48" s="104" t="str">
        <f t="shared" si="336"/>
        <v/>
      </c>
      <c r="GD48" s="102"/>
      <c r="GE48" s="102"/>
      <c r="GF48" s="104" t="str">
        <f t="shared" si="41"/>
        <v/>
      </c>
      <c r="GG48" s="102"/>
      <c r="GH48" s="104" t="str">
        <f t="shared" si="337"/>
        <v/>
      </c>
      <c r="GI48" s="104" t="str">
        <f t="shared" si="268"/>
        <v/>
      </c>
      <c r="GJ48" s="104" t="str">
        <f t="shared" si="269"/>
        <v/>
      </c>
      <c r="GK48" s="104" t="str">
        <f t="shared" si="270"/>
        <v/>
      </c>
      <c r="GL48" s="104" t="str">
        <f t="shared" si="271"/>
        <v/>
      </c>
      <c r="GM48" s="104" t="str">
        <f t="shared" si="272"/>
        <v/>
      </c>
      <c r="GN48" s="105" t="str">
        <f t="shared" si="273"/>
        <v/>
      </c>
      <c r="GO48" s="109" t="str">
        <f t="shared" si="374"/>
        <v/>
      </c>
      <c r="GP48" s="102"/>
      <c r="GQ48" s="102"/>
      <c r="GR48" s="104" t="str">
        <f t="shared" si="44"/>
        <v/>
      </c>
      <c r="GS48" s="102"/>
      <c r="GT48" s="104" t="str">
        <f t="shared" si="338"/>
        <v/>
      </c>
      <c r="GU48" s="102"/>
      <c r="GV48" s="102"/>
      <c r="GW48" s="104" t="str">
        <f t="shared" si="45"/>
        <v/>
      </c>
      <c r="GX48" s="102"/>
      <c r="GY48" s="104" t="str">
        <f t="shared" si="339"/>
        <v/>
      </c>
      <c r="GZ48" s="102"/>
      <c r="HA48" s="102"/>
      <c r="HB48" s="104" t="str">
        <f t="shared" si="46"/>
        <v/>
      </c>
      <c r="HC48" s="102"/>
      <c r="HD48" s="104" t="str">
        <f t="shared" si="340"/>
        <v/>
      </c>
      <c r="HE48" s="102"/>
      <c r="HF48" s="102"/>
      <c r="HG48" s="104" t="str">
        <f t="shared" si="47"/>
        <v/>
      </c>
      <c r="HH48" s="102"/>
      <c r="HI48" s="104" t="str">
        <f t="shared" si="341"/>
        <v/>
      </c>
      <c r="HJ48" s="102"/>
      <c r="HK48" s="102"/>
      <c r="HL48" s="104" t="str">
        <f t="shared" si="48"/>
        <v/>
      </c>
      <c r="HM48" s="102"/>
      <c r="HN48" s="104" t="str">
        <f t="shared" si="342"/>
        <v/>
      </c>
      <c r="HO48" s="104" t="str">
        <f t="shared" si="274"/>
        <v/>
      </c>
      <c r="HP48" s="104" t="str">
        <f t="shared" si="275"/>
        <v/>
      </c>
      <c r="HQ48" s="104" t="str">
        <f t="shared" si="276"/>
        <v/>
      </c>
      <c r="HR48" s="104" t="str">
        <f t="shared" si="277"/>
        <v/>
      </c>
      <c r="HS48" s="104" t="str">
        <f t="shared" si="278"/>
        <v/>
      </c>
      <c r="HT48" s="105" t="str">
        <f t="shared" si="279"/>
        <v/>
      </c>
      <c r="HU48" s="109" t="str">
        <f t="shared" si="375"/>
        <v/>
      </c>
      <c r="HV48" s="102"/>
      <c r="HW48" s="102"/>
      <c r="HX48" s="104" t="str">
        <f t="shared" si="51"/>
        <v/>
      </c>
      <c r="HY48" s="102"/>
      <c r="HZ48" s="104" t="str">
        <f t="shared" si="343"/>
        <v/>
      </c>
      <c r="IA48" s="102"/>
      <c r="IB48" s="102"/>
      <c r="IC48" s="104" t="str">
        <f t="shared" si="52"/>
        <v/>
      </c>
      <c r="ID48" s="102"/>
      <c r="IE48" s="104" t="str">
        <f t="shared" si="344"/>
        <v/>
      </c>
      <c r="IF48" s="102"/>
      <c r="IG48" s="102"/>
      <c r="IH48" s="104" t="str">
        <f t="shared" si="53"/>
        <v/>
      </c>
      <c r="II48" s="102"/>
      <c r="IJ48" s="104" t="str">
        <f t="shared" si="345"/>
        <v/>
      </c>
      <c r="IK48" s="102"/>
      <c r="IL48" s="102"/>
      <c r="IM48" s="104" t="str">
        <f t="shared" si="54"/>
        <v/>
      </c>
      <c r="IN48" s="102"/>
      <c r="IO48" s="104" t="str">
        <f t="shared" si="346"/>
        <v/>
      </c>
      <c r="IP48" s="102"/>
      <c r="IQ48" s="102"/>
      <c r="IR48" s="104" t="str">
        <f t="shared" si="55"/>
        <v/>
      </c>
      <c r="IS48" s="102"/>
      <c r="IT48" s="104" t="str">
        <f t="shared" si="347"/>
        <v/>
      </c>
      <c r="IU48" s="104" t="str">
        <f t="shared" si="280"/>
        <v/>
      </c>
      <c r="IV48" s="104" t="str">
        <f t="shared" si="281"/>
        <v/>
      </c>
      <c r="IW48" s="104" t="str">
        <f t="shared" si="282"/>
        <v/>
      </c>
      <c r="IX48" s="104" t="str">
        <f t="shared" si="283"/>
        <v/>
      </c>
      <c r="IY48" s="104" t="str">
        <f t="shared" si="284"/>
        <v/>
      </c>
      <c r="IZ48" s="105" t="str">
        <f t="shared" si="285"/>
        <v/>
      </c>
      <c r="JA48" s="109" t="str">
        <f t="shared" si="376"/>
        <v/>
      </c>
      <c r="JB48" s="102"/>
      <c r="JC48" s="102"/>
      <c r="JD48" s="104" t="str">
        <f t="shared" si="58"/>
        <v/>
      </c>
      <c r="JE48" s="102"/>
      <c r="JF48" s="104" t="str">
        <f t="shared" si="348"/>
        <v/>
      </c>
      <c r="JG48" s="102"/>
      <c r="JH48" s="102"/>
      <c r="JI48" s="104" t="str">
        <f t="shared" si="59"/>
        <v/>
      </c>
      <c r="JJ48" s="102"/>
      <c r="JK48" s="104" t="str">
        <f t="shared" si="349"/>
        <v/>
      </c>
      <c r="JL48" s="102"/>
      <c r="JM48" s="102"/>
      <c r="JN48" s="104" t="str">
        <f t="shared" si="60"/>
        <v/>
      </c>
      <c r="JO48" s="102"/>
      <c r="JP48" s="104" t="str">
        <f t="shared" si="350"/>
        <v/>
      </c>
      <c r="JQ48" s="102"/>
      <c r="JR48" s="102"/>
      <c r="JS48" s="104" t="str">
        <f t="shared" si="61"/>
        <v/>
      </c>
      <c r="JT48" s="102"/>
      <c r="JU48" s="104" t="str">
        <f t="shared" si="351"/>
        <v/>
      </c>
      <c r="JV48" s="102"/>
      <c r="JW48" s="102"/>
      <c r="JX48" s="104" t="str">
        <f t="shared" si="62"/>
        <v/>
      </c>
      <c r="JY48" s="102"/>
      <c r="JZ48" s="104" t="str">
        <f t="shared" si="352"/>
        <v/>
      </c>
      <c r="KA48" s="104" t="str">
        <f t="shared" si="286"/>
        <v/>
      </c>
      <c r="KB48" s="104" t="str">
        <f t="shared" si="287"/>
        <v/>
      </c>
      <c r="KC48" s="104" t="str">
        <f t="shared" si="288"/>
        <v/>
      </c>
      <c r="KD48" s="104" t="str">
        <f t="shared" si="289"/>
        <v/>
      </c>
      <c r="KE48" s="104" t="str">
        <f t="shared" si="290"/>
        <v/>
      </c>
      <c r="KF48" s="105" t="str">
        <f t="shared" si="291"/>
        <v/>
      </c>
      <c r="KG48" s="109" t="str">
        <f t="shared" si="377"/>
        <v/>
      </c>
      <c r="KH48" s="102"/>
      <c r="KI48" s="102"/>
      <c r="KJ48" s="104" t="str">
        <f t="shared" si="65"/>
        <v/>
      </c>
      <c r="KK48" s="102"/>
      <c r="KL48" s="104" t="str">
        <f t="shared" si="353"/>
        <v/>
      </c>
      <c r="KM48" s="102"/>
      <c r="KN48" s="102"/>
      <c r="KO48" s="104" t="str">
        <f t="shared" si="66"/>
        <v/>
      </c>
      <c r="KP48" s="102"/>
      <c r="KQ48" s="104" t="str">
        <f t="shared" si="354"/>
        <v/>
      </c>
      <c r="KR48" s="102"/>
      <c r="KS48" s="102"/>
      <c r="KT48" s="104" t="str">
        <f t="shared" si="67"/>
        <v/>
      </c>
      <c r="KU48" s="102"/>
      <c r="KV48" s="104" t="str">
        <f t="shared" si="355"/>
        <v/>
      </c>
      <c r="KW48" s="102"/>
      <c r="KX48" s="102"/>
      <c r="KY48" s="104" t="str">
        <f t="shared" si="68"/>
        <v/>
      </c>
      <c r="KZ48" s="102"/>
      <c r="LA48" s="104" t="str">
        <f t="shared" si="356"/>
        <v/>
      </c>
      <c r="LB48" s="102"/>
      <c r="LC48" s="102"/>
      <c r="LD48" s="104" t="str">
        <f t="shared" si="69"/>
        <v/>
      </c>
      <c r="LE48" s="102"/>
      <c r="LF48" s="104" t="str">
        <f t="shared" si="357"/>
        <v/>
      </c>
      <c r="LG48" s="104" t="str">
        <f t="shared" si="292"/>
        <v/>
      </c>
      <c r="LH48" s="104" t="str">
        <f t="shared" si="293"/>
        <v/>
      </c>
      <c r="LI48" s="104" t="str">
        <f t="shared" si="294"/>
        <v/>
      </c>
      <c r="LJ48" s="104" t="str">
        <f t="shared" si="295"/>
        <v/>
      </c>
      <c r="LK48" s="104" t="str">
        <f t="shared" si="296"/>
        <v/>
      </c>
      <c r="LL48" s="105" t="str">
        <f t="shared" si="297"/>
        <v/>
      </c>
      <c r="LM48" s="109" t="str">
        <f t="shared" si="378"/>
        <v/>
      </c>
      <c r="LN48" s="102"/>
      <c r="LO48" s="102"/>
      <c r="LP48" s="104" t="str">
        <f t="shared" si="72"/>
        <v/>
      </c>
      <c r="LQ48" s="102"/>
      <c r="LR48" s="104" t="str">
        <f t="shared" si="358"/>
        <v/>
      </c>
      <c r="LS48" s="102"/>
      <c r="LT48" s="102"/>
      <c r="LU48" s="104" t="str">
        <f t="shared" si="73"/>
        <v/>
      </c>
      <c r="LV48" s="102"/>
      <c r="LW48" s="104" t="str">
        <f t="shared" si="359"/>
        <v/>
      </c>
      <c r="LX48" s="102"/>
      <c r="LY48" s="102"/>
      <c r="LZ48" s="104" t="str">
        <f t="shared" si="74"/>
        <v/>
      </c>
      <c r="MA48" s="102"/>
      <c r="MB48" s="104" t="str">
        <f t="shared" si="360"/>
        <v/>
      </c>
      <c r="MC48" s="102"/>
      <c r="MD48" s="102"/>
      <c r="ME48" s="104" t="str">
        <f t="shared" si="75"/>
        <v/>
      </c>
      <c r="MF48" s="102"/>
      <c r="MG48" s="104" t="str">
        <f t="shared" si="361"/>
        <v/>
      </c>
      <c r="MH48" s="102"/>
      <c r="MI48" s="102"/>
      <c r="MJ48" s="104" t="str">
        <f t="shared" si="76"/>
        <v/>
      </c>
      <c r="MK48" s="102"/>
      <c r="ML48" s="104" t="str">
        <f t="shared" si="362"/>
        <v/>
      </c>
      <c r="MM48" s="104" t="str">
        <f t="shared" si="298"/>
        <v/>
      </c>
      <c r="MN48" s="104" t="str">
        <f t="shared" si="299"/>
        <v/>
      </c>
      <c r="MO48" s="104" t="str">
        <f t="shared" si="300"/>
        <v/>
      </c>
      <c r="MP48" s="104" t="str">
        <f t="shared" si="301"/>
        <v/>
      </c>
      <c r="MQ48" s="104" t="str">
        <f t="shared" si="302"/>
        <v/>
      </c>
      <c r="MR48" s="105" t="str">
        <f t="shared" si="303"/>
        <v/>
      </c>
      <c r="MS48" s="109" t="str">
        <f t="shared" si="379"/>
        <v/>
      </c>
      <c r="MT48" s="102"/>
      <c r="MU48" s="102"/>
      <c r="MV48" s="104" t="str">
        <f t="shared" si="79"/>
        <v/>
      </c>
      <c r="MW48" s="102"/>
      <c r="MX48" s="104" t="str">
        <f t="shared" si="363"/>
        <v/>
      </c>
      <c r="MY48" s="102"/>
      <c r="MZ48" s="102"/>
      <c r="NA48" s="104" t="str">
        <f t="shared" si="80"/>
        <v/>
      </c>
      <c r="NB48" s="102"/>
      <c r="NC48" s="104" t="str">
        <f t="shared" si="364"/>
        <v/>
      </c>
      <c r="ND48" s="102"/>
      <c r="NE48" s="102"/>
      <c r="NF48" s="104" t="str">
        <f t="shared" si="81"/>
        <v/>
      </c>
      <c r="NG48" s="102"/>
      <c r="NH48" s="104" t="str">
        <f t="shared" si="365"/>
        <v/>
      </c>
      <c r="NI48" s="102"/>
      <c r="NJ48" s="102"/>
      <c r="NK48" s="104" t="str">
        <f t="shared" si="82"/>
        <v/>
      </c>
      <c r="NL48" s="102"/>
      <c r="NM48" s="104" t="str">
        <f t="shared" si="366"/>
        <v/>
      </c>
      <c r="NN48" s="102"/>
      <c r="NO48" s="102"/>
      <c r="NP48" s="104" t="str">
        <f t="shared" si="83"/>
        <v/>
      </c>
      <c r="NQ48" s="102"/>
      <c r="NR48" s="104" t="str">
        <f t="shared" si="367"/>
        <v/>
      </c>
      <c r="NS48" s="104" t="str">
        <f t="shared" si="304"/>
        <v/>
      </c>
      <c r="NT48" s="104" t="str">
        <f t="shared" si="305"/>
        <v/>
      </c>
      <c r="NU48" s="104" t="str">
        <f t="shared" si="306"/>
        <v/>
      </c>
      <c r="NV48" s="104" t="str">
        <f t="shared" si="307"/>
        <v/>
      </c>
      <c r="NW48" s="104" t="str">
        <f t="shared" si="308"/>
        <v/>
      </c>
      <c r="NX48" s="105" t="str">
        <f t="shared" si="309"/>
        <v/>
      </c>
      <c r="NY48" s="109" t="str">
        <f t="shared" si="380"/>
        <v/>
      </c>
      <c r="OA48" s="198" t="str">
        <f t="shared" si="226"/>
        <v/>
      </c>
      <c r="OB48" s="198" t="str">
        <f t="shared" si="227"/>
        <v/>
      </c>
      <c r="OC48" s="198" t="str">
        <f t="shared" si="228"/>
        <v/>
      </c>
      <c r="OD48" s="198" t="str">
        <f t="shared" si="229"/>
        <v/>
      </c>
      <c r="OE48" s="198" t="str">
        <f t="shared" si="230"/>
        <v/>
      </c>
      <c r="OF48" s="198" t="str">
        <f t="shared" si="231"/>
        <v/>
      </c>
      <c r="OG48" s="198" t="str">
        <f t="shared" si="232"/>
        <v/>
      </c>
      <c r="OH48" s="198" t="str">
        <f t="shared" si="233"/>
        <v/>
      </c>
      <c r="OI48" s="198" t="str">
        <f t="shared" si="234"/>
        <v/>
      </c>
      <c r="OJ48" s="198" t="str">
        <f t="shared" si="235"/>
        <v/>
      </c>
      <c r="OK48" s="198" t="str">
        <f t="shared" si="236"/>
        <v/>
      </c>
      <c r="OL48" s="198" t="str">
        <f t="shared" si="237"/>
        <v/>
      </c>
      <c r="OM48" s="200"/>
      <c r="ON48" s="198" t="str">
        <f t="shared" si="224"/>
        <v/>
      </c>
      <c r="OO48" s="198" t="str">
        <f t="shared" si="225"/>
        <v/>
      </c>
      <c r="OP48" s="198" t="str">
        <f t="shared" si="100"/>
        <v/>
      </c>
      <c r="OQ48" s="198" t="str">
        <f t="shared" si="101"/>
        <v/>
      </c>
      <c r="OR48" s="105" t="str">
        <f t="shared" si="102"/>
        <v/>
      </c>
      <c r="OS48" s="105" t="str">
        <f t="shared" si="103"/>
        <v/>
      </c>
      <c r="OT48" s="134"/>
      <c r="OU48" s="109" t="str">
        <f t="shared" si="104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368"/>
        <v>44</v>
      </c>
      <c r="B49" s="195"/>
      <c r="C49" s="195"/>
      <c r="D49" s="195"/>
      <c r="E49" s="196"/>
      <c r="F49" s="102"/>
      <c r="G49" s="102"/>
      <c r="H49" s="104" t="str">
        <f t="shared" si="0"/>
        <v/>
      </c>
      <c r="I49" s="102"/>
      <c r="J49" s="104" t="str">
        <f t="shared" si="1"/>
        <v/>
      </c>
      <c r="K49" s="102"/>
      <c r="L49" s="102"/>
      <c r="M49" s="104" t="str">
        <f t="shared" si="2"/>
        <v/>
      </c>
      <c r="N49" s="102"/>
      <c r="O49" s="104" t="str">
        <f t="shared" si="3"/>
        <v/>
      </c>
      <c r="P49" s="102"/>
      <c r="Q49" s="102"/>
      <c r="R49" s="104" t="str">
        <f t="shared" si="4"/>
        <v/>
      </c>
      <c r="S49" s="102"/>
      <c r="T49" s="104" t="str">
        <f t="shared" si="310"/>
        <v/>
      </c>
      <c r="U49" s="102"/>
      <c r="V49" s="102"/>
      <c r="W49" s="104" t="str">
        <f t="shared" si="5"/>
        <v/>
      </c>
      <c r="X49" s="102"/>
      <c r="Y49" s="104" t="str">
        <f t="shared" si="311"/>
        <v/>
      </c>
      <c r="Z49" s="102"/>
      <c r="AA49" s="102"/>
      <c r="AB49" s="104" t="str">
        <f t="shared" si="6"/>
        <v/>
      </c>
      <c r="AC49" s="102"/>
      <c r="AD49" s="104" t="str">
        <f t="shared" si="312"/>
        <v/>
      </c>
      <c r="AE49" s="104" t="str">
        <f t="shared" si="238"/>
        <v/>
      </c>
      <c r="AF49" s="104" t="str">
        <f t="shared" si="239"/>
        <v/>
      </c>
      <c r="AG49" s="104" t="str">
        <f t="shared" si="240"/>
        <v/>
      </c>
      <c r="AH49" s="104" t="str">
        <f t="shared" si="241"/>
        <v/>
      </c>
      <c r="AI49" s="104" t="str">
        <f t="shared" si="242"/>
        <v/>
      </c>
      <c r="AJ49" s="105" t="str">
        <f t="shared" si="243"/>
        <v/>
      </c>
      <c r="AK49" s="109" t="str">
        <f t="shared" si="369"/>
        <v/>
      </c>
      <c r="AL49" s="102"/>
      <c r="AM49" s="102"/>
      <c r="AN49" s="104" t="str">
        <f t="shared" si="9"/>
        <v/>
      </c>
      <c r="AO49" s="102"/>
      <c r="AP49" s="104" t="str">
        <f t="shared" si="313"/>
        <v/>
      </c>
      <c r="AQ49" s="102"/>
      <c r="AR49" s="102"/>
      <c r="AS49" s="104" t="str">
        <f t="shared" si="10"/>
        <v/>
      </c>
      <c r="AT49" s="102"/>
      <c r="AU49" s="104" t="str">
        <f t="shared" si="314"/>
        <v/>
      </c>
      <c r="AV49" s="102"/>
      <c r="AW49" s="102"/>
      <c r="AX49" s="104" t="str">
        <f t="shared" si="11"/>
        <v/>
      </c>
      <c r="AY49" s="102"/>
      <c r="AZ49" s="104" t="str">
        <f t="shared" si="315"/>
        <v/>
      </c>
      <c r="BA49" s="102"/>
      <c r="BB49" s="102"/>
      <c r="BC49" s="104" t="str">
        <f t="shared" si="12"/>
        <v/>
      </c>
      <c r="BD49" s="102"/>
      <c r="BE49" s="104" t="str">
        <f t="shared" si="316"/>
        <v/>
      </c>
      <c r="BF49" s="102"/>
      <c r="BG49" s="102"/>
      <c r="BH49" s="104" t="str">
        <f t="shared" si="13"/>
        <v/>
      </c>
      <c r="BI49" s="102"/>
      <c r="BJ49" s="104" t="str">
        <f t="shared" si="317"/>
        <v/>
      </c>
      <c r="BK49" s="104" t="str">
        <f t="shared" si="244"/>
        <v/>
      </c>
      <c r="BL49" s="104" t="str">
        <f t="shared" si="245"/>
        <v/>
      </c>
      <c r="BM49" s="104" t="str">
        <f t="shared" si="246"/>
        <v/>
      </c>
      <c r="BN49" s="104" t="str">
        <f t="shared" si="247"/>
        <v/>
      </c>
      <c r="BO49" s="104" t="str">
        <f t="shared" si="248"/>
        <v/>
      </c>
      <c r="BP49" s="105" t="str">
        <f t="shared" si="249"/>
        <v/>
      </c>
      <c r="BQ49" s="109" t="str">
        <f t="shared" si="370"/>
        <v/>
      </c>
      <c r="BR49" s="102"/>
      <c r="BS49" s="102"/>
      <c r="BT49" s="104" t="str">
        <f t="shared" si="16"/>
        <v/>
      </c>
      <c r="BU49" s="102"/>
      <c r="BV49" s="104" t="str">
        <f t="shared" si="318"/>
        <v/>
      </c>
      <c r="BW49" s="102"/>
      <c r="BX49" s="102"/>
      <c r="BY49" s="104" t="str">
        <f t="shared" si="17"/>
        <v/>
      </c>
      <c r="BZ49" s="102"/>
      <c r="CA49" s="104" t="str">
        <f t="shared" si="319"/>
        <v/>
      </c>
      <c r="CB49" s="102"/>
      <c r="CC49" s="102"/>
      <c r="CD49" s="104" t="str">
        <f t="shared" si="18"/>
        <v/>
      </c>
      <c r="CE49" s="102"/>
      <c r="CF49" s="104" t="str">
        <f t="shared" si="320"/>
        <v/>
      </c>
      <c r="CG49" s="102"/>
      <c r="CH49" s="102"/>
      <c r="CI49" s="104" t="str">
        <f t="shared" si="19"/>
        <v/>
      </c>
      <c r="CJ49" s="102"/>
      <c r="CK49" s="104" t="str">
        <f t="shared" si="321"/>
        <v/>
      </c>
      <c r="CL49" s="102"/>
      <c r="CM49" s="102"/>
      <c r="CN49" s="104" t="str">
        <f t="shared" si="20"/>
        <v/>
      </c>
      <c r="CO49" s="102"/>
      <c r="CP49" s="104" t="str">
        <f t="shared" si="322"/>
        <v/>
      </c>
      <c r="CQ49" s="104" t="str">
        <f t="shared" si="250"/>
        <v/>
      </c>
      <c r="CR49" s="104" t="str">
        <f t="shared" si="251"/>
        <v/>
      </c>
      <c r="CS49" s="104" t="str">
        <f t="shared" si="252"/>
        <v/>
      </c>
      <c r="CT49" s="104" t="str">
        <f t="shared" si="253"/>
        <v/>
      </c>
      <c r="CU49" s="104" t="str">
        <f t="shared" si="254"/>
        <v/>
      </c>
      <c r="CV49" s="105" t="str">
        <f t="shared" si="255"/>
        <v/>
      </c>
      <c r="CW49" s="109" t="str">
        <f t="shared" si="371"/>
        <v/>
      </c>
      <c r="CX49" s="102"/>
      <c r="CY49" s="102"/>
      <c r="CZ49" s="104" t="str">
        <f t="shared" si="23"/>
        <v/>
      </c>
      <c r="DA49" s="102"/>
      <c r="DB49" s="104" t="str">
        <f t="shared" si="323"/>
        <v/>
      </c>
      <c r="DC49" s="102"/>
      <c r="DD49" s="102"/>
      <c r="DE49" s="104" t="str">
        <f t="shared" si="24"/>
        <v/>
      </c>
      <c r="DF49" s="102"/>
      <c r="DG49" s="104" t="str">
        <f t="shared" si="324"/>
        <v/>
      </c>
      <c r="DH49" s="102"/>
      <c r="DI49" s="102"/>
      <c r="DJ49" s="104" t="str">
        <f t="shared" si="25"/>
        <v/>
      </c>
      <c r="DK49" s="102"/>
      <c r="DL49" s="104" t="str">
        <f t="shared" si="325"/>
        <v/>
      </c>
      <c r="DM49" s="102"/>
      <c r="DN49" s="102"/>
      <c r="DO49" s="104" t="str">
        <f t="shared" si="26"/>
        <v/>
      </c>
      <c r="DP49" s="102"/>
      <c r="DQ49" s="104" t="str">
        <f t="shared" si="326"/>
        <v/>
      </c>
      <c r="DR49" s="102"/>
      <c r="DS49" s="102"/>
      <c r="DT49" s="104" t="str">
        <f t="shared" si="27"/>
        <v/>
      </c>
      <c r="DU49" s="102"/>
      <c r="DV49" s="104" t="str">
        <f t="shared" si="327"/>
        <v/>
      </c>
      <c r="DW49" s="104" t="str">
        <f t="shared" si="256"/>
        <v/>
      </c>
      <c r="DX49" s="104" t="str">
        <f t="shared" si="257"/>
        <v/>
      </c>
      <c r="DY49" s="104" t="str">
        <f t="shared" si="258"/>
        <v/>
      </c>
      <c r="DZ49" s="104" t="str">
        <f t="shared" si="259"/>
        <v/>
      </c>
      <c r="EA49" s="104" t="str">
        <f t="shared" si="260"/>
        <v/>
      </c>
      <c r="EB49" s="105" t="str">
        <f t="shared" si="261"/>
        <v/>
      </c>
      <c r="EC49" s="109" t="str">
        <f t="shared" si="372"/>
        <v/>
      </c>
      <c r="ED49" s="102"/>
      <c r="EE49" s="102"/>
      <c r="EF49" s="104" t="str">
        <f t="shared" si="30"/>
        <v/>
      </c>
      <c r="EG49" s="102"/>
      <c r="EH49" s="104" t="str">
        <f t="shared" si="328"/>
        <v/>
      </c>
      <c r="EI49" s="102"/>
      <c r="EJ49" s="102"/>
      <c r="EK49" s="104" t="str">
        <f t="shared" si="31"/>
        <v/>
      </c>
      <c r="EL49" s="102"/>
      <c r="EM49" s="104" t="str">
        <f t="shared" si="329"/>
        <v/>
      </c>
      <c r="EN49" s="102"/>
      <c r="EO49" s="102"/>
      <c r="EP49" s="104" t="str">
        <f t="shared" si="32"/>
        <v/>
      </c>
      <c r="EQ49" s="102"/>
      <c r="ER49" s="104" t="str">
        <f t="shared" si="330"/>
        <v/>
      </c>
      <c r="ES49" s="102"/>
      <c r="ET49" s="102"/>
      <c r="EU49" s="104" t="str">
        <f t="shared" si="33"/>
        <v/>
      </c>
      <c r="EV49" s="102"/>
      <c r="EW49" s="104" t="str">
        <f t="shared" si="331"/>
        <v/>
      </c>
      <c r="EX49" s="102"/>
      <c r="EY49" s="102"/>
      <c r="EZ49" s="104" t="str">
        <f t="shared" si="34"/>
        <v/>
      </c>
      <c r="FA49" s="102"/>
      <c r="FB49" s="104" t="str">
        <f t="shared" si="332"/>
        <v/>
      </c>
      <c r="FC49" s="104" t="str">
        <f t="shared" si="262"/>
        <v/>
      </c>
      <c r="FD49" s="104" t="str">
        <f t="shared" si="263"/>
        <v/>
      </c>
      <c r="FE49" s="104" t="str">
        <f t="shared" si="264"/>
        <v/>
      </c>
      <c r="FF49" s="104" t="str">
        <f t="shared" si="265"/>
        <v/>
      </c>
      <c r="FG49" s="104" t="str">
        <f t="shared" si="266"/>
        <v/>
      </c>
      <c r="FH49" s="105" t="str">
        <f t="shared" si="267"/>
        <v/>
      </c>
      <c r="FI49" s="109" t="str">
        <f t="shared" si="373"/>
        <v/>
      </c>
      <c r="FJ49" s="102"/>
      <c r="FK49" s="102"/>
      <c r="FL49" s="104" t="str">
        <f t="shared" si="37"/>
        <v/>
      </c>
      <c r="FM49" s="102"/>
      <c r="FN49" s="104" t="str">
        <f t="shared" si="333"/>
        <v/>
      </c>
      <c r="FO49" s="102"/>
      <c r="FP49" s="102"/>
      <c r="FQ49" s="104" t="str">
        <f t="shared" si="38"/>
        <v/>
      </c>
      <c r="FR49" s="102"/>
      <c r="FS49" s="104" t="str">
        <f t="shared" si="334"/>
        <v/>
      </c>
      <c r="FT49" s="102"/>
      <c r="FU49" s="102"/>
      <c r="FV49" s="104" t="str">
        <f t="shared" si="39"/>
        <v/>
      </c>
      <c r="FW49" s="102"/>
      <c r="FX49" s="104" t="str">
        <f t="shared" si="335"/>
        <v/>
      </c>
      <c r="FY49" s="102"/>
      <c r="FZ49" s="102"/>
      <c r="GA49" s="104" t="str">
        <f t="shared" si="40"/>
        <v/>
      </c>
      <c r="GB49" s="102"/>
      <c r="GC49" s="104" t="str">
        <f t="shared" si="336"/>
        <v/>
      </c>
      <c r="GD49" s="102"/>
      <c r="GE49" s="102"/>
      <c r="GF49" s="104" t="str">
        <f t="shared" si="41"/>
        <v/>
      </c>
      <c r="GG49" s="102"/>
      <c r="GH49" s="104" t="str">
        <f t="shared" si="337"/>
        <v/>
      </c>
      <c r="GI49" s="104" t="str">
        <f t="shared" si="268"/>
        <v/>
      </c>
      <c r="GJ49" s="104" t="str">
        <f t="shared" si="269"/>
        <v/>
      </c>
      <c r="GK49" s="104" t="str">
        <f t="shared" si="270"/>
        <v/>
      </c>
      <c r="GL49" s="104" t="str">
        <f t="shared" si="271"/>
        <v/>
      </c>
      <c r="GM49" s="104" t="str">
        <f t="shared" si="272"/>
        <v/>
      </c>
      <c r="GN49" s="105" t="str">
        <f t="shared" si="273"/>
        <v/>
      </c>
      <c r="GO49" s="109" t="str">
        <f t="shared" si="374"/>
        <v/>
      </c>
      <c r="GP49" s="102"/>
      <c r="GQ49" s="102"/>
      <c r="GR49" s="104" t="str">
        <f t="shared" si="44"/>
        <v/>
      </c>
      <c r="GS49" s="102"/>
      <c r="GT49" s="104" t="str">
        <f t="shared" si="338"/>
        <v/>
      </c>
      <c r="GU49" s="102"/>
      <c r="GV49" s="102"/>
      <c r="GW49" s="104" t="str">
        <f t="shared" si="45"/>
        <v/>
      </c>
      <c r="GX49" s="102"/>
      <c r="GY49" s="104" t="str">
        <f t="shared" si="339"/>
        <v/>
      </c>
      <c r="GZ49" s="102"/>
      <c r="HA49" s="102"/>
      <c r="HB49" s="104" t="str">
        <f t="shared" si="46"/>
        <v/>
      </c>
      <c r="HC49" s="102"/>
      <c r="HD49" s="104" t="str">
        <f t="shared" si="340"/>
        <v/>
      </c>
      <c r="HE49" s="102"/>
      <c r="HF49" s="102"/>
      <c r="HG49" s="104" t="str">
        <f t="shared" si="47"/>
        <v/>
      </c>
      <c r="HH49" s="102"/>
      <c r="HI49" s="104" t="str">
        <f t="shared" si="341"/>
        <v/>
      </c>
      <c r="HJ49" s="102"/>
      <c r="HK49" s="102"/>
      <c r="HL49" s="104" t="str">
        <f t="shared" si="48"/>
        <v/>
      </c>
      <c r="HM49" s="102"/>
      <c r="HN49" s="104" t="str">
        <f t="shared" si="342"/>
        <v/>
      </c>
      <c r="HO49" s="104" t="str">
        <f t="shared" si="274"/>
        <v/>
      </c>
      <c r="HP49" s="104" t="str">
        <f t="shared" si="275"/>
        <v/>
      </c>
      <c r="HQ49" s="104" t="str">
        <f t="shared" si="276"/>
        <v/>
      </c>
      <c r="HR49" s="104" t="str">
        <f t="shared" si="277"/>
        <v/>
      </c>
      <c r="HS49" s="104" t="str">
        <f t="shared" si="278"/>
        <v/>
      </c>
      <c r="HT49" s="105" t="str">
        <f t="shared" si="279"/>
        <v/>
      </c>
      <c r="HU49" s="109" t="str">
        <f t="shared" si="375"/>
        <v/>
      </c>
      <c r="HV49" s="102"/>
      <c r="HW49" s="102"/>
      <c r="HX49" s="104" t="str">
        <f t="shared" si="51"/>
        <v/>
      </c>
      <c r="HY49" s="102"/>
      <c r="HZ49" s="104" t="str">
        <f t="shared" si="343"/>
        <v/>
      </c>
      <c r="IA49" s="102"/>
      <c r="IB49" s="102"/>
      <c r="IC49" s="104" t="str">
        <f t="shared" si="52"/>
        <v/>
      </c>
      <c r="ID49" s="102"/>
      <c r="IE49" s="104" t="str">
        <f t="shared" si="344"/>
        <v/>
      </c>
      <c r="IF49" s="102"/>
      <c r="IG49" s="102"/>
      <c r="IH49" s="104" t="str">
        <f t="shared" si="53"/>
        <v/>
      </c>
      <c r="II49" s="102"/>
      <c r="IJ49" s="104" t="str">
        <f t="shared" si="345"/>
        <v/>
      </c>
      <c r="IK49" s="102"/>
      <c r="IL49" s="102"/>
      <c r="IM49" s="104" t="str">
        <f t="shared" si="54"/>
        <v/>
      </c>
      <c r="IN49" s="102"/>
      <c r="IO49" s="104" t="str">
        <f t="shared" si="346"/>
        <v/>
      </c>
      <c r="IP49" s="102"/>
      <c r="IQ49" s="102"/>
      <c r="IR49" s="104" t="str">
        <f t="shared" si="55"/>
        <v/>
      </c>
      <c r="IS49" s="102"/>
      <c r="IT49" s="104" t="str">
        <f t="shared" si="347"/>
        <v/>
      </c>
      <c r="IU49" s="104" t="str">
        <f t="shared" si="280"/>
        <v/>
      </c>
      <c r="IV49" s="104" t="str">
        <f t="shared" si="281"/>
        <v/>
      </c>
      <c r="IW49" s="104" t="str">
        <f t="shared" si="282"/>
        <v/>
      </c>
      <c r="IX49" s="104" t="str">
        <f t="shared" si="283"/>
        <v/>
      </c>
      <c r="IY49" s="104" t="str">
        <f t="shared" si="284"/>
        <v/>
      </c>
      <c r="IZ49" s="105" t="str">
        <f t="shared" si="285"/>
        <v/>
      </c>
      <c r="JA49" s="109" t="str">
        <f t="shared" si="376"/>
        <v/>
      </c>
      <c r="JB49" s="102"/>
      <c r="JC49" s="102"/>
      <c r="JD49" s="104" t="str">
        <f t="shared" si="58"/>
        <v/>
      </c>
      <c r="JE49" s="102"/>
      <c r="JF49" s="104" t="str">
        <f t="shared" si="348"/>
        <v/>
      </c>
      <c r="JG49" s="102"/>
      <c r="JH49" s="102"/>
      <c r="JI49" s="104" t="str">
        <f t="shared" si="59"/>
        <v/>
      </c>
      <c r="JJ49" s="102"/>
      <c r="JK49" s="104" t="str">
        <f t="shared" si="349"/>
        <v/>
      </c>
      <c r="JL49" s="102"/>
      <c r="JM49" s="102"/>
      <c r="JN49" s="104" t="str">
        <f t="shared" si="60"/>
        <v/>
      </c>
      <c r="JO49" s="102"/>
      <c r="JP49" s="104" t="str">
        <f t="shared" si="350"/>
        <v/>
      </c>
      <c r="JQ49" s="102"/>
      <c r="JR49" s="102"/>
      <c r="JS49" s="104" t="str">
        <f t="shared" si="61"/>
        <v/>
      </c>
      <c r="JT49" s="102"/>
      <c r="JU49" s="104" t="str">
        <f t="shared" si="351"/>
        <v/>
      </c>
      <c r="JV49" s="102"/>
      <c r="JW49" s="102"/>
      <c r="JX49" s="104" t="str">
        <f t="shared" si="62"/>
        <v/>
      </c>
      <c r="JY49" s="102"/>
      <c r="JZ49" s="104" t="str">
        <f t="shared" si="352"/>
        <v/>
      </c>
      <c r="KA49" s="104" t="str">
        <f t="shared" si="286"/>
        <v/>
      </c>
      <c r="KB49" s="104" t="str">
        <f t="shared" si="287"/>
        <v/>
      </c>
      <c r="KC49" s="104" t="str">
        <f t="shared" si="288"/>
        <v/>
      </c>
      <c r="KD49" s="104" t="str">
        <f t="shared" si="289"/>
        <v/>
      </c>
      <c r="KE49" s="104" t="str">
        <f t="shared" si="290"/>
        <v/>
      </c>
      <c r="KF49" s="105" t="str">
        <f t="shared" si="291"/>
        <v/>
      </c>
      <c r="KG49" s="109" t="str">
        <f t="shared" si="377"/>
        <v/>
      </c>
      <c r="KH49" s="102"/>
      <c r="KI49" s="102"/>
      <c r="KJ49" s="104" t="str">
        <f t="shared" si="65"/>
        <v/>
      </c>
      <c r="KK49" s="102"/>
      <c r="KL49" s="104" t="str">
        <f t="shared" si="353"/>
        <v/>
      </c>
      <c r="KM49" s="102"/>
      <c r="KN49" s="102"/>
      <c r="KO49" s="104" t="str">
        <f t="shared" si="66"/>
        <v/>
      </c>
      <c r="KP49" s="102"/>
      <c r="KQ49" s="104" t="str">
        <f t="shared" si="354"/>
        <v/>
      </c>
      <c r="KR49" s="102"/>
      <c r="KS49" s="102"/>
      <c r="KT49" s="104" t="str">
        <f t="shared" si="67"/>
        <v/>
      </c>
      <c r="KU49" s="102"/>
      <c r="KV49" s="104" t="str">
        <f t="shared" si="355"/>
        <v/>
      </c>
      <c r="KW49" s="102"/>
      <c r="KX49" s="102"/>
      <c r="KY49" s="104" t="str">
        <f t="shared" si="68"/>
        <v/>
      </c>
      <c r="KZ49" s="102"/>
      <c r="LA49" s="104" t="str">
        <f t="shared" si="356"/>
        <v/>
      </c>
      <c r="LB49" s="102"/>
      <c r="LC49" s="102"/>
      <c r="LD49" s="104" t="str">
        <f t="shared" si="69"/>
        <v/>
      </c>
      <c r="LE49" s="102"/>
      <c r="LF49" s="104" t="str">
        <f t="shared" si="357"/>
        <v/>
      </c>
      <c r="LG49" s="104" t="str">
        <f t="shared" si="292"/>
        <v/>
      </c>
      <c r="LH49" s="104" t="str">
        <f t="shared" si="293"/>
        <v/>
      </c>
      <c r="LI49" s="104" t="str">
        <f t="shared" si="294"/>
        <v/>
      </c>
      <c r="LJ49" s="104" t="str">
        <f t="shared" si="295"/>
        <v/>
      </c>
      <c r="LK49" s="104" t="str">
        <f t="shared" si="296"/>
        <v/>
      </c>
      <c r="LL49" s="105" t="str">
        <f t="shared" si="297"/>
        <v/>
      </c>
      <c r="LM49" s="109" t="str">
        <f t="shared" si="378"/>
        <v/>
      </c>
      <c r="LN49" s="102"/>
      <c r="LO49" s="102"/>
      <c r="LP49" s="104" t="str">
        <f t="shared" si="72"/>
        <v/>
      </c>
      <c r="LQ49" s="102"/>
      <c r="LR49" s="104" t="str">
        <f t="shared" si="358"/>
        <v/>
      </c>
      <c r="LS49" s="102"/>
      <c r="LT49" s="102"/>
      <c r="LU49" s="104" t="str">
        <f t="shared" si="73"/>
        <v/>
      </c>
      <c r="LV49" s="102"/>
      <c r="LW49" s="104" t="str">
        <f t="shared" si="359"/>
        <v/>
      </c>
      <c r="LX49" s="102"/>
      <c r="LY49" s="102"/>
      <c r="LZ49" s="104" t="str">
        <f t="shared" si="74"/>
        <v/>
      </c>
      <c r="MA49" s="102"/>
      <c r="MB49" s="104" t="str">
        <f t="shared" si="360"/>
        <v/>
      </c>
      <c r="MC49" s="102"/>
      <c r="MD49" s="102"/>
      <c r="ME49" s="104" t="str">
        <f t="shared" si="75"/>
        <v/>
      </c>
      <c r="MF49" s="102"/>
      <c r="MG49" s="104" t="str">
        <f t="shared" si="361"/>
        <v/>
      </c>
      <c r="MH49" s="102"/>
      <c r="MI49" s="102"/>
      <c r="MJ49" s="104" t="str">
        <f t="shared" si="76"/>
        <v/>
      </c>
      <c r="MK49" s="102"/>
      <c r="ML49" s="104" t="str">
        <f t="shared" si="362"/>
        <v/>
      </c>
      <c r="MM49" s="104" t="str">
        <f t="shared" si="298"/>
        <v/>
      </c>
      <c r="MN49" s="104" t="str">
        <f t="shared" si="299"/>
        <v/>
      </c>
      <c r="MO49" s="104" t="str">
        <f t="shared" si="300"/>
        <v/>
      </c>
      <c r="MP49" s="104" t="str">
        <f t="shared" si="301"/>
        <v/>
      </c>
      <c r="MQ49" s="104" t="str">
        <f t="shared" si="302"/>
        <v/>
      </c>
      <c r="MR49" s="105" t="str">
        <f t="shared" si="303"/>
        <v/>
      </c>
      <c r="MS49" s="109" t="str">
        <f t="shared" si="379"/>
        <v/>
      </c>
      <c r="MT49" s="102"/>
      <c r="MU49" s="102"/>
      <c r="MV49" s="104" t="str">
        <f t="shared" si="79"/>
        <v/>
      </c>
      <c r="MW49" s="102"/>
      <c r="MX49" s="104" t="str">
        <f t="shared" si="363"/>
        <v/>
      </c>
      <c r="MY49" s="102"/>
      <c r="MZ49" s="102"/>
      <c r="NA49" s="104" t="str">
        <f t="shared" si="80"/>
        <v/>
      </c>
      <c r="NB49" s="102"/>
      <c r="NC49" s="104" t="str">
        <f t="shared" si="364"/>
        <v/>
      </c>
      <c r="ND49" s="102"/>
      <c r="NE49" s="102"/>
      <c r="NF49" s="104" t="str">
        <f t="shared" si="81"/>
        <v/>
      </c>
      <c r="NG49" s="102"/>
      <c r="NH49" s="104" t="str">
        <f t="shared" si="365"/>
        <v/>
      </c>
      <c r="NI49" s="102"/>
      <c r="NJ49" s="102"/>
      <c r="NK49" s="104" t="str">
        <f t="shared" si="82"/>
        <v/>
      </c>
      <c r="NL49" s="102"/>
      <c r="NM49" s="104" t="str">
        <f t="shared" si="366"/>
        <v/>
      </c>
      <c r="NN49" s="102"/>
      <c r="NO49" s="102"/>
      <c r="NP49" s="104" t="str">
        <f t="shared" si="83"/>
        <v/>
      </c>
      <c r="NQ49" s="102"/>
      <c r="NR49" s="104" t="str">
        <f t="shared" si="367"/>
        <v/>
      </c>
      <c r="NS49" s="104" t="str">
        <f t="shared" si="304"/>
        <v/>
      </c>
      <c r="NT49" s="104" t="str">
        <f t="shared" si="305"/>
        <v/>
      </c>
      <c r="NU49" s="104" t="str">
        <f t="shared" si="306"/>
        <v/>
      </c>
      <c r="NV49" s="104" t="str">
        <f t="shared" si="307"/>
        <v/>
      </c>
      <c r="NW49" s="104" t="str">
        <f t="shared" si="308"/>
        <v/>
      </c>
      <c r="NX49" s="105" t="str">
        <f t="shared" si="309"/>
        <v/>
      </c>
      <c r="NY49" s="109" t="str">
        <f t="shared" si="380"/>
        <v/>
      </c>
      <c r="OA49" s="198" t="str">
        <f t="shared" si="226"/>
        <v/>
      </c>
      <c r="OB49" s="198" t="str">
        <f t="shared" si="227"/>
        <v/>
      </c>
      <c r="OC49" s="198" t="str">
        <f t="shared" si="228"/>
        <v/>
      </c>
      <c r="OD49" s="198" t="str">
        <f t="shared" si="229"/>
        <v/>
      </c>
      <c r="OE49" s="198" t="str">
        <f t="shared" si="230"/>
        <v/>
      </c>
      <c r="OF49" s="198" t="str">
        <f t="shared" si="231"/>
        <v/>
      </c>
      <c r="OG49" s="198" t="str">
        <f t="shared" si="232"/>
        <v/>
      </c>
      <c r="OH49" s="198" t="str">
        <f t="shared" si="233"/>
        <v/>
      </c>
      <c r="OI49" s="198" t="str">
        <f t="shared" si="234"/>
        <v/>
      </c>
      <c r="OJ49" s="198" t="str">
        <f t="shared" si="235"/>
        <v/>
      </c>
      <c r="OK49" s="198" t="str">
        <f t="shared" si="236"/>
        <v/>
      </c>
      <c r="OL49" s="198" t="str">
        <f t="shared" si="237"/>
        <v/>
      </c>
      <c r="OM49" s="200"/>
      <c r="ON49" s="198" t="str">
        <f t="shared" si="224"/>
        <v/>
      </c>
      <c r="OO49" s="198" t="str">
        <f t="shared" si="225"/>
        <v/>
      </c>
      <c r="OP49" s="198" t="str">
        <f t="shared" si="100"/>
        <v/>
      </c>
      <c r="OQ49" s="198" t="str">
        <f t="shared" si="101"/>
        <v/>
      </c>
      <c r="OR49" s="105" t="str">
        <f t="shared" si="102"/>
        <v/>
      </c>
      <c r="OS49" s="105" t="str">
        <f t="shared" si="103"/>
        <v/>
      </c>
      <c r="OT49" s="134"/>
      <c r="OU49" s="109" t="str">
        <f t="shared" si="104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368"/>
        <v>45</v>
      </c>
      <c r="B50" s="195"/>
      <c r="C50" s="195"/>
      <c r="D50" s="195"/>
      <c r="E50" s="196"/>
      <c r="F50" s="102"/>
      <c r="G50" s="102"/>
      <c r="H50" s="104" t="str">
        <f t="shared" si="0"/>
        <v/>
      </c>
      <c r="I50" s="102"/>
      <c r="J50" s="104" t="str">
        <f t="shared" si="1"/>
        <v/>
      </c>
      <c r="K50" s="102"/>
      <c r="L50" s="102"/>
      <c r="M50" s="104" t="str">
        <f t="shared" si="2"/>
        <v/>
      </c>
      <c r="N50" s="102"/>
      <c r="O50" s="104" t="str">
        <f t="shared" si="3"/>
        <v/>
      </c>
      <c r="P50" s="102"/>
      <c r="Q50" s="102"/>
      <c r="R50" s="104" t="str">
        <f t="shared" si="4"/>
        <v/>
      </c>
      <c r="S50" s="102"/>
      <c r="T50" s="104" t="str">
        <f t="shared" si="310"/>
        <v/>
      </c>
      <c r="U50" s="102"/>
      <c r="V50" s="102"/>
      <c r="W50" s="104" t="str">
        <f t="shared" si="5"/>
        <v/>
      </c>
      <c r="X50" s="102"/>
      <c r="Y50" s="104" t="str">
        <f t="shared" si="311"/>
        <v/>
      </c>
      <c r="Z50" s="102"/>
      <c r="AA50" s="102"/>
      <c r="AB50" s="104" t="str">
        <f t="shared" si="6"/>
        <v/>
      </c>
      <c r="AC50" s="102"/>
      <c r="AD50" s="104" t="str">
        <f t="shared" si="312"/>
        <v/>
      </c>
      <c r="AE50" s="104" t="str">
        <f t="shared" si="238"/>
        <v/>
      </c>
      <c r="AF50" s="104" t="str">
        <f t="shared" si="239"/>
        <v/>
      </c>
      <c r="AG50" s="104" t="str">
        <f t="shared" si="240"/>
        <v/>
      </c>
      <c r="AH50" s="104" t="str">
        <f t="shared" si="241"/>
        <v/>
      </c>
      <c r="AI50" s="104" t="str">
        <f t="shared" si="242"/>
        <v/>
      </c>
      <c r="AJ50" s="105" t="str">
        <f t="shared" si="243"/>
        <v/>
      </c>
      <c r="AK50" s="109" t="str">
        <f t="shared" si="369"/>
        <v/>
      </c>
      <c r="AL50" s="102"/>
      <c r="AM50" s="102"/>
      <c r="AN50" s="104" t="str">
        <f t="shared" si="9"/>
        <v/>
      </c>
      <c r="AO50" s="102"/>
      <c r="AP50" s="104" t="str">
        <f t="shared" si="313"/>
        <v/>
      </c>
      <c r="AQ50" s="102"/>
      <c r="AR50" s="102"/>
      <c r="AS50" s="104" t="str">
        <f t="shared" si="10"/>
        <v/>
      </c>
      <c r="AT50" s="102"/>
      <c r="AU50" s="104" t="str">
        <f t="shared" si="314"/>
        <v/>
      </c>
      <c r="AV50" s="102"/>
      <c r="AW50" s="102"/>
      <c r="AX50" s="104" t="str">
        <f t="shared" si="11"/>
        <v/>
      </c>
      <c r="AY50" s="102"/>
      <c r="AZ50" s="104" t="str">
        <f t="shared" si="315"/>
        <v/>
      </c>
      <c r="BA50" s="102"/>
      <c r="BB50" s="102"/>
      <c r="BC50" s="104" t="str">
        <f t="shared" si="12"/>
        <v/>
      </c>
      <c r="BD50" s="102"/>
      <c r="BE50" s="104" t="str">
        <f t="shared" si="316"/>
        <v/>
      </c>
      <c r="BF50" s="102"/>
      <c r="BG50" s="102"/>
      <c r="BH50" s="104" t="str">
        <f t="shared" si="13"/>
        <v/>
      </c>
      <c r="BI50" s="102"/>
      <c r="BJ50" s="104" t="str">
        <f t="shared" si="317"/>
        <v/>
      </c>
      <c r="BK50" s="104" t="str">
        <f t="shared" si="244"/>
        <v/>
      </c>
      <c r="BL50" s="104" t="str">
        <f t="shared" si="245"/>
        <v/>
      </c>
      <c r="BM50" s="104" t="str">
        <f t="shared" si="246"/>
        <v/>
      </c>
      <c r="BN50" s="104" t="str">
        <f t="shared" si="247"/>
        <v/>
      </c>
      <c r="BO50" s="104" t="str">
        <f t="shared" si="248"/>
        <v/>
      </c>
      <c r="BP50" s="105" t="str">
        <f t="shared" si="249"/>
        <v/>
      </c>
      <c r="BQ50" s="109" t="str">
        <f t="shared" si="370"/>
        <v/>
      </c>
      <c r="BR50" s="102"/>
      <c r="BS50" s="102"/>
      <c r="BT50" s="104" t="str">
        <f t="shared" si="16"/>
        <v/>
      </c>
      <c r="BU50" s="102"/>
      <c r="BV50" s="104" t="str">
        <f t="shared" si="318"/>
        <v/>
      </c>
      <c r="BW50" s="102"/>
      <c r="BX50" s="102"/>
      <c r="BY50" s="104" t="str">
        <f t="shared" si="17"/>
        <v/>
      </c>
      <c r="BZ50" s="102"/>
      <c r="CA50" s="104" t="str">
        <f t="shared" si="319"/>
        <v/>
      </c>
      <c r="CB50" s="102"/>
      <c r="CC50" s="102"/>
      <c r="CD50" s="104" t="str">
        <f t="shared" si="18"/>
        <v/>
      </c>
      <c r="CE50" s="102"/>
      <c r="CF50" s="104" t="str">
        <f t="shared" si="320"/>
        <v/>
      </c>
      <c r="CG50" s="102"/>
      <c r="CH50" s="102"/>
      <c r="CI50" s="104" t="str">
        <f t="shared" si="19"/>
        <v/>
      </c>
      <c r="CJ50" s="102"/>
      <c r="CK50" s="104" t="str">
        <f t="shared" si="321"/>
        <v/>
      </c>
      <c r="CL50" s="102"/>
      <c r="CM50" s="102"/>
      <c r="CN50" s="104" t="str">
        <f t="shared" si="20"/>
        <v/>
      </c>
      <c r="CO50" s="102"/>
      <c r="CP50" s="104" t="str">
        <f t="shared" si="322"/>
        <v/>
      </c>
      <c r="CQ50" s="104" t="str">
        <f t="shared" si="250"/>
        <v/>
      </c>
      <c r="CR50" s="104" t="str">
        <f t="shared" si="251"/>
        <v/>
      </c>
      <c r="CS50" s="104" t="str">
        <f t="shared" si="252"/>
        <v/>
      </c>
      <c r="CT50" s="104" t="str">
        <f t="shared" si="253"/>
        <v/>
      </c>
      <c r="CU50" s="104" t="str">
        <f t="shared" si="254"/>
        <v/>
      </c>
      <c r="CV50" s="105" t="str">
        <f t="shared" si="255"/>
        <v/>
      </c>
      <c r="CW50" s="109" t="str">
        <f t="shared" si="371"/>
        <v/>
      </c>
      <c r="CX50" s="102"/>
      <c r="CY50" s="102"/>
      <c r="CZ50" s="104" t="str">
        <f t="shared" si="23"/>
        <v/>
      </c>
      <c r="DA50" s="102"/>
      <c r="DB50" s="104" t="str">
        <f t="shared" si="323"/>
        <v/>
      </c>
      <c r="DC50" s="102"/>
      <c r="DD50" s="102"/>
      <c r="DE50" s="104" t="str">
        <f t="shared" si="24"/>
        <v/>
      </c>
      <c r="DF50" s="102"/>
      <c r="DG50" s="104" t="str">
        <f t="shared" si="324"/>
        <v/>
      </c>
      <c r="DH50" s="102"/>
      <c r="DI50" s="102"/>
      <c r="DJ50" s="104" t="str">
        <f t="shared" si="25"/>
        <v/>
      </c>
      <c r="DK50" s="102"/>
      <c r="DL50" s="104" t="str">
        <f t="shared" si="325"/>
        <v/>
      </c>
      <c r="DM50" s="102"/>
      <c r="DN50" s="102"/>
      <c r="DO50" s="104" t="str">
        <f t="shared" si="26"/>
        <v/>
      </c>
      <c r="DP50" s="102"/>
      <c r="DQ50" s="104" t="str">
        <f t="shared" si="326"/>
        <v/>
      </c>
      <c r="DR50" s="102"/>
      <c r="DS50" s="102"/>
      <c r="DT50" s="104" t="str">
        <f t="shared" si="27"/>
        <v/>
      </c>
      <c r="DU50" s="102"/>
      <c r="DV50" s="104" t="str">
        <f t="shared" si="327"/>
        <v/>
      </c>
      <c r="DW50" s="104" t="str">
        <f t="shared" si="256"/>
        <v/>
      </c>
      <c r="DX50" s="104" t="str">
        <f t="shared" si="257"/>
        <v/>
      </c>
      <c r="DY50" s="104" t="str">
        <f t="shared" si="258"/>
        <v/>
      </c>
      <c r="DZ50" s="104" t="str">
        <f t="shared" si="259"/>
        <v/>
      </c>
      <c r="EA50" s="104" t="str">
        <f t="shared" si="260"/>
        <v/>
      </c>
      <c r="EB50" s="105" t="str">
        <f t="shared" si="261"/>
        <v/>
      </c>
      <c r="EC50" s="109" t="str">
        <f t="shared" si="372"/>
        <v/>
      </c>
      <c r="ED50" s="102"/>
      <c r="EE50" s="102"/>
      <c r="EF50" s="104" t="str">
        <f t="shared" si="30"/>
        <v/>
      </c>
      <c r="EG50" s="102"/>
      <c r="EH50" s="104" t="str">
        <f t="shared" si="328"/>
        <v/>
      </c>
      <c r="EI50" s="102"/>
      <c r="EJ50" s="102"/>
      <c r="EK50" s="104" t="str">
        <f t="shared" si="31"/>
        <v/>
      </c>
      <c r="EL50" s="102"/>
      <c r="EM50" s="104" t="str">
        <f t="shared" si="329"/>
        <v/>
      </c>
      <c r="EN50" s="102"/>
      <c r="EO50" s="102"/>
      <c r="EP50" s="104" t="str">
        <f t="shared" si="32"/>
        <v/>
      </c>
      <c r="EQ50" s="102"/>
      <c r="ER50" s="104" t="str">
        <f t="shared" si="330"/>
        <v/>
      </c>
      <c r="ES50" s="102"/>
      <c r="ET50" s="102"/>
      <c r="EU50" s="104" t="str">
        <f t="shared" si="33"/>
        <v/>
      </c>
      <c r="EV50" s="102"/>
      <c r="EW50" s="104" t="str">
        <f t="shared" si="331"/>
        <v/>
      </c>
      <c r="EX50" s="102"/>
      <c r="EY50" s="102"/>
      <c r="EZ50" s="104" t="str">
        <f t="shared" si="34"/>
        <v/>
      </c>
      <c r="FA50" s="102"/>
      <c r="FB50" s="104" t="str">
        <f t="shared" si="332"/>
        <v/>
      </c>
      <c r="FC50" s="104" t="str">
        <f t="shared" si="262"/>
        <v/>
      </c>
      <c r="FD50" s="104" t="str">
        <f t="shared" si="263"/>
        <v/>
      </c>
      <c r="FE50" s="104" t="str">
        <f t="shared" si="264"/>
        <v/>
      </c>
      <c r="FF50" s="104" t="str">
        <f t="shared" si="265"/>
        <v/>
      </c>
      <c r="FG50" s="104" t="str">
        <f t="shared" si="266"/>
        <v/>
      </c>
      <c r="FH50" s="105" t="str">
        <f t="shared" si="267"/>
        <v/>
      </c>
      <c r="FI50" s="109" t="str">
        <f t="shared" si="373"/>
        <v/>
      </c>
      <c r="FJ50" s="102"/>
      <c r="FK50" s="102"/>
      <c r="FL50" s="104" t="str">
        <f t="shared" si="37"/>
        <v/>
      </c>
      <c r="FM50" s="102"/>
      <c r="FN50" s="104" t="str">
        <f t="shared" si="333"/>
        <v/>
      </c>
      <c r="FO50" s="102"/>
      <c r="FP50" s="102"/>
      <c r="FQ50" s="104" t="str">
        <f t="shared" si="38"/>
        <v/>
      </c>
      <c r="FR50" s="102"/>
      <c r="FS50" s="104" t="str">
        <f t="shared" si="334"/>
        <v/>
      </c>
      <c r="FT50" s="102"/>
      <c r="FU50" s="102"/>
      <c r="FV50" s="104" t="str">
        <f t="shared" si="39"/>
        <v/>
      </c>
      <c r="FW50" s="102"/>
      <c r="FX50" s="104" t="str">
        <f t="shared" si="335"/>
        <v/>
      </c>
      <c r="FY50" s="102"/>
      <c r="FZ50" s="102"/>
      <c r="GA50" s="104" t="str">
        <f t="shared" si="40"/>
        <v/>
      </c>
      <c r="GB50" s="102"/>
      <c r="GC50" s="104" t="str">
        <f t="shared" si="336"/>
        <v/>
      </c>
      <c r="GD50" s="102"/>
      <c r="GE50" s="102"/>
      <c r="GF50" s="104" t="str">
        <f t="shared" si="41"/>
        <v/>
      </c>
      <c r="GG50" s="102"/>
      <c r="GH50" s="104" t="str">
        <f t="shared" si="337"/>
        <v/>
      </c>
      <c r="GI50" s="104" t="str">
        <f t="shared" si="268"/>
        <v/>
      </c>
      <c r="GJ50" s="104" t="str">
        <f t="shared" si="269"/>
        <v/>
      </c>
      <c r="GK50" s="104" t="str">
        <f t="shared" si="270"/>
        <v/>
      </c>
      <c r="GL50" s="104" t="str">
        <f t="shared" si="271"/>
        <v/>
      </c>
      <c r="GM50" s="104" t="str">
        <f t="shared" si="272"/>
        <v/>
      </c>
      <c r="GN50" s="105" t="str">
        <f t="shared" si="273"/>
        <v/>
      </c>
      <c r="GO50" s="109" t="str">
        <f t="shared" si="374"/>
        <v/>
      </c>
      <c r="GP50" s="102"/>
      <c r="GQ50" s="102"/>
      <c r="GR50" s="104" t="str">
        <f t="shared" si="44"/>
        <v/>
      </c>
      <c r="GS50" s="102"/>
      <c r="GT50" s="104" t="str">
        <f t="shared" si="338"/>
        <v/>
      </c>
      <c r="GU50" s="102"/>
      <c r="GV50" s="102"/>
      <c r="GW50" s="104" t="str">
        <f t="shared" si="45"/>
        <v/>
      </c>
      <c r="GX50" s="102"/>
      <c r="GY50" s="104" t="str">
        <f t="shared" si="339"/>
        <v/>
      </c>
      <c r="GZ50" s="102"/>
      <c r="HA50" s="102"/>
      <c r="HB50" s="104" t="str">
        <f t="shared" si="46"/>
        <v/>
      </c>
      <c r="HC50" s="102"/>
      <c r="HD50" s="104" t="str">
        <f t="shared" si="340"/>
        <v/>
      </c>
      <c r="HE50" s="102"/>
      <c r="HF50" s="102"/>
      <c r="HG50" s="104" t="str">
        <f t="shared" si="47"/>
        <v/>
      </c>
      <c r="HH50" s="102"/>
      <c r="HI50" s="104" t="str">
        <f t="shared" si="341"/>
        <v/>
      </c>
      <c r="HJ50" s="102"/>
      <c r="HK50" s="102"/>
      <c r="HL50" s="104" t="str">
        <f t="shared" si="48"/>
        <v/>
      </c>
      <c r="HM50" s="102"/>
      <c r="HN50" s="104" t="str">
        <f t="shared" si="342"/>
        <v/>
      </c>
      <c r="HO50" s="104" t="str">
        <f t="shared" si="274"/>
        <v/>
      </c>
      <c r="HP50" s="104" t="str">
        <f t="shared" si="275"/>
        <v/>
      </c>
      <c r="HQ50" s="104" t="str">
        <f t="shared" si="276"/>
        <v/>
      </c>
      <c r="HR50" s="104" t="str">
        <f t="shared" si="277"/>
        <v/>
      </c>
      <c r="HS50" s="104" t="str">
        <f t="shared" si="278"/>
        <v/>
      </c>
      <c r="HT50" s="105" t="str">
        <f t="shared" si="279"/>
        <v/>
      </c>
      <c r="HU50" s="109" t="str">
        <f t="shared" si="375"/>
        <v/>
      </c>
      <c r="HV50" s="102"/>
      <c r="HW50" s="102"/>
      <c r="HX50" s="104" t="str">
        <f t="shared" si="51"/>
        <v/>
      </c>
      <c r="HY50" s="102"/>
      <c r="HZ50" s="104" t="str">
        <f t="shared" si="343"/>
        <v/>
      </c>
      <c r="IA50" s="102"/>
      <c r="IB50" s="102"/>
      <c r="IC50" s="104" t="str">
        <f t="shared" si="52"/>
        <v/>
      </c>
      <c r="ID50" s="102"/>
      <c r="IE50" s="104" t="str">
        <f t="shared" si="344"/>
        <v/>
      </c>
      <c r="IF50" s="102"/>
      <c r="IG50" s="102"/>
      <c r="IH50" s="104" t="str">
        <f t="shared" si="53"/>
        <v/>
      </c>
      <c r="II50" s="102"/>
      <c r="IJ50" s="104" t="str">
        <f t="shared" si="345"/>
        <v/>
      </c>
      <c r="IK50" s="102"/>
      <c r="IL50" s="102"/>
      <c r="IM50" s="104" t="str">
        <f t="shared" si="54"/>
        <v/>
      </c>
      <c r="IN50" s="102"/>
      <c r="IO50" s="104" t="str">
        <f t="shared" si="346"/>
        <v/>
      </c>
      <c r="IP50" s="102"/>
      <c r="IQ50" s="102"/>
      <c r="IR50" s="104" t="str">
        <f t="shared" si="55"/>
        <v/>
      </c>
      <c r="IS50" s="102"/>
      <c r="IT50" s="104" t="str">
        <f t="shared" si="347"/>
        <v/>
      </c>
      <c r="IU50" s="104" t="str">
        <f t="shared" si="280"/>
        <v/>
      </c>
      <c r="IV50" s="104" t="str">
        <f t="shared" si="281"/>
        <v/>
      </c>
      <c r="IW50" s="104" t="str">
        <f t="shared" si="282"/>
        <v/>
      </c>
      <c r="IX50" s="104" t="str">
        <f t="shared" si="283"/>
        <v/>
      </c>
      <c r="IY50" s="104" t="str">
        <f t="shared" si="284"/>
        <v/>
      </c>
      <c r="IZ50" s="105" t="str">
        <f t="shared" si="285"/>
        <v/>
      </c>
      <c r="JA50" s="109" t="str">
        <f t="shared" si="376"/>
        <v/>
      </c>
      <c r="JB50" s="102"/>
      <c r="JC50" s="102"/>
      <c r="JD50" s="104" t="str">
        <f t="shared" si="58"/>
        <v/>
      </c>
      <c r="JE50" s="102"/>
      <c r="JF50" s="104" t="str">
        <f t="shared" si="348"/>
        <v/>
      </c>
      <c r="JG50" s="102"/>
      <c r="JH50" s="102"/>
      <c r="JI50" s="104" t="str">
        <f t="shared" si="59"/>
        <v/>
      </c>
      <c r="JJ50" s="102"/>
      <c r="JK50" s="104" t="str">
        <f t="shared" si="349"/>
        <v/>
      </c>
      <c r="JL50" s="102"/>
      <c r="JM50" s="102"/>
      <c r="JN50" s="104" t="str">
        <f t="shared" si="60"/>
        <v/>
      </c>
      <c r="JO50" s="102"/>
      <c r="JP50" s="104" t="str">
        <f t="shared" si="350"/>
        <v/>
      </c>
      <c r="JQ50" s="102"/>
      <c r="JR50" s="102"/>
      <c r="JS50" s="104" t="str">
        <f t="shared" si="61"/>
        <v/>
      </c>
      <c r="JT50" s="102"/>
      <c r="JU50" s="104" t="str">
        <f t="shared" si="351"/>
        <v/>
      </c>
      <c r="JV50" s="102"/>
      <c r="JW50" s="102"/>
      <c r="JX50" s="104" t="str">
        <f t="shared" si="62"/>
        <v/>
      </c>
      <c r="JY50" s="102"/>
      <c r="JZ50" s="104" t="str">
        <f t="shared" si="352"/>
        <v/>
      </c>
      <c r="KA50" s="104" t="str">
        <f t="shared" si="286"/>
        <v/>
      </c>
      <c r="KB50" s="104" t="str">
        <f t="shared" si="287"/>
        <v/>
      </c>
      <c r="KC50" s="104" t="str">
        <f t="shared" si="288"/>
        <v/>
      </c>
      <c r="KD50" s="104" t="str">
        <f t="shared" si="289"/>
        <v/>
      </c>
      <c r="KE50" s="104" t="str">
        <f t="shared" si="290"/>
        <v/>
      </c>
      <c r="KF50" s="105" t="str">
        <f t="shared" si="291"/>
        <v/>
      </c>
      <c r="KG50" s="109" t="str">
        <f t="shared" si="377"/>
        <v/>
      </c>
      <c r="KH50" s="102"/>
      <c r="KI50" s="102"/>
      <c r="KJ50" s="104" t="str">
        <f t="shared" si="65"/>
        <v/>
      </c>
      <c r="KK50" s="102"/>
      <c r="KL50" s="104" t="str">
        <f t="shared" si="353"/>
        <v/>
      </c>
      <c r="KM50" s="102"/>
      <c r="KN50" s="102"/>
      <c r="KO50" s="104" t="str">
        <f t="shared" si="66"/>
        <v/>
      </c>
      <c r="KP50" s="102"/>
      <c r="KQ50" s="104" t="str">
        <f t="shared" si="354"/>
        <v/>
      </c>
      <c r="KR50" s="102"/>
      <c r="KS50" s="102"/>
      <c r="KT50" s="104" t="str">
        <f t="shared" si="67"/>
        <v/>
      </c>
      <c r="KU50" s="102"/>
      <c r="KV50" s="104" t="str">
        <f t="shared" si="355"/>
        <v/>
      </c>
      <c r="KW50" s="102"/>
      <c r="KX50" s="102"/>
      <c r="KY50" s="104" t="str">
        <f t="shared" si="68"/>
        <v/>
      </c>
      <c r="KZ50" s="102"/>
      <c r="LA50" s="104" t="str">
        <f t="shared" si="356"/>
        <v/>
      </c>
      <c r="LB50" s="102"/>
      <c r="LC50" s="102"/>
      <c r="LD50" s="104" t="str">
        <f t="shared" si="69"/>
        <v/>
      </c>
      <c r="LE50" s="102"/>
      <c r="LF50" s="104" t="str">
        <f t="shared" si="357"/>
        <v/>
      </c>
      <c r="LG50" s="104" t="str">
        <f t="shared" si="292"/>
        <v/>
      </c>
      <c r="LH50" s="104" t="str">
        <f t="shared" si="293"/>
        <v/>
      </c>
      <c r="LI50" s="104" t="str">
        <f t="shared" si="294"/>
        <v/>
      </c>
      <c r="LJ50" s="104" t="str">
        <f t="shared" si="295"/>
        <v/>
      </c>
      <c r="LK50" s="104" t="str">
        <f t="shared" si="296"/>
        <v/>
      </c>
      <c r="LL50" s="105" t="str">
        <f t="shared" si="297"/>
        <v/>
      </c>
      <c r="LM50" s="109" t="str">
        <f t="shared" si="378"/>
        <v/>
      </c>
      <c r="LN50" s="102"/>
      <c r="LO50" s="102"/>
      <c r="LP50" s="104" t="str">
        <f t="shared" si="72"/>
        <v/>
      </c>
      <c r="LQ50" s="102"/>
      <c r="LR50" s="104" t="str">
        <f t="shared" si="358"/>
        <v/>
      </c>
      <c r="LS50" s="102"/>
      <c r="LT50" s="102"/>
      <c r="LU50" s="104" t="str">
        <f t="shared" si="73"/>
        <v/>
      </c>
      <c r="LV50" s="102"/>
      <c r="LW50" s="104" t="str">
        <f t="shared" si="359"/>
        <v/>
      </c>
      <c r="LX50" s="102"/>
      <c r="LY50" s="102"/>
      <c r="LZ50" s="104" t="str">
        <f t="shared" si="74"/>
        <v/>
      </c>
      <c r="MA50" s="102"/>
      <c r="MB50" s="104" t="str">
        <f t="shared" si="360"/>
        <v/>
      </c>
      <c r="MC50" s="102"/>
      <c r="MD50" s="102"/>
      <c r="ME50" s="104" t="str">
        <f t="shared" si="75"/>
        <v/>
      </c>
      <c r="MF50" s="102"/>
      <c r="MG50" s="104" t="str">
        <f t="shared" si="361"/>
        <v/>
      </c>
      <c r="MH50" s="102"/>
      <c r="MI50" s="102"/>
      <c r="MJ50" s="104" t="str">
        <f t="shared" si="76"/>
        <v/>
      </c>
      <c r="MK50" s="102"/>
      <c r="ML50" s="104" t="str">
        <f t="shared" si="362"/>
        <v/>
      </c>
      <c r="MM50" s="104" t="str">
        <f t="shared" si="298"/>
        <v/>
      </c>
      <c r="MN50" s="104" t="str">
        <f t="shared" si="299"/>
        <v/>
      </c>
      <c r="MO50" s="104" t="str">
        <f t="shared" si="300"/>
        <v/>
      </c>
      <c r="MP50" s="104" t="str">
        <f t="shared" si="301"/>
        <v/>
      </c>
      <c r="MQ50" s="104" t="str">
        <f t="shared" si="302"/>
        <v/>
      </c>
      <c r="MR50" s="105" t="str">
        <f t="shared" si="303"/>
        <v/>
      </c>
      <c r="MS50" s="109" t="str">
        <f t="shared" si="379"/>
        <v/>
      </c>
      <c r="MT50" s="102"/>
      <c r="MU50" s="102"/>
      <c r="MV50" s="104" t="str">
        <f t="shared" si="79"/>
        <v/>
      </c>
      <c r="MW50" s="102"/>
      <c r="MX50" s="104" t="str">
        <f t="shared" si="363"/>
        <v/>
      </c>
      <c r="MY50" s="102"/>
      <c r="MZ50" s="102"/>
      <c r="NA50" s="104" t="str">
        <f t="shared" si="80"/>
        <v/>
      </c>
      <c r="NB50" s="102"/>
      <c r="NC50" s="104" t="str">
        <f t="shared" si="364"/>
        <v/>
      </c>
      <c r="ND50" s="102"/>
      <c r="NE50" s="102"/>
      <c r="NF50" s="104" t="str">
        <f t="shared" si="81"/>
        <v/>
      </c>
      <c r="NG50" s="102"/>
      <c r="NH50" s="104" t="str">
        <f t="shared" si="365"/>
        <v/>
      </c>
      <c r="NI50" s="102"/>
      <c r="NJ50" s="102"/>
      <c r="NK50" s="104" t="str">
        <f t="shared" si="82"/>
        <v/>
      </c>
      <c r="NL50" s="102"/>
      <c r="NM50" s="104" t="str">
        <f t="shared" si="366"/>
        <v/>
      </c>
      <c r="NN50" s="102"/>
      <c r="NO50" s="102"/>
      <c r="NP50" s="104" t="str">
        <f t="shared" si="83"/>
        <v/>
      </c>
      <c r="NQ50" s="102"/>
      <c r="NR50" s="104" t="str">
        <f t="shared" si="367"/>
        <v/>
      </c>
      <c r="NS50" s="104" t="str">
        <f t="shared" si="304"/>
        <v/>
      </c>
      <c r="NT50" s="104" t="str">
        <f t="shared" si="305"/>
        <v/>
      </c>
      <c r="NU50" s="104" t="str">
        <f t="shared" si="306"/>
        <v/>
      </c>
      <c r="NV50" s="104" t="str">
        <f t="shared" si="307"/>
        <v/>
      </c>
      <c r="NW50" s="104" t="str">
        <f t="shared" si="308"/>
        <v/>
      </c>
      <c r="NX50" s="105" t="str">
        <f t="shared" si="309"/>
        <v/>
      </c>
      <c r="NY50" s="109" t="str">
        <f t="shared" si="380"/>
        <v/>
      </c>
      <c r="OA50" s="198" t="str">
        <f t="shared" si="226"/>
        <v/>
      </c>
      <c r="OB50" s="198" t="str">
        <f t="shared" si="227"/>
        <v/>
      </c>
      <c r="OC50" s="198" t="str">
        <f t="shared" si="228"/>
        <v/>
      </c>
      <c r="OD50" s="198" t="str">
        <f t="shared" si="229"/>
        <v/>
      </c>
      <c r="OE50" s="198" t="str">
        <f t="shared" si="230"/>
        <v/>
      </c>
      <c r="OF50" s="198" t="str">
        <f t="shared" si="231"/>
        <v/>
      </c>
      <c r="OG50" s="198" t="str">
        <f t="shared" si="232"/>
        <v/>
      </c>
      <c r="OH50" s="198" t="str">
        <f t="shared" si="233"/>
        <v/>
      </c>
      <c r="OI50" s="198" t="str">
        <f t="shared" si="234"/>
        <v/>
      </c>
      <c r="OJ50" s="198" t="str">
        <f t="shared" si="235"/>
        <v/>
      </c>
      <c r="OK50" s="198" t="str">
        <f t="shared" si="236"/>
        <v/>
      </c>
      <c r="OL50" s="198" t="str">
        <f t="shared" si="237"/>
        <v/>
      </c>
      <c r="OM50" s="200"/>
      <c r="ON50" s="198" t="str">
        <f t="shared" si="224"/>
        <v/>
      </c>
      <c r="OO50" s="198" t="str">
        <f t="shared" si="225"/>
        <v/>
      </c>
      <c r="OP50" s="198" t="str">
        <f t="shared" si="100"/>
        <v/>
      </c>
      <c r="OQ50" s="198" t="str">
        <f t="shared" si="101"/>
        <v/>
      </c>
      <c r="OR50" s="105" t="str">
        <f t="shared" si="102"/>
        <v/>
      </c>
      <c r="OS50" s="105" t="str">
        <f t="shared" si="103"/>
        <v/>
      </c>
      <c r="OT50" s="134"/>
      <c r="OU50" s="109" t="str">
        <f t="shared" si="104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368"/>
        <v>46</v>
      </c>
      <c r="B51" s="195"/>
      <c r="C51" s="195"/>
      <c r="D51" s="195"/>
      <c r="E51" s="196"/>
      <c r="F51" s="102"/>
      <c r="G51" s="102"/>
      <c r="H51" s="104" t="str">
        <f t="shared" si="0"/>
        <v/>
      </c>
      <c r="I51" s="102"/>
      <c r="J51" s="104" t="str">
        <f t="shared" si="1"/>
        <v/>
      </c>
      <c r="K51" s="102"/>
      <c r="L51" s="102"/>
      <c r="M51" s="104" t="str">
        <f t="shared" si="2"/>
        <v/>
      </c>
      <c r="N51" s="102"/>
      <c r="O51" s="104" t="str">
        <f t="shared" si="3"/>
        <v/>
      </c>
      <c r="P51" s="102"/>
      <c r="Q51" s="102"/>
      <c r="R51" s="104" t="str">
        <f t="shared" si="4"/>
        <v/>
      </c>
      <c r="S51" s="102"/>
      <c r="T51" s="104" t="str">
        <f t="shared" si="310"/>
        <v/>
      </c>
      <c r="U51" s="102"/>
      <c r="V51" s="102"/>
      <c r="W51" s="104" t="str">
        <f t="shared" si="5"/>
        <v/>
      </c>
      <c r="X51" s="102"/>
      <c r="Y51" s="104" t="str">
        <f t="shared" si="311"/>
        <v/>
      </c>
      <c r="Z51" s="102"/>
      <c r="AA51" s="102"/>
      <c r="AB51" s="104" t="str">
        <f t="shared" si="6"/>
        <v/>
      </c>
      <c r="AC51" s="102"/>
      <c r="AD51" s="104" t="str">
        <f t="shared" si="312"/>
        <v/>
      </c>
      <c r="AE51" s="104" t="str">
        <f t="shared" si="238"/>
        <v/>
      </c>
      <c r="AF51" s="104" t="str">
        <f t="shared" si="239"/>
        <v/>
      </c>
      <c r="AG51" s="104" t="str">
        <f t="shared" si="240"/>
        <v/>
      </c>
      <c r="AH51" s="104" t="str">
        <f t="shared" si="241"/>
        <v/>
      </c>
      <c r="AI51" s="104" t="str">
        <f t="shared" si="242"/>
        <v/>
      </c>
      <c r="AJ51" s="105" t="str">
        <f t="shared" si="243"/>
        <v/>
      </c>
      <c r="AK51" s="109" t="str">
        <f t="shared" si="369"/>
        <v/>
      </c>
      <c r="AL51" s="102"/>
      <c r="AM51" s="102"/>
      <c r="AN51" s="104" t="str">
        <f t="shared" si="9"/>
        <v/>
      </c>
      <c r="AO51" s="102"/>
      <c r="AP51" s="104" t="str">
        <f t="shared" si="313"/>
        <v/>
      </c>
      <c r="AQ51" s="102"/>
      <c r="AR51" s="102"/>
      <c r="AS51" s="104" t="str">
        <f t="shared" si="10"/>
        <v/>
      </c>
      <c r="AT51" s="102"/>
      <c r="AU51" s="104" t="str">
        <f t="shared" si="314"/>
        <v/>
      </c>
      <c r="AV51" s="102"/>
      <c r="AW51" s="102"/>
      <c r="AX51" s="104" t="str">
        <f t="shared" si="11"/>
        <v/>
      </c>
      <c r="AY51" s="102"/>
      <c r="AZ51" s="104" t="str">
        <f t="shared" si="315"/>
        <v/>
      </c>
      <c r="BA51" s="102"/>
      <c r="BB51" s="102"/>
      <c r="BC51" s="104" t="str">
        <f t="shared" si="12"/>
        <v/>
      </c>
      <c r="BD51" s="102"/>
      <c r="BE51" s="104" t="str">
        <f t="shared" si="316"/>
        <v/>
      </c>
      <c r="BF51" s="102"/>
      <c r="BG51" s="102"/>
      <c r="BH51" s="104" t="str">
        <f t="shared" si="13"/>
        <v/>
      </c>
      <c r="BI51" s="102"/>
      <c r="BJ51" s="104" t="str">
        <f t="shared" si="317"/>
        <v/>
      </c>
      <c r="BK51" s="104" t="str">
        <f t="shared" si="244"/>
        <v/>
      </c>
      <c r="BL51" s="104" t="str">
        <f t="shared" si="245"/>
        <v/>
      </c>
      <c r="BM51" s="104" t="str">
        <f t="shared" si="246"/>
        <v/>
      </c>
      <c r="BN51" s="104" t="str">
        <f t="shared" si="247"/>
        <v/>
      </c>
      <c r="BO51" s="104" t="str">
        <f t="shared" si="248"/>
        <v/>
      </c>
      <c r="BP51" s="105" t="str">
        <f t="shared" si="249"/>
        <v/>
      </c>
      <c r="BQ51" s="109" t="str">
        <f t="shared" si="370"/>
        <v/>
      </c>
      <c r="BR51" s="102"/>
      <c r="BS51" s="102"/>
      <c r="BT51" s="104" t="str">
        <f t="shared" si="16"/>
        <v/>
      </c>
      <c r="BU51" s="102"/>
      <c r="BV51" s="104" t="str">
        <f t="shared" si="318"/>
        <v/>
      </c>
      <c r="BW51" s="102"/>
      <c r="BX51" s="102"/>
      <c r="BY51" s="104" t="str">
        <f t="shared" si="17"/>
        <v/>
      </c>
      <c r="BZ51" s="102"/>
      <c r="CA51" s="104" t="str">
        <f t="shared" si="319"/>
        <v/>
      </c>
      <c r="CB51" s="102"/>
      <c r="CC51" s="102"/>
      <c r="CD51" s="104" t="str">
        <f t="shared" si="18"/>
        <v/>
      </c>
      <c r="CE51" s="102"/>
      <c r="CF51" s="104" t="str">
        <f t="shared" si="320"/>
        <v/>
      </c>
      <c r="CG51" s="102"/>
      <c r="CH51" s="102"/>
      <c r="CI51" s="104" t="str">
        <f t="shared" si="19"/>
        <v/>
      </c>
      <c r="CJ51" s="102"/>
      <c r="CK51" s="104" t="str">
        <f t="shared" si="321"/>
        <v/>
      </c>
      <c r="CL51" s="102"/>
      <c r="CM51" s="102"/>
      <c r="CN51" s="104" t="str">
        <f t="shared" si="20"/>
        <v/>
      </c>
      <c r="CO51" s="102"/>
      <c r="CP51" s="104" t="str">
        <f t="shared" si="322"/>
        <v/>
      </c>
      <c r="CQ51" s="104" t="str">
        <f t="shared" si="250"/>
        <v/>
      </c>
      <c r="CR51" s="104" t="str">
        <f t="shared" si="251"/>
        <v/>
      </c>
      <c r="CS51" s="104" t="str">
        <f t="shared" si="252"/>
        <v/>
      </c>
      <c r="CT51" s="104" t="str">
        <f t="shared" si="253"/>
        <v/>
      </c>
      <c r="CU51" s="104" t="str">
        <f t="shared" si="254"/>
        <v/>
      </c>
      <c r="CV51" s="105" t="str">
        <f t="shared" si="255"/>
        <v/>
      </c>
      <c r="CW51" s="109" t="str">
        <f t="shared" si="371"/>
        <v/>
      </c>
      <c r="CX51" s="102"/>
      <c r="CY51" s="102"/>
      <c r="CZ51" s="104" t="str">
        <f t="shared" si="23"/>
        <v/>
      </c>
      <c r="DA51" s="102"/>
      <c r="DB51" s="104" t="str">
        <f t="shared" si="323"/>
        <v/>
      </c>
      <c r="DC51" s="102"/>
      <c r="DD51" s="102"/>
      <c r="DE51" s="104" t="str">
        <f t="shared" si="24"/>
        <v/>
      </c>
      <c r="DF51" s="102"/>
      <c r="DG51" s="104" t="str">
        <f t="shared" si="324"/>
        <v/>
      </c>
      <c r="DH51" s="102"/>
      <c r="DI51" s="102"/>
      <c r="DJ51" s="104" t="str">
        <f t="shared" si="25"/>
        <v/>
      </c>
      <c r="DK51" s="102"/>
      <c r="DL51" s="104" t="str">
        <f t="shared" si="325"/>
        <v/>
      </c>
      <c r="DM51" s="102"/>
      <c r="DN51" s="102"/>
      <c r="DO51" s="104" t="str">
        <f t="shared" si="26"/>
        <v/>
      </c>
      <c r="DP51" s="102"/>
      <c r="DQ51" s="104" t="str">
        <f t="shared" si="326"/>
        <v/>
      </c>
      <c r="DR51" s="102"/>
      <c r="DS51" s="102"/>
      <c r="DT51" s="104" t="str">
        <f t="shared" si="27"/>
        <v/>
      </c>
      <c r="DU51" s="102"/>
      <c r="DV51" s="104" t="str">
        <f t="shared" si="327"/>
        <v/>
      </c>
      <c r="DW51" s="104" t="str">
        <f t="shared" si="256"/>
        <v/>
      </c>
      <c r="DX51" s="104" t="str">
        <f t="shared" si="257"/>
        <v/>
      </c>
      <c r="DY51" s="104" t="str">
        <f t="shared" si="258"/>
        <v/>
      </c>
      <c r="DZ51" s="104" t="str">
        <f t="shared" si="259"/>
        <v/>
      </c>
      <c r="EA51" s="104" t="str">
        <f t="shared" si="260"/>
        <v/>
      </c>
      <c r="EB51" s="105" t="str">
        <f t="shared" si="261"/>
        <v/>
      </c>
      <c r="EC51" s="109" t="str">
        <f t="shared" si="372"/>
        <v/>
      </c>
      <c r="ED51" s="102"/>
      <c r="EE51" s="102"/>
      <c r="EF51" s="104" t="str">
        <f t="shared" si="30"/>
        <v/>
      </c>
      <c r="EG51" s="102"/>
      <c r="EH51" s="104" t="str">
        <f t="shared" si="328"/>
        <v/>
      </c>
      <c r="EI51" s="102"/>
      <c r="EJ51" s="102"/>
      <c r="EK51" s="104" t="str">
        <f t="shared" si="31"/>
        <v/>
      </c>
      <c r="EL51" s="102"/>
      <c r="EM51" s="104" t="str">
        <f t="shared" si="329"/>
        <v/>
      </c>
      <c r="EN51" s="102"/>
      <c r="EO51" s="102"/>
      <c r="EP51" s="104" t="str">
        <f t="shared" si="32"/>
        <v/>
      </c>
      <c r="EQ51" s="102"/>
      <c r="ER51" s="104" t="str">
        <f t="shared" si="330"/>
        <v/>
      </c>
      <c r="ES51" s="102"/>
      <c r="ET51" s="102"/>
      <c r="EU51" s="104" t="str">
        <f t="shared" si="33"/>
        <v/>
      </c>
      <c r="EV51" s="102"/>
      <c r="EW51" s="104" t="str">
        <f t="shared" si="331"/>
        <v/>
      </c>
      <c r="EX51" s="102"/>
      <c r="EY51" s="102"/>
      <c r="EZ51" s="104" t="str">
        <f t="shared" si="34"/>
        <v/>
      </c>
      <c r="FA51" s="102"/>
      <c r="FB51" s="104" t="str">
        <f t="shared" si="332"/>
        <v/>
      </c>
      <c r="FC51" s="104" t="str">
        <f t="shared" si="262"/>
        <v/>
      </c>
      <c r="FD51" s="104" t="str">
        <f t="shared" si="263"/>
        <v/>
      </c>
      <c r="FE51" s="104" t="str">
        <f t="shared" si="264"/>
        <v/>
      </c>
      <c r="FF51" s="104" t="str">
        <f t="shared" si="265"/>
        <v/>
      </c>
      <c r="FG51" s="104" t="str">
        <f t="shared" si="266"/>
        <v/>
      </c>
      <c r="FH51" s="105" t="str">
        <f t="shared" si="267"/>
        <v/>
      </c>
      <c r="FI51" s="109" t="str">
        <f t="shared" si="373"/>
        <v/>
      </c>
      <c r="FJ51" s="102"/>
      <c r="FK51" s="102"/>
      <c r="FL51" s="104" t="str">
        <f t="shared" si="37"/>
        <v/>
      </c>
      <c r="FM51" s="102"/>
      <c r="FN51" s="104" t="str">
        <f t="shared" si="333"/>
        <v/>
      </c>
      <c r="FO51" s="102"/>
      <c r="FP51" s="102"/>
      <c r="FQ51" s="104" t="str">
        <f t="shared" si="38"/>
        <v/>
      </c>
      <c r="FR51" s="102"/>
      <c r="FS51" s="104" t="str">
        <f t="shared" si="334"/>
        <v/>
      </c>
      <c r="FT51" s="102"/>
      <c r="FU51" s="102"/>
      <c r="FV51" s="104" t="str">
        <f t="shared" si="39"/>
        <v/>
      </c>
      <c r="FW51" s="102"/>
      <c r="FX51" s="104" t="str">
        <f t="shared" si="335"/>
        <v/>
      </c>
      <c r="FY51" s="102"/>
      <c r="FZ51" s="102"/>
      <c r="GA51" s="104" t="str">
        <f t="shared" si="40"/>
        <v/>
      </c>
      <c r="GB51" s="102"/>
      <c r="GC51" s="104" t="str">
        <f t="shared" si="336"/>
        <v/>
      </c>
      <c r="GD51" s="102"/>
      <c r="GE51" s="102"/>
      <c r="GF51" s="104" t="str">
        <f t="shared" si="41"/>
        <v/>
      </c>
      <c r="GG51" s="102"/>
      <c r="GH51" s="104" t="str">
        <f t="shared" si="337"/>
        <v/>
      </c>
      <c r="GI51" s="104" t="str">
        <f t="shared" si="268"/>
        <v/>
      </c>
      <c r="GJ51" s="104" t="str">
        <f t="shared" si="269"/>
        <v/>
      </c>
      <c r="GK51" s="104" t="str">
        <f t="shared" si="270"/>
        <v/>
      </c>
      <c r="GL51" s="104" t="str">
        <f t="shared" si="271"/>
        <v/>
      </c>
      <c r="GM51" s="104" t="str">
        <f t="shared" si="272"/>
        <v/>
      </c>
      <c r="GN51" s="105" t="str">
        <f t="shared" si="273"/>
        <v/>
      </c>
      <c r="GO51" s="109" t="str">
        <f t="shared" si="374"/>
        <v/>
      </c>
      <c r="GP51" s="102"/>
      <c r="GQ51" s="102"/>
      <c r="GR51" s="104" t="str">
        <f t="shared" si="44"/>
        <v/>
      </c>
      <c r="GS51" s="102"/>
      <c r="GT51" s="104" t="str">
        <f t="shared" si="338"/>
        <v/>
      </c>
      <c r="GU51" s="102"/>
      <c r="GV51" s="102"/>
      <c r="GW51" s="104" t="str">
        <f t="shared" si="45"/>
        <v/>
      </c>
      <c r="GX51" s="102"/>
      <c r="GY51" s="104" t="str">
        <f t="shared" si="339"/>
        <v/>
      </c>
      <c r="GZ51" s="102"/>
      <c r="HA51" s="102"/>
      <c r="HB51" s="104" t="str">
        <f t="shared" si="46"/>
        <v/>
      </c>
      <c r="HC51" s="102"/>
      <c r="HD51" s="104" t="str">
        <f t="shared" si="340"/>
        <v/>
      </c>
      <c r="HE51" s="102"/>
      <c r="HF51" s="102"/>
      <c r="HG51" s="104" t="str">
        <f t="shared" si="47"/>
        <v/>
      </c>
      <c r="HH51" s="102"/>
      <c r="HI51" s="104" t="str">
        <f t="shared" si="341"/>
        <v/>
      </c>
      <c r="HJ51" s="102"/>
      <c r="HK51" s="102"/>
      <c r="HL51" s="104" t="str">
        <f t="shared" si="48"/>
        <v/>
      </c>
      <c r="HM51" s="102"/>
      <c r="HN51" s="104" t="str">
        <f t="shared" si="342"/>
        <v/>
      </c>
      <c r="HO51" s="104" t="str">
        <f t="shared" si="274"/>
        <v/>
      </c>
      <c r="HP51" s="104" t="str">
        <f t="shared" si="275"/>
        <v/>
      </c>
      <c r="HQ51" s="104" t="str">
        <f t="shared" si="276"/>
        <v/>
      </c>
      <c r="HR51" s="104" t="str">
        <f t="shared" si="277"/>
        <v/>
      </c>
      <c r="HS51" s="104" t="str">
        <f t="shared" si="278"/>
        <v/>
      </c>
      <c r="HT51" s="105" t="str">
        <f t="shared" si="279"/>
        <v/>
      </c>
      <c r="HU51" s="109" t="str">
        <f t="shared" si="375"/>
        <v/>
      </c>
      <c r="HV51" s="102"/>
      <c r="HW51" s="102"/>
      <c r="HX51" s="104" t="str">
        <f t="shared" si="51"/>
        <v/>
      </c>
      <c r="HY51" s="102"/>
      <c r="HZ51" s="104" t="str">
        <f t="shared" si="343"/>
        <v/>
      </c>
      <c r="IA51" s="102"/>
      <c r="IB51" s="102"/>
      <c r="IC51" s="104" t="str">
        <f t="shared" si="52"/>
        <v/>
      </c>
      <c r="ID51" s="102"/>
      <c r="IE51" s="104" t="str">
        <f t="shared" si="344"/>
        <v/>
      </c>
      <c r="IF51" s="102"/>
      <c r="IG51" s="102"/>
      <c r="IH51" s="104" t="str">
        <f t="shared" si="53"/>
        <v/>
      </c>
      <c r="II51" s="102"/>
      <c r="IJ51" s="104" t="str">
        <f t="shared" si="345"/>
        <v/>
      </c>
      <c r="IK51" s="102"/>
      <c r="IL51" s="102"/>
      <c r="IM51" s="104" t="str">
        <f t="shared" si="54"/>
        <v/>
      </c>
      <c r="IN51" s="102"/>
      <c r="IO51" s="104" t="str">
        <f t="shared" si="346"/>
        <v/>
      </c>
      <c r="IP51" s="102"/>
      <c r="IQ51" s="102"/>
      <c r="IR51" s="104" t="str">
        <f t="shared" si="55"/>
        <v/>
      </c>
      <c r="IS51" s="102"/>
      <c r="IT51" s="104" t="str">
        <f t="shared" si="347"/>
        <v/>
      </c>
      <c r="IU51" s="104" t="str">
        <f t="shared" si="280"/>
        <v/>
      </c>
      <c r="IV51" s="104" t="str">
        <f t="shared" si="281"/>
        <v/>
      </c>
      <c r="IW51" s="104" t="str">
        <f t="shared" si="282"/>
        <v/>
      </c>
      <c r="IX51" s="104" t="str">
        <f t="shared" si="283"/>
        <v/>
      </c>
      <c r="IY51" s="104" t="str">
        <f t="shared" si="284"/>
        <v/>
      </c>
      <c r="IZ51" s="105" t="str">
        <f t="shared" si="285"/>
        <v/>
      </c>
      <c r="JA51" s="109" t="str">
        <f t="shared" si="376"/>
        <v/>
      </c>
      <c r="JB51" s="102"/>
      <c r="JC51" s="102"/>
      <c r="JD51" s="104" t="str">
        <f t="shared" si="58"/>
        <v/>
      </c>
      <c r="JE51" s="102"/>
      <c r="JF51" s="104" t="str">
        <f t="shared" si="348"/>
        <v/>
      </c>
      <c r="JG51" s="102"/>
      <c r="JH51" s="102"/>
      <c r="JI51" s="104" t="str">
        <f t="shared" si="59"/>
        <v/>
      </c>
      <c r="JJ51" s="102"/>
      <c r="JK51" s="104" t="str">
        <f t="shared" si="349"/>
        <v/>
      </c>
      <c r="JL51" s="102"/>
      <c r="JM51" s="102"/>
      <c r="JN51" s="104" t="str">
        <f t="shared" si="60"/>
        <v/>
      </c>
      <c r="JO51" s="102"/>
      <c r="JP51" s="104" t="str">
        <f t="shared" si="350"/>
        <v/>
      </c>
      <c r="JQ51" s="102"/>
      <c r="JR51" s="102"/>
      <c r="JS51" s="104" t="str">
        <f t="shared" si="61"/>
        <v/>
      </c>
      <c r="JT51" s="102"/>
      <c r="JU51" s="104" t="str">
        <f t="shared" si="351"/>
        <v/>
      </c>
      <c r="JV51" s="102"/>
      <c r="JW51" s="102"/>
      <c r="JX51" s="104" t="str">
        <f t="shared" si="62"/>
        <v/>
      </c>
      <c r="JY51" s="102"/>
      <c r="JZ51" s="104" t="str">
        <f t="shared" si="352"/>
        <v/>
      </c>
      <c r="KA51" s="104" t="str">
        <f t="shared" si="286"/>
        <v/>
      </c>
      <c r="KB51" s="104" t="str">
        <f t="shared" si="287"/>
        <v/>
      </c>
      <c r="KC51" s="104" t="str">
        <f t="shared" si="288"/>
        <v/>
      </c>
      <c r="KD51" s="104" t="str">
        <f t="shared" si="289"/>
        <v/>
      </c>
      <c r="KE51" s="104" t="str">
        <f t="shared" si="290"/>
        <v/>
      </c>
      <c r="KF51" s="105" t="str">
        <f t="shared" si="291"/>
        <v/>
      </c>
      <c r="KG51" s="109" t="str">
        <f t="shared" si="377"/>
        <v/>
      </c>
      <c r="KH51" s="102"/>
      <c r="KI51" s="102"/>
      <c r="KJ51" s="104" t="str">
        <f t="shared" si="65"/>
        <v/>
      </c>
      <c r="KK51" s="102"/>
      <c r="KL51" s="104" t="str">
        <f t="shared" si="353"/>
        <v/>
      </c>
      <c r="KM51" s="102"/>
      <c r="KN51" s="102"/>
      <c r="KO51" s="104" t="str">
        <f t="shared" si="66"/>
        <v/>
      </c>
      <c r="KP51" s="102"/>
      <c r="KQ51" s="104" t="str">
        <f t="shared" si="354"/>
        <v/>
      </c>
      <c r="KR51" s="102"/>
      <c r="KS51" s="102"/>
      <c r="KT51" s="104" t="str">
        <f t="shared" si="67"/>
        <v/>
      </c>
      <c r="KU51" s="102"/>
      <c r="KV51" s="104" t="str">
        <f t="shared" si="355"/>
        <v/>
      </c>
      <c r="KW51" s="102"/>
      <c r="KX51" s="102"/>
      <c r="KY51" s="104" t="str">
        <f t="shared" si="68"/>
        <v/>
      </c>
      <c r="KZ51" s="102"/>
      <c r="LA51" s="104" t="str">
        <f t="shared" si="356"/>
        <v/>
      </c>
      <c r="LB51" s="102"/>
      <c r="LC51" s="102"/>
      <c r="LD51" s="104" t="str">
        <f t="shared" si="69"/>
        <v/>
      </c>
      <c r="LE51" s="102"/>
      <c r="LF51" s="104" t="str">
        <f t="shared" si="357"/>
        <v/>
      </c>
      <c r="LG51" s="104" t="str">
        <f t="shared" si="292"/>
        <v/>
      </c>
      <c r="LH51" s="104" t="str">
        <f t="shared" si="293"/>
        <v/>
      </c>
      <c r="LI51" s="104" t="str">
        <f t="shared" si="294"/>
        <v/>
      </c>
      <c r="LJ51" s="104" t="str">
        <f t="shared" si="295"/>
        <v/>
      </c>
      <c r="LK51" s="104" t="str">
        <f t="shared" si="296"/>
        <v/>
      </c>
      <c r="LL51" s="105" t="str">
        <f t="shared" si="297"/>
        <v/>
      </c>
      <c r="LM51" s="109" t="str">
        <f t="shared" si="378"/>
        <v/>
      </c>
      <c r="LN51" s="102"/>
      <c r="LO51" s="102"/>
      <c r="LP51" s="104" t="str">
        <f t="shared" si="72"/>
        <v/>
      </c>
      <c r="LQ51" s="102"/>
      <c r="LR51" s="104" t="str">
        <f t="shared" si="358"/>
        <v/>
      </c>
      <c r="LS51" s="102"/>
      <c r="LT51" s="102"/>
      <c r="LU51" s="104" t="str">
        <f t="shared" si="73"/>
        <v/>
      </c>
      <c r="LV51" s="102"/>
      <c r="LW51" s="104" t="str">
        <f t="shared" si="359"/>
        <v/>
      </c>
      <c r="LX51" s="102"/>
      <c r="LY51" s="102"/>
      <c r="LZ51" s="104" t="str">
        <f t="shared" si="74"/>
        <v/>
      </c>
      <c r="MA51" s="102"/>
      <c r="MB51" s="104" t="str">
        <f t="shared" si="360"/>
        <v/>
      </c>
      <c r="MC51" s="102"/>
      <c r="MD51" s="102"/>
      <c r="ME51" s="104" t="str">
        <f t="shared" si="75"/>
        <v/>
      </c>
      <c r="MF51" s="102"/>
      <c r="MG51" s="104" t="str">
        <f t="shared" si="361"/>
        <v/>
      </c>
      <c r="MH51" s="102"/>
      <c r="MI51" s="102"/>
      <c r="MJ51" s="104" t="str">
        <f t="shared" si="76"/>
        <v/>
      </c>
      <c r="MK51" s="102"/>
      <c r="ML51" s="104" t="str">
        <f t="shared" si="362"/>
        <v/>
      </c>
      <c r="MM51" s="104" t="str">
        <f t="shared" si="298"/>
        <v/>
      </c>
      <c r="MN51" s="104" t="str">
        <f t="shared" si="299"/>
        <v/>
      </c>
      <c r="MO51" s="104" t="str">
        <f t="shared" si="300"/>
        <v/>
      </c>
      <c r="MP51" s="104" t="str">
        <f t="shared" si="301"/>
        <v/>
      </c>
      <c r="MQ51" s="104" t="str">
        <f t="shared" si="302"/>
        <v/>
      </c>
      <c r="MR51" s="105" t="str">
        <f t="shared" si="303"/>
        <v/>
      </c>
      <c r="MS51" s="109" t="str">
        <f t="shared" si="379"/>
        <v/>
      </c>
      <c r="MT51" s="102"/>
      <c r="MU51" s="102"/>
      <c r="MV51" s="104" t="str">
        <f t="shared" si="79"/>
        <v/>
      </c>
      <c r="MW51" s="102"/>
      <c r="MX51" s="104" t="str">
        <f t="shared" si="363"/>
        <v/>
      </c>
      <c r="MY51" s="102"/>
      <c r="MZ51" s="102"/>
      <c r="NA51" s="104" t="str">
        <f t="shared" si="80"/>
        <v/>
      </c>
      <c r="NB51" s="102"/>
      <c r="NC51" s="104" t="str">
        <f t="shared" si="364"/>
        <v/>
      </c>
      <c r="ND51" s="102"/>
      <c r="NE51" s="102"/>
      <c r="NF51" s="104" t="str">
        <f t="shared" si="81"/>
        <v/>
      </c>
      <c r="NG51" s="102"/>
      <c r="NH51" s="104" t="str">
        <f t="shared" si="365"/>
        <v/>
      </c>
      <c r="NI51" s="102"/>
      <c r="NJ51" s="102"/>
      <c r="NK51" s="104" t="str">
        <f t="shared" si="82"/>
        <v/>
      </c>
      <c r="NL51" s="102"/>
      <c r="NM51" s="104" t="str">
        <f t="shared" si="366"/>
        <v/>
      </c>
      <c r="NN51" s="102"/>
      <c r="NO51" s="102"/>
      <c r="NP51" s="104" t="str">
        <f t="shared" si="83"/>
        <v/>
      </c>
      <c r="NQ51" s="102"/>
      <c r="NR51" s="104" t="str">
        <f t="shared" si="367"/>
        <v/>
      </c>
      <c r="NS51" s="104" t="str">
        <f t="shared" si="304"/>
        <v/>
      </c>
      <c r="NT51" s="104" t="str">
        <f t="shared" si="305"/>
        <v/>
      </c>
      <c r="NU51" s="104" t="str">
        <f t="shared" si="306"/>
        <v/>
      </c>
      <c r="NV51" s="104" t="str">
        <f t="shared" si="307"/>
        <v/>
      </c>
      <c r="NW51" s="104" t="str">
        <f t="shared" si="308"/>
        <v/>
      </c>
      <c r="NX51" s="105" t="str">
        <f t="shared" si="309"/>
        <v/>
      </c>
      <c r="NY51" s="109" t="str">
        <f t="shared" si="380"/>
        <v/>
      </c>
      <c r="OA51" s="198" t="str">
        <f t="shared" si="226"/>
        <v/>
      </c>
      <c r="OB51" s="198" t="str">
        <f t="shared" si="227"/>
        <v/>
      </c>
      <c r="OC51" s="198" t="str">
        <f t="shared" si="228"/>
        <v/>
      </c>
      <c r="OD51" s="198" t="str">
        <f t="shared" si="229"/>
        <v/>
      </c>
      <c r="OE51" s="198" t="str">
        <f t="shared" si="230"/>
        <v/>
      </c>
      <c r="OF51" s="198" t="str">
        <f t="shared" si="231"/>
        <v/>
      </c>
      <c r="OG51" s="198" t="str">
        <f t="shared" si="232"/>
        <v/>
      </c>
      <c r="OH51" s="198" t="str">
        <f t="shared" si="233"/>
        <v/>
      </c>
      <c r="OI51" s="198" t="str">
        <f t="shared" si="234"/>
        <v/>
      </c>
      <c r="OJ51" s="198" t="str">
        <f t="shared" si="235"/>
        <v/>
      </c>
      <c r="OK51" s="198" t="str">
        <f t="shared" si="236"/>
        <v/>
      </c>
      <c r="OL51" s="198" t="str">
        <f t="shared" si="237"/>
        <v/>
      </c>
      <c r="OM51" s="200"/>
      <c r="ON51" s="198" t="str">
        <f t="shared" si="224"/>
        <v/>
      </c>
      <c r="OO51" s="198" t="str">
        <f t="shared" si="225"/>
        <v/>
      </c>
      <c r="OP51" s="198" t="str">
        <f t="shared" si="100"/>
        <v/>
      </c>
      <c r="OQ51" s="198" t="str">
        <f t="shared" si="101"/>
        <v/>
      </c>
      <c r="OR51" s="105" t="str">
        <f t="shared" si="102"/>
        <v/>
      </c>
      <c r="OS51" s="105" t="str">
        <f t="shared" si="103"/>
        <v/>
      </c>
      <c r="OT51" s="134"/>
      <c r="OU51" s="109" t="str">
        <f t="shared" si="104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368"/>
        <v>47</v>
      </c>
      <c r="B52" s="195"/>
      <c r="C52" s="195"/>
      <c r="D52" s="195"/>
      <c r="E52" s="196"/>
      <c r="F52" s="102"/>
      <c r="G52" s="102"/>
      <c r="H52" s="104" t="str">
        <f t="shared" si="0"/>
        <v/>
      </c>
      <c r="I52" s="102"/>
      <c r="J52" s="104" t="str">
        <f t="shared" si="1"/>
        <v/>
      </c>
      <c r="K52" s="102"/>
      <c r="L52" s="102"/>
      <c r="M52" s="104" t="str">
        <f t="shared" si="2"/>
        <v/>
      </c>
      <c r="N52" s="102"/>
      <c r="O52" s="104" t="str">
        <f t="shared" si="3"/>
        <v/>
      </c>
      <c r="P52" s="102"/>
      <c r="Q52" s="102"/>
      <c r="R52" s="104" t="str">
        <f t="shared" si="4"/>
        <v/>
      </c>
      <c r="S52" s="102"/>
      <c r="T52" s="104"/>
      <c r="U52" s="102"/>
      <c r="V52" s="102"/>
      <c r="W52" s="104" t="str">
        <f t="shared" si="5"/>
        <v/>
      </c>
      <c r="X52" s="102"/>
      <c r="Y52" s="104"/>
      <c r="Z52" s="102"/>
      <c r="AA52" s="102"/>
      <c r="AB52" s="104" t="str">
        <f t="shared" si="6"/>
        <v/>
      </c>
      <c r="AC52" s="102"/>
      <c r="AD52" s="104"/>
      <c r="AE52" s="104" t="str">
        <f t="shared" si="108"/>
        <v/>
      </c>
      <c r="AF52" s="104" t="str">
        <f t="shared" si="109"/>
        <v/>
      </c>
      <c r="AG52" s="104" t="str">
        <f t="shared" si="110"/>
        <v/>
      </c>
      <c r="AH52" s="104" t="str">
        <f t="shared" si="111"/>
        <v/>
      </c>
      <c r="AI52" s="104" t="str">
        <f t="shared" si="112"/>
        <v/>
      </c>
      <c r="AJ52" s="105" t="str">
        <f t="shared" ref="AJ52:AJ67" si="381">IF(AG52="","",IF(SUM(AI52)&lt;10,0,AJ$4))</f>
        <v/>
      </c>
      <c r="AK52" s="109" t="str">
        <f t="shared" si="369"/>
        <v/>
      </c>
      <c r="AL52" s="102"/>
      <c r="AM52" s="102"/>
      <c r="AN52" s="104" t="str">
        <f t="shared" si="9"/>
        <v/>
      </c>
      <c r="AO52" s="102"/>
      <c r="AP52" s="104" t="str">
        <f t="shared" si="313"/>
        <v/>
      </c>
      <c r="AQ52" s="102"/>
      <c r="AR52" s="102"/>
      <c r="AS52" s="104" t="str">
        <f t="shared" si="10"/>
        <v/>
      </c>
      <c r="AT52" s="102"/>
      <c r="AU52" s="104" t="str">
        <f t="shared" si="314"/>
        <v/>
      </c>
      <c r="AV52" s="102"/>
      <c r="AW52" s="102"/>
      <c r="AX52" s="104" t="str">
        <f t="shared" si="11"/>
        <v/>
      </c>
      <c r="AY52" s="102"/>
      <c r="AZ52" s="104"/>
      <c r="BA52" s="102"/>
      <c r="BB52" s="102"/>
      <c r="BC52" s="104" t="str">
        <f t="shared" si="12"/>
        <v/>
      </c>
      <c r="BD52" s="102"/>
      <c r="BE52" s="104"/>
      <c r="BF52" s="102"/>
      <c r="BG52" s="102"/>
      <c r="BH52" s="104" t="str">
        <f t="shared" si="13"/>
        <v/>
      </c>
      <c r="BI52" s="102"/>
      <c r="BJ52" s="104"/>
      <c r="BK52" s="104" t="str">
        <f t="shared" si="118"/>
        <v/>
      </c>
      <c r="BL52" s="104" t="str">
        <f t="shared" si="119"/>
        <v/>
      </c>
      <c r="BM52" s="104" t="str">
        <f t="shared" si="120"/>
        <v/>
      </c>
      <c r="BN52" s="104" t="str">
        <f t="shared" si="121"/>
        <v/>
      </c>
      <c r="BO52" s="104" t="str">
        <f t="shared" si="122"/>
        <v/>
      </c>
      <c r="BP52" s="105" t="str">
        <f t="shared" ref="BP52:BP67" si="382">IF(BM52="","",IF(SUM(BO52)=0,IF(SUM(BM52)&gt;=10,BP$4,0),IF(SUM(BO52)&gt;=10,BP$4,0)))</f>
        <v/>
      </c>
      <c r="BQ52" s="109" t="str">
        <f t="shared" si="370"/>
        <v/>
      </c>
      <c r="BR52" s="102"/>
      <c r="BS52" s="102"/>
      <c r="BT52" s="104" t="str">
        <f t="shared" si="16"/>
        <v/>
      </c>
      <c r="BU52" s="102"/>
      <c r="BV52" s="104" t="str">
        <f t="shared" si="318"/>
        <v/>
      </c>
      <c r="BW52" s="102"/>
      <c r="BX52" s="102"/>
      <c r="BY52" s="104" t="str">
        <f t="shared" si="17"/>
        <v/>
      </c>
      <c r="BZ52" s="102"/>
      <c r="CA52" s="104" t="str">
        <f t="shared" si="319"/>
        <v/>
      </c>
      <c r="CB52" s="102"/>
      <c r="CC52" s="102"/>
      <c r="CD52" s="104" t="str">
        <f t="shared" si="18"/>
        <v/>
      </c>
      <c r="CE52" s="102"/>
      <c r="CF52" s="104" t="str">
        <f t="shared" si="320"/>
        <v/>
      </c>
      <c r="CG52" s="102"/>
      <c r="CH52" s="102"/>
      <c r="CI52" s="104" t="str">
        <f t="shared" si="19"/>
        <v/>
      </c>
      <c r="CJ52" s="102"/>
      <c r="CK52" s="104"/>
      <c r="CL52" s="102"/>
      <c r="CM52" s="102"/>
      <c r="CN52" s="104" t="str">
        <f t="shared" si="20"/>
        <v/>
      </c>
      <c r="CO52" s="102"/>
      <c r="CP52" s="104"/>
      <c r="CQ52" s="104" t="str">
        <f t="shared" si="128"/>
        <v/>
      </c>
      <c r="CR52" s="104" t="str">
        <f t="shared" si="129"/>
        <v/>
      </c>
      <c r="CS52" s="104" t="str">
        <f t="shared" si="130"/>
        <v/>
      </c>
      <c r="CT52" s="104" t="str">
        <f t="shared" si="131"/>
        <v/>
      </c>
      <c r="CU52" s="104" t="str">
        <f t="shared" si="132"/>
        <v/>
      </c>
      <c r="CV52" s="105" t="str">
        <f t="shared" ref="CV52:CV67" si="383">IF(CS52="","",IF(SUM(CU52)=0,IF(SUM(CS52)&gt;=10,CV$4,0),IF(SUM(CU52)&gt;=10,CV$4,0)))</f>
        <v/>
      </c>
      <c r="CW52" s="109" t="str">
        <f t="shared" si="371"/>
        <v/>
      </c>
      <c r="CX52" s="102"/>
      <c r="CY52" s="102"/>
      <c r="CZ52" s="104" t="str">
        <f t="shared" si="23"/>
        <v/>
      </c>
      <c r="DA52" s="102"/>
      <c r="DB52" s="104" t="str">
        <f t="shared" si="323"/>
        <v/>
      </c>
      <c r="DC52" s="102"/>
      <c r="DD52" s="102"/>
      <c r="DE52" s="104" t="str">
        <f t="shared" si="24"/>
        <v/>
      </c>
      <c r="DF52" s="102"/>
      <c r="DG52" s="104" t="str">
        <f t="shared" si="324"/>
        <v/>
      </c>
      <c r="DH52" s="102"/>
      <c r="DI52" s="102"/>
      <c r="DJ52" s="104" t="str">
        <f t="shared" si="25"/>
        <v/>
      </c>
      <c r="DK52" s="102"/>
      <c r="DL52" s="104" t="str">
        <f t="shared" si="325"/>
        <v/>
      </c>
      <c r="DM52" s="102"/>
      <c r="DN52" s="102"/>
      <c r="DO52" s="104" t="str">
        <f t="shared" si="26"/>
        <v/>
      </c>
      <c r="DP52" s="102"/>
      <c r="DQ52" s="104"/>
      <c r="DR52" s="102"/>
      <c r="DS52" s="102"/>
      <c r="DT52" s="104" t="str">
        <f t="shared" si="27"/>
        <v/>
      </c>
      <c r="DU52" s="102"/>
      <c r="DV52" s="104"/>
      <c r="DW52" s="104" t="str">
        <f t="shared" si="256"/>
        <v/>
      </c>
      <c r="DX52" s="104" t="str">
        <f t="shared" si="257"/>
        <v/>
      </c>
      <c r="DY52" s="104" t="str">
        <f t="shared" si="258"/>
        <v/>
      </c>
      <c r="DZ52" s="104" t="str">
        <f t="shared" si="141"/>
        <v/>
      </c>
      <c r="EA52" s="104" t="str">
        <f t="shared" si="260"/>
        <v/>
      </c>
      <c r="EB52" s="105" t="str">
        <f t="shared" si="261"/>
        <v/>
      </c>
      <c r="EC52" s="109" t="str">
        <f t="shared" si="372"/>
        <v/>
      </c>
      <c r="ED52" s="102"/>
      <c r="EE52" s="102"/>
      <c r="EF52" s="104" t="str">
        <f t="shared" si="30"/>
        <v/>
      </c>
      <c r="EG52" s="102"/>
      <c r="EH52" s="104" t="str">
        <f t="shared" si="328"/>
        <v/>
      </c>
      <c r="EI52" s="102"/>
      <c r="EJ52" s="102"/>
      <c r="EK52" s="104" t="str">
        <f t="shared" si="31"/>
        <v/>
      </c>
      <c r="EL52" s="102"/>
      <c r="EM52" s="104" t="str">
        <f t="shared" si="329"/>
        <v/>
      </c>
      <c r="EN52" s="102"/>
      <c r="EO52" s="102"/>
      <c r="EP52" s="104" t="str">
        <f t="shared" si="32"/>
        <v/>
      </c>
      <c r="EQ52" s="102"/>
      <c r="ER52" s="104" t="str">
        <f t="shared" si="330"/>
        <v/>
      </c>
      <c r="ES52" s="102"/>
      <c r="ET52" s="102"/>
      <c r="EU52" s="104" t="str">
        <f t="shared" si="33"/>
        <v/>
      </c>
      <c r="EV52" s="102"/>
      <c r="EW52" s="104"/>
      <c r="EX52" s="102"/>
      <c r="EY52" s="102"/>
      <c r="EZ52" s="104" t="str">
        <f t="shared" si="34"/>
        <v/>
      </c>
      <c r="FA52" s="102"/>
      <c r="FB52" s="104"/>
      <c r="FC52" s="104" t="str">
        <f t="shared" si="148"/>
        <v/>
      </c>
      <c r="FD52" s="104" t="str">
        <f t="shared" si="149"/>
        <v/>
      </c>
      <c r="FE52" s="104" t="str">
        <f t="shared" si="264"/>
        <v/>
      </c>
      <c r="FF52" s="104" t="str">
        <f t="shared" si="151"/>
        <v/>
      </c>
      <c r="FG52" s="104" t="str">
        <f t="shared" si="266"/>
        <v/>
      </c>
      <c r="FH52" s="105" t="str">
        <f t="shared" si="267"/>
        <v/>
      </c>
      <c r="FI52" s="109" t="str">
        <f t="shared" si="373"/>
        <v/>
      </c>
      <c r="FJ52" s="102"/>
      <c r="FK52" s="102"/>
      <c r="FL52" s="104" t="str">
        <f t="shared" si="37"/>
        <v/>
      </c>
      <c r="FM52" s="102"/>
      <c r="FN52" s="104" t="str">
        <f t="shared" si="333"/>
        <v/>
      </c>
      <c r="FO52" s="102"/>
      <c r="FP52" s="102"/>
      <c r="FQ52" s="104" t="str">
        <f t="shared" si="38"/>
        <v/>
      </c>
      <c r="FR52" s="102"/>
      <c r="FS52" s="104" t="str">
        <f t="shared" si="334"/>
        <v/>
      </c>
      <c r="FT52" s="102"/>
      <c r="FU52" s="102"/>
      <c r="FV52" s="104" t="str">
        <f t="shared" si="39"/>
        <v/>
      </c>
      <c r="FW52" s="102"/>
      <c r="FX52" s="104"/>
      <c r="FY52" s="102"/>
      <c r="FZ52" s="102"/>
      <c r="GA52" s="104" t="str">
        <f t="shared" si="40"/>
        <v/>
      </c>
      <c r="GB52" s="102"/>
      <c r="GC52" s="104"/>
      <c r="GD52" s="102"/>
      <c r="GE52" s="102"/>
      <c r="GF52" s="104" t="str">
        <f t="shared" si="41"/>
        <v/>
      </c>
      <c r="GG52" s="102"/>
      <c r="GH52" s="104" t="str">
        <f t="shared" si="337"/>
        <v/>
      </c>
      <c r="GI52" s="104" t="str">
        <f t="shared" si="268"/>
        <v/>
      </c>
      <c r="GJ52" s="104" t="str">
        <f t="shared" si="269"/>
        <v/>
      </c>
      <c r="GK52" s="104" t="str">
        <f t="shared" si="270"/>
        <v/>
      </c>
      <c r="GL52" s="104" t="str">
        <f t="shared" si="271"/>
        <v/>
      </c>
      <c r="GM52" s="104" t="str">
        <f t="shared" si="272"/>
        <v/>
      </c>
      <c r="GN52" s="105" t="str">
        <f t="shared" si="273"/>
        <v/>
      </c>
      <c r="GO52" s="109" t="str">
        <f t="shared" si="374"/>
        <v/>
      </c>
      <c r="GP52" s="102"/>
      <c r="GQ52" s="102"/>
      <c r="GR52" s="104" t="str">
        <f t="shared" si="44"/>
        <v/>
      </c>
      <c r="GS52" s="102"/>
      <c r="GT52" s="104"/>
      <c r="GU52" s="102"/>
      <c r="GV52" s="102"/>
      <c r="GW52" s="104" t="str">
        <f t="shared" si="45"/>
        <v/>
      </c>
      <c r="GX52" s="102"/>
      <c r="GY52" s="104"/>
      <c r="GZ52" s="102"/>
      <c r="HA52" s="102"/>
      <c r="HB52" s="104" t="str">
        <f t="shared" si="46"/>
        <v/>
      </c>
      <c r="HC52" s="102"/>
      <c r="HD52" s="104"/>
      <c r="HE52" s="102"/>
      <c r="HF52" s="102"/>
      <c r="HG52" s="104" t="str">
        <f t="shared" si="47"/>
        <v/>
      </c>
      <c r="HH52" s="102"/>
      <c r="HI52" s="104"/>
      <c r="HJ52" s="102"/>
      <c r="HK52" s="102"/>
      <c r="HL52" s="104" t="str">
        <f t="shared" si="48"/>
        <v/>
      </c>
      <c r="HM52" s="102"/>
      <c r="HN52" s="104"/>
      <c r="HO52" s="104" t="str">
        <f t="shared" si="168"/>
        <v/>
      </c>
      <c r="HP52" s="104" t="str">
        <f t="shared" si="169"/>
        <v/>
      </c>
      <c r="HQ52" s="104" t="str">
        <f t="shared" si="170"/>
        <v/>
      </c>
      <c r="HR52" s="104" t="str">
        <f t="shared" si="171"/>
        <v/>
      </c>
      <c r="HS52" s="104" t="str">
        <f t="shared" si="172"/>
        <v/>
      </c>
      <c r="HT52" s="105" t="str">
        <f t="shared" ref="HT52:HT67" si="384">IF(HQ52="","",IF(SUM(HS52)=0,IF(SUM(HQ52)&gt;=10,HT$4,0),IF(SUM(HS52)&gt;=10,HT$4,0)))</f>
        <v/>
      </c>
      <c r="HU52" s="109" t="str">
        <f t="shared" si="375"/>
        <v/>
      </c>
      <c r="HV52" s="102"/>
      <c r="HW52" s="102"/>
      <c r="HX52" s="104" t="str">
        <f t="shared" si="51"/>
        <v/>
      </c>
      <c r="HY52" s="102"/>
      <c r="HZ52" s="104" t="str">
        <f t="shared" si="343"/>
        <v/>
      </c>
      <c r="IA52" s="102"/>
      <c r="IB52" s="102"/>
      <c r="IC52" s="104" t="str">
        <f t="shared" si="52"/>
        <v/>
      </c>
      <c r="ID52" s="102"/>
      <c r="IE52" s="104"/>
      <c r="IF52" s="102"/>
      <c r="IG52" s="102"/>
      <c r="IH52" s="104" t="str">
        <f t="shared" si="53"/>
        <v/>
      </c>
      <c r="II52" s="102"/>
      <c r="IJ52" s="104"/>
      <c r="IK52" s="102"/>
      <c r="IL52" s="102"/>
      <c r="IM52" s="104" t="str">
        <f t="shared" si="54"/>
        <v/>
      </c>
      <c r="IN52" s="102"/>
      <c r="IO52" s="104"/>
      <c r="IP52" s="102"/>
      <c r="IQ52" s="102"/>
      <c r="IR52" s="104" t="str">
        <f t="shared" si="55"/>
        <v/>
      </c>
      <c r="IS52" s="102"/>
      <c r="IT52" s="104"/>
      <c r="IU52" s="104" t="str">
        <f t="shared" si="178"/>
        <v/>
      </c>
      <c r="IV52" s="104" t="str">
        <f t="shared" si="179"/>
        <v/>
      </c>
      <c r="IW52" s="104" t="str">
        <f t="shared" si="282"/>
        <v/>
      </c>
      <c r="IX52" s="104" t="str">
        <f t="shared" si="181"/>
        <v/>
      </c>
      <c r="IY52" s="104" t="str">
        <f t="shared" si="284"/>
        <v/>
      </c>
      <c r="IZ52" s="105" t="str">
        <f t="shared" ref="IZ52:IZ67" si="385">IF(IW52="","",IF(SUM(IY52)=0,IF(SUM(IW52)&gt;=10,IZ$4,0),IF(SUM(IY52)&gt;=10,IZ$4,0)))</f>
        <v/>
      </c>
      <c r="JA52" s="109" t="str">
        <f t="shared" si="376"/>
        <v/>
      </c>
      <c r="JB52" s="102"/>
      <c r="JC52" s="102"/>
      <c r="JD52" s="104" t="str">
        <f t="shared" si="58"/>
        <v/>
      </c>
      <c r="JE52" s="102"/>
      <c r="JF52" s="104"/>
      <c r="JG52" s="102"/>
      <c r="JH52" s="102"/>
      <c r="JI52" s="104" t="str">
        <f t="shared" si="59"/>
        <v/>
      </c>
      <c r="JJ52" s="102"/>
      <c r="JK52" s="104"/>
      <c r="JL52" s="102"/>
      <c r="JM52" s="102"/>
      <c r="JN52" s="104" t="str">
        <f t="shared" si="60"/>
        <v/>
      </c>
      <c r="JO52" s="102"/>
      <c r="JP52" s="104"/>
      <c r="JQ52" s="102"/>
      <c r="JR52" s="102"/>
      <c r="JS52" s="104" t="str">
        <f t="shared" si="61"/>
        <v/>
      </c>
      <c r="JT52" s="102"/>
      <c r="JU52" s="104"/>
      <c r="JV52" s="102"/>
      <c r="JW52" s="102"/>
      <c r="JX52" s="104" t="str">
        <f t="shared" si="62"/>
        <v/>
      </c>
      <c r="JY52" s="102"/>
      <c r="JZ52" s="104"/>
      <c r="KA52" s="104" t="str">
        <f t="shared" si="188"/>
        <v/>
      </c>
      <c r="KB52" s="104" t="str">
        <f t="shared" si="189"/>
        <v/>
      </c>
      <c r="KC52" s="104" t="str">
        <f t="shared" si="190"/>
        <v/>
      </c>
      <c r="KD52" s="104" t="str">
        <f t="shared" si="191"/>
        <v/>
      </c>
      <c r="KE52" s="104" t="str">
        <f t="shared" si="192"/>
        <v/>
      </c>
      <c r="KF52" s="105" t="str">
        <f t="shared" ref="KF52:KF67" si="386">IF(KC52="","",IF(SUM(KE52)=0,IF(SUM(KC52)&gt;=10,KF$4,0),IF(SUM(KE52)&gt;=10,KF$4,0)))</f>
        <v/>
      </c>
      <c r="KG52" s="109" t="str">
        <f t="shared" si="377"/>
        <v/>
      </c>
      <c r="KH52" s="102"/>
      <c r="KI52" s="102"/>
      <c r="KJ52" s="104" t="str">
        <f t="shared" si="65"/>
        <v/>
      </c>
      <c r="KK52" s="102"/>
      <c r="KL52" s="104"/>
      <c r="KM52" s="102"/>
      <c r="KN52" s="102"/>
      <c r="KO52" s="104" t="str">
        <f t="shared" si="66"/>
        <v/>
      </c>
      <c r="KP52" s="102"/>
      <c r="KQ52" s="104"/>
      <c r="KR52" s="102"/>
      <c r="KS52" s="102"/>
      <c r="KT52" s="104" t="str">
        <f t="shared" si="67"/>
        <v/>
      </c>
      <c r="KU52" s="102"/>
      <c r="KV52" s="104"/>
      <c r="KW52" s="102"/>
      <c r="KX52" s="102"/>
      <c r="KY52" s="104" t="str">
        <f t="shared" si="68"/>
        <v/>
      </c>
      <c r="KZ52" s="102"/>
      <c r="LA52" s="104"/>
      <c r="LB52" s="102"/>
      <c r="LC52" s="102"/>
      <c r="LD52" s="104" t="str">
        <f t="shared" si="69"/>
        <v/>
      </c>
      <c r="LE52" s="102"/>
      <c r="LF52" s="104"/>
      <c r="LG52" s="104" t="str">
        <f t="shared" si="198"/>
        <v/>
      </c>
      <c r="LH52" s="104" t="str">
        <f t="shared" si="199"/>
        <v/>
      </c>
      <c r="LI52" s="104" t="str">
        <f t="shared" si="200"/>
        <v/>
      </c>
      <c r="LJ52" s="104" t="str">
        <f t="shared" si="201"/>
        <v/>
      </c>
      <c r="LK52" s="104" t="str">
        <f t="shared" si="202"/>
        <v/>
      </c>
      <c r="LL52" s="105" t="str">
        <f t="shared" ref="LL52:LL67" si="387">IF(LI52="","",IF(SUM(LK52)=0,IF(SUM(LI52)&gt;=10,LL$4,0),IF(SUM(LK52)&gt;=10,LL$4,0)))</f>
        <v/>
      </c>
      <c r="LM52" s="109" t="str">
        <f t="shared" si="378"/>
        <v/>
      </c>
      <c r="LN52" s="102"/>
      <c r="LO52" s="102"/>
      <c r="LP52" s="104" t="str">
        <f t="shared" si="72"/>
        <v/>
      </c>
      <c r="LQ52" s="102"/>
      <c r="LR52" s="104"/>
      <c r="LS52" s="102"/>
      <c r="LT52" s="102"/>
      <c r="LU52" s="104" t="str">
        <f t="shared" si="73"/>
        <v/>
      </c>
      <c r="LV52" s="102"/>
      <c r="LW52" s="104"/>
      <c r="LX52" s="102"/>
      <c r="LY52" s="102"/>
      <c r="LZ52" s="104" t="str">
        <f t="shared" si="74"/>
        <v/>
      </c>
      <c r="MA52" s="102"/>
      <c r="MB52" s="104"/>
      <c r="MC52" s="102"/>
      <c r="MD52" s="102"/>
      <c r="ME52" s="104" t="str">
        <f t="shared" si="75"/>
        <v/>
      </c>
      <c r="MF52" s="102"/>
      <c r="MG52" s="104"/>
      <c r="MH52" s="102"/>
      <c r="MI52" s="102"/>
      <c r="MJ52" s="104" t="str">
        <f t="shared" si="76"/>
        <v/>
      </c>
      <c r="MK52" s="102"/>
      <c r="ML52" s="104"/>
      <c r="MM52" s="104" t="str">
        <f t="shared" si="208"/>
        <v/>
      </c>
      <c r="MN52" s="104" t="str">
        <f t="shared" si="209"/>
        <v/>
      </c>
      <c r="MO52" s="104" t="str">
        <f t="shared" si="210"/>
        <v/>
      </c>
      <c r="MP52" s="104" t="str">
        <f t="shared" si="211"/>
        <v/>
      </c>
      <c r="MQ52" s="104" t="str">
        <f t="shared" si="212"/>
        <v/>
      </c>
      <c r="MR52" s="105" t="str">
        <f t="shared" ref="MR52:MR67" si="388">IF(MO52="","",IF(SUM(MQ52)=0,IF(SUM(MO52)&gt;=10,MR$4,0),IF(SUM(MQ52)&gt;=10,MR$4,0)))</f>
        <v/>
      </c>
      <c r="MS52" s="109" t="str">
        <f t="shared" si="379"/>
        <v/>
      </c>
      <c r="MT52" s="102"/>
      <c r="MU52" s="102"/>
      <c r="MV52" s="104" t="str">
        <f t="shared" si="79"/>
        <v/>
      </c>
      <c r="MW52" s="102"/>
      <c r="MX52" s="104"/>
      <c r="MY52" s="102"/>
      <c r="MZ52" s="102"/>
      <c r="NA52" s="104" t="str">
        <f t="shared" si="80"/>
        <v/>
      </c>
      <c r="NB52" s="102"/>
      <c r="NC52" s="104"/>
      <c r="ND52" s="102"/>
      <c r="NE52" s="102"/>
      <c r="NF52" s="104" t="str">
        <f t="shared" si="81"/>
        <v/>
      </c>
      <c r="NG52" s="102"/>
      <c r="NH52" s="104"/>
      <c r="NI52" s="102"/>
      <c r="NJ52" s="102"/>
      <c r="NK52" s="104" t="str">
        <f t="shared" si="82"/>
        <v/>
      </c>
      <c r="NL52" s="102"/>
      <c r="NM52" s="104"/>
      <c r="NN52" s="102"/>
      <c r="NO52" s="102"/>
      <c r="NP52" s="104" t="str">
        <f t="shared" si="83"/>
        <v/>
      </c>
      <c r="NQ52" s="102"/>
      <c r="NR52" s="104"/>
      <c r="NS52" s="104" t="str">
        <f t="shared" si="218"/>
        <v/>
      </c>
      <c r="NT52" s="104" t="str">
        <f t="shared" si="219"/>
        <v/>
      </c>
      <c r="NU52" s="104" t="str">
        <f t="shared" si="220"/>
        <v/>
      </c>
      <c r="NV52" s="104" t="str">
        <f t="shared" si="221"/>
        <v/>
      </c>
      <c r="NW52" s="104" t="str">
        <f t="shared" si="222"/>
        <v/>
      </c>
      <c r="NX52" s="105" t="str">
        <f t="shared" ref="NX52:NX67" si="389">IF(NU52="","",IF(SUM(NW52)=0,IF(SUM(NU52)&gt;=10,NX$4,0),IF(SUM(NW52)&gt;=10,NX$4,0)))</f>
        <v/>
      </c>
      <c r="NY52" s="109" t="str">
        <f t="shared" si="380"/>
        <v/>
      </c>
      <c r="OA52" s="198" t="str">
        <f t="shared" si="226"/>
        <v/>
      </c>
      <c r="OB52" s="198" t="str">
        <f t="shared" si="227"/>
        <v/>
      </c>
      <c r="OC52" s="198" t="str">
        <f t="shared" si="228"/>
        <v/>
      </c>
      <c r="OD52" s="198" t="str">
        <f t="shared" si="229"/>
        <v/>
      </c>
      <c r="OE52" s="198" t="str">
        <f t="shared" si="230"/>
        <v/>
      </c>
      <c r="OF52" s="198" t="str">
        <f t="shared" si="231"/>
        <v/>
      </c>
      <c r="OG52" s="198" t="str">
        <f t="shared" si="232"/>
        <v/>
      </c>
      <c r="OH52" s="198" t="str">
        <f t="shared" si="233"/>
        <v/>
      </c>
      <c r="OI52" s="198" t="str">
        <f t="shared" si="234"/>
        <v/>
      </c>
      <c r="OJ52" s="198" t="str">
        <f t="shared" si="235"/>
        <v/>
      </c>
      <c r="OK52" s="198" t="str">
        <f t="shared" si="236"/>
        <v/>
      </c>
      <c r="OL52" s="198" t="str">
        <f t="shared" si="237"/>
        <v/>
      </c>
      <c r="OM52" s="133"/>
      <c r="ON52" s="198" t="str">
        <f t="shared" si="224"/>
        <v/>
      </c>
      <c r="OO52" s="198" t="str">
        <f t="shared" si="225"/>
        <v/>
      </c>
      <c r="OP52" s="198" t="str">
        <f t="shared" si="100"/>
        <v/>
      </c>
      <c r="OQ52" s="198" t="str">
        <f t="shared" si="101"/>
        <v/>
      </c>
      <c r="OR52" s="105" t="str">
        <f t="shared" si="102"/>
        <v/>
      </c>
      <c r="OS52" s="105" t="str">
        <f t="shared" si="103"/>
        <v/>
      </c>
      <c r="OT52" s="133"/>
      <c r="OU52" s="109" t="str">
        <f t="shared" si="104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368"/>
        <v>48</v>
      </c>
      <c r="B53" s="195"/>
      <c r="C53" s="195"/>
      <c r="D53" s="195"/>
      <c r="E53" s="196"/>
      <c r="F53" s="102"/>
      <c r="G53" s="102"/>
      <c r="H53" s="104" t="str">
        <f t="shared" si="0"/>
        <v/>
      </c>
      <c r="I53" s="102"/>
      <c r="J53" s="104" t="str">
        <f t="shared" si="1"/>
        <v/>
      </c>
      <c r="K53" s="102"/>
      <c r="L53" s="102"/>
      <c r="M53" s="104" t="str">
        <f t="shared" si="2"/>
        <v/>
      </c>
      <c r="N53" s="102"/>
      <c r="O53" s="104" t="str">
        <f t="shared" si="3"/>
        <v/>
      </c>
      <c r="P53" s="102"/>
      <c r="Q53" s="102"/>
      <c r="R53" s="104" t="str">
        <f t="shared" si="4"/>
        <v/>
      </c>
      <c r="S53" s="102"/>
      <c r="T53" s="104"/>
      <c r="U53" s="102"/>
      <c r="V53" s="102"/>
      <c r="W53" s="104" t="str">
        <f t="shared" si="5"/>
        <v/>
      </c>
      <c r="X53" s="102"/>
      <c r="Y53" s="104"/>
      <c r="Z53" s="102"/>
      <c r="AA53" s="102"/>
      <c r="AB53" s="104" t="str">
        <f t="shared" si="6"/>
        <v/>
      </c>
      <c r="AC53" s="102"/>
      <c r="AD53" s="104"/>
      <c r="AE53" s="104" t="str">
        <f t="shared" si="108"/>
        <v/>
      </c>
      <c r="AF53" s="104" t="str">
        <f t="shared" si="109"/>
        <v/>
      </c>
      <c r="AG53" s="104" t="str">
        <f t="shared" si="110"/>
        <v/>
      </c>
      <c r="AH53" s="104" t="str">
        <f t="shared" si="111"/>
        <v/>
      </c>
      <c r="AI53" s="104" t="str">
        <f t="shared" si="112"/>
        <v/>
      </c>
      <c r="AJ53" s="105" t="str">
        <f t="shared" si="381"/>
        <v/>
      </c>
      <c r="AK53" s="109" t="str">
        <f t="shared" si="369"/>
        <v/>
      </c>
      <c r="AL53" s="102"/>
      <c r="AM53" s="102"/>
      <c r="AN53" s="104" t="str">
        <f t="shared" si="9"/>
        <v/>
      </c>
      <c r="AO53" s="102"/>
      <c r="AP53" s="104" t="str">
        <f t="shared" si="313"/>
        <v/>
      </c>
      <c r="AQ53" s="102"/>
      <c r="AR53" s="102"/>
      <c r="AS53" s="104" t="str">
        <f t="shared" si="10"/>
        <v/>
      </c>
      <c r="AT53" s="102"/>
      <c r="AU53" s="104" t="str">
        <f t="shared" si="314"/>
        <v/>
      </c>
      <c r="AV53" s="102"/>
      <c r="AW53" s="102"/>
      <c r="AX53" s="104" t="str">
        <f t="shared" si="11"/>
        <v/>
      </c>
      <c r="AY53" s="102"/>
      <c r="AZ53" s="104"/>
      <c r="BA53" s="102"/>
      <c r="BB53" s="102"/>
      <c r="BC53" s="104" t="str">
        <f t="shared" si="12"/>
        <v/>
      </c>
      <c r="BD53" s="102"/>
      <c r="BE53" s="104"/>
      <c r="BF53" s="102"/>
      <c r="BG53" s="102"/>
      <c r="BH53" s="104" t="str">
        <f t="shared" si="13"/>
        <v/>
      </c>
      <c r="BI53" s="102"/>
      <c r="BJ53" s="104"/>
      <c r="BK53" s="104" t="str">
        <f t="shared" si="118"/>
        <v/>
      </c>
      <c r="BL53" s="104" t="str">
        <f t="shared" si="119"/>
        <v/>
      </c>
      <c r="BM53" s="104" t="str">
        <f t="shared" si="120"/>
        <v/>
      </c>
      <c r="BN53" s="104" t="str">
        <f t="shared" si="121"/>
        <v/>
      </c>
      <c r="BO53" s="104" t="str">
        <f t="shared" si="122"/>
        <v/>
      </c>
      <c r="BP53" s="105" t="str">
        <f t="shared" si="382"/>
        <v/>
      </c>
      <c r="BQ53" s="109" t="str">
        <f t="shared" si="370"/>
        <v/>
      </c>
      <c r="BR53" s="102"/>
      <c r="BS53" s="102"/>
      <c r="BT53" s="104" t="str">
        <f t="shared" si="16"/>
        <v/>
      </c>
      <c r="BU53" s="102"/>
      <c r="BV53" s="104" t="str">
        <f t="shared" si="318"/>
        <v/>
      </c>
      <c r="BW53" s="102"/>
      <c r="BX53" s="102"/>
      <c r="BY53" s="104" t="str">
        <f t="shared" si="17"/>
        <v/>
      </c>
      <c r="BZ53" s="102"/>
      <c r="CA53" s="104" t="str">
        <f t="shared" si="319"/>
        <v/>
      </c>
      <c r="CB53" s="102"/>
      <c r="CC53" s="102"/>
      <c r="CD53" s="104" t="str">
        <f t="shared" si="18"/>
        <v/>
      </c>
      <c r="CE53" s="102"/>
      <c r="CF53" s="104" t="str">
        <f t="shared" si="320"/>
        <v/>
      </c>
      <c r="CG53" s="102"/>
      <c r="CH53" s="102"/>
      <c r="CI53" s="104" t="str">
        <f t="shared" si="19"/>
        <v/>
      </c>
      <c r="CJ53" s="102"/>
      <c r="CK53" s="104"/>
      <c r="CL53" s="102"/>
      <c r="CM53" s="102"/>
      <c r="CN53" s="104" t="str">
        <f t="shared" si="20"/>
        <v/>
      </c>
      <c r="CO53" s="102"/>
      <c r="CP53" s="104"/>
      <c r="CQ53" s="104" t="str">
        <f t="shared" si="128"/>
        <v/>
      </c>
      <c r="CR53" s="104" t="str">
        <f t="shared" si="129"/>
        <v/>
      </c>
      <c r="CS53" s="104" t="str">
        <f t="shared" si="130"/>
        <v/>
      </c>
      <c r="CT53" s="104" t="str">
        <f t="shared" si="131"/>
        <v/>
      </c>
      <c r="CU53" s="104" t="str">
        <f t="shared" si="132"/>
        <v/>
      </c>
      <c r="CV53" s="105" t="str">
        <f t="shared" si="383"/>
        <v/>
      </c>
      <c r="CW53" s="109" t="str">
        <f t="shared" si="371"/>
        <v/>
      </c>
      <c r="CX53" s="102"/>
      <c r="CY53" s="102"/>
      <c r="CZ53" s="104" t="str">
        <f t="shared" si="23"/>
        <v/>
      </c>
      <c r="DA53" s="102"/>
      <c r="DB53" s="104" t="str">
        <f t="shared" si="323"/>
        <v/>
      </c>
      <c r="DC53" s="102"/>
      <c r="DD53" s="102"/>
      <c r="DE53" s="104" t="str">
        <f t="shared" si="24"/>
        <v/>
      </c>
      <c r="DF53" s="102"/>
      <c r="DG53" s="104" t="str">
        <f t="shared" si="324"/>
        <v/>
      </c>
      <c r="DH53" s="102"/>
      <c r="DI53" s="102"/>
      <c r="DJ53" s="104" t="str">
        <f t="shared" si="25"/>
        <v/>
      </c>
      <c r="DK53" s="102"/>
      <c r="DL53" s="104" t="str">
        <f t="shared" si="325"/>
        <v/>
      </c>
      <c r="DM53" s="102"/>
      <c r="DN53" s="102"/>
      <c r="DO53" s="104" t="str">
        <f t="shared" si="26"/>
        <v/>
      </c>
      <c r="DP53" s="102"/>
      <c r="DQ53" s="104"/>
      <c r="DR53" s="102"/>
      <c r="DS53" s="102"/>
      <c r="DT53" s="104" t="str">
        <f t="shared" si="27"/>
        <v/>
      </c>
      <c r="DU53" s="102"/>
      <c r="DV53" s="104"/>
      <c r="DW53" s="104" t="str">
        <f t="shared" si="256"/>
        <v/>
      </c>
      <c r="DX53" s="104" t="str">
        <f t="shared" si="257"/>
        <v/>
      </c>
      <c r="DY53" s="104" t="str">
        <f t="shared" si="258"/>
        <v/>
      </c>
      <c r="DZ53" s="104" t="str">
        <f t="shared" si="141"/>
        <v/>
      </c>
      <c r="EA53" s="104" t="str">
        <f t="shared" si="260"/>
        <v/>
      </c>
      <c r="EB53" s="105" t="str">
        <f t="shared" si="261"/>
        <v/>
      </c>
      <c r="EC53" s="109" t="str">
        <f t="shared" si="372"/>
        <v/>
      </c>
      <c r="ED53" s="102"/>
      <c r="EE53" s="102"/>
      <c r="EF53" s="104" t="str">
        <f t="shared" si="30"/>
        <v/>
      </c>
      <c r="EG53" s="102"/>
      <c r="EH53" s="104" t="str">
        <f t="shared" si="328"/>
        <v/>
      </c>
      <c r="EI53" s="102"/>
      <c r="EJ53" s="102"/>
      <c r="EK53" s="104" t="str">
        <f t="shared" si="31"/>
        <v/>
      </c>
      <c r="EL53" s="102"/>
      <c r="EM53" s="104" t="str">
        <f t="shared" si="329"/>
        <v/>
      </c>
      <c r="EN53" s="102"/>
      <c r="EO53" s="102"/>
      <c r="EP53" s="104" t="str">
        <f t="shared" si="32"/>
        <v/>
      </c>
      <c r="EQ53" s="102"/>
      <c r="ER53" s="104" t="str">
        <f t="shared" si="330"/>
        <v/>
      </c>
      <c r="ES53" s="102"/>
      <c r="ET53" s="102"/>
      <c r="EU53" s="104" t="str">
        <f t="shared" si="33"/>
        <v/>
      </c>
      <c r="EV53" s="102"/>
      <c r="EW53" s="104"/>
      <c r="EX53" s="102"/>
      <c r="EY53" s="102"/>
      <c r="EZ53" s="104" t="str">
        <f t="shared" si="34"/>
        <v/>
      </c>
      <c r="FA53" s="102"/>
      <c r="FB53" s="104"/>
      <c r="FC53" s="104" t="str">
        <f t="shared" si="148"/>
        <v/>
      </c>
      <c r="FD53" s="104" t="str">
        <f t="shared" si="263"/>
        <v/>
      </c>
      <c r="FE53" s="104" t="str">
        <f t="shared" si="264"/>
        <v/>
      </c>
      <c r="FF53" s="104" t="str">
        <f t="shared" si="151"/>
        <v/>
      </c>
      <c r="FG53" s="104" t="str">
        <f t="shared" si="266"/>
        <v/>
      </c>
      <c r="FH53" s="105" t="str">
        <f t="shared" si="267"/>
        <v/>
      </c>
      <c r="FI53" s="109" t="str">
        <f t="shared" si="373"/>
        <v/>
      </c>
      <c r="FJ53" s="102"/>
      <c r="FK53" s="102"/>
      <c r="FL53" s="104" t="str">
        <f t="shared" si="37"/>
        <v/>
      </c>
      <c r="FM53" s="102"/>
      <c r="FN53" s="104" t="str">
        <f t="shared" si="333"/>
        <v/>
      </c>
      <c r="FO53" s="102"/>
      <c r="FP53" s="102"/>
      <c r="FQ53" s="104" t="str">
        <f t="shared" si="38"/>
        <v/>
      </c>
      <c r="FR53" s="102"/>
      <c r="FS53" s="104" t="str">
        <f t="shared" si="334"/>
        <v/>
      </c>
      <c r="FT53" s="102"/>
      <c r="FU53" s="102"/>
      <c r="FV53" s="104" t="str">
        <f t="shared" si="39"/>
        <v/>
      </c>
      <c r="FW53" s="102"/>
      <c r="FX53" s="104"/>
      <c r="FY53" s="102"/>
      <c r="FZ53" s="102"/>
      <c r="GA53" s="104" t="str">
        <f t="shared" si="40"/>
        <v/>
      </c>
      <c r="GB53" s="102"/>
      <c r="GC53" s="104"/>
      <c r="GD53" s="102"/>
      <c r="GE53" s="102"/>
      <c r="GF53" s="104" t="str">
        <f t="shared" si="41"/>
        <v/>
      </c>
      <c r="GG53" s="102"/>
      <c r="GH53" s="104" t="str">
        <f t="shared" si="337"/>
        <v/>
      </c>
      <c r="GI53" s="104" t="str">
        <f t="shared" si="268"/>
        <v/>
      </c>
      <c r="GJ53" s="104" t="str">
        <f t="shared" si="269"/>
        <v/>
      </c>
      <c r="GK53" s="104" t="str">
        <f t="shared" si="270"/>
        <v/>
      </c>
      <c r="GL53" s="104" t="str">
        <f t="shared" si="271"/>
        <v/>
      </c>
      <c r="GM53" s="104" t="str">
        <f t="shared" si="272"/>
        <v/>
      </c>
      <c r="GN53" s="105" t="str">
        <f t="shared" si="273"/>
        <v/>
      </c>
      <c r="GO53" s="109" t="str">
        <f t="shared" si="374"/>
        <v/>
      </c>
      <c r="GP53" s="102"/>
      <c r="GQ53" s="102"/>
      <c r="GR53" s="104" t="str">
        <f t="shared" si="44"/>
        <v/>
      </c>
      <c r="GS53" s="102"/>
      <c r="GT53" s="104"/>
      <c r="GU53" s="102"/>
      <c r="GV53" s="102"/>
      <c r="GW53" s="104" t="str">
        <f t="shared" si="45"/>
        <v/>
      </c>
      <c r="GX53" s="102"/>
      <c r="GY53" s="104"/>
      <c r="GZ53" s="102"/>
      <c r="HA53" s="102"/>
      <c r="HB53" s="104" t="str">
        <f t="shared" si="46"/>
        <v/>
      </c>
      <c r="HC53" s="102"/>
      <c r="HD53" s="104"/>
      <c r="HE53" s="102"/>
      <c r="HF53" s="102"/>
      <c r="HG53" s="104" t="str">
        <f t="shared" si="47"/>
        <v/>
      </c>
      <c r="HH53" s="102"/>
      <c r="HI53" s="104"/>
      <c r="HJ53" s="102"/>
      <c r="HK53" s="102"/>
      <c r="HL53" s="104" t="str">
        <f t="shared" si="48"/>
        <v/>
      </c>
      <c r="HM53" s="102"/>
      <c r="HN53" s="104"/>
      <c r="HO53" s="104" t="str">
        <f t="shared" si="168"/>
        <v/>
      </c>
      <c r="HP53" s="104" t="str">
        <f t="shared" si="169"/>
        <v/>
      </c>
      <c r="HQ53" s="104" t="str">
        <f t="shared" si="170"/>
        <v/>
      </c>
      <c r="HR53" s="104" t="str">
        <f t="shared" si="171"/>
        <v/>
      </c>
      <c r="HS53" s="104" t="str">
        <f t="shared" si="172"/>
        <v/>
      </c>
      <c r="HT53" s="105" t="str">
        <f t="shared" si="384"/>
        <v/>
      </c>
      <c r="HU53" s="109" t="str">
        <f t="shared" si="375"/>
        <v/>
      </c>
      <c r="HV53" s="102"/>
      <c r="HW53" s="102"/>
      <c r="HX53" s="104" t="str">
        <f t="shared" si="51"/>
        <v/>
      </c>
      <c r="HY53" s="102"/>
      <c r="HZ53" s="104" t="str">
        <f t="shared" si="343"/>
        <v/>
      </c>
      <c r="IA53" s="102"/>
      <c r="IB53" s="102"/>
      <c r="IC53" s="104" t="str">
        <f t="shared" si="52"/>
        <v/>
      </c>
      <c r="ID53" s="102"/>
      <c r="IE53" s="104"/>
      <c r="IF53" s="102"/>
      <c r="IG53" s="102"/>
      <c r="IH53" s="104" t="str">
        <f t="shared" si="53"/>
        <v/>
      </c>
      <c r="II53" s="102"/>
      <c r="IJ53" s="104"/>
      <c r="IK53" s="102"/>
      <c r="IL53" s="102"/>
      <c r="IM53" s="104" t="str">
        <f t="shared" si="54"/>
        <v/>
      </c>
      <c r="IN53" s="102"/>
      <c r="IO53" s="104"/>
      <c r="IP53" s="102"/>
      <c r="IQ53" s="102"/>
      <c r="IR53" s="104" t="str">
        <f t="shared" si="55"/>
        <v/>
      </c>
      <c r="IS53" s="102"/>
      <c r="IT53" s="104"/>
      <c r="IU53" s="104" t="str">
        <f t="shared" si="178"/>
        <v/>
      </c>
      <c r="IV53" s="104" t="str">
        <f t="shared" si="179"/>
        <v/>
      </c>
      <c r="IW53" s="104" t="str">
        <f t="shared" si="282"/>
        <v/>
      </c>
      <c r="IX53" s="104" t="str">
        <f t="shared" si="181"/>
        <v/>
      </c>
      <c r="IY53" s="104" t="str">
        <f t="shared" si="284"/>
        <v/>
      </c>
      <c r="IZ53" s="105" t="str">
        <f t="shared" si="385"/>
        <v/>
      </c>
      <c r="JA53" s="109" t="str">
        <f t="shared" si="376"/>
        <v/>
      </c>
      <c r="JB53" s="102"/>
      <c r="JC53" s="102"/>
      <c r="JD53" s="104" t="str">
        <f t="shared" si="58"/>
        <v/>
      </c>
      <c r="JE53" s="102"/>
      <c r="JF53" s="104"/>
      <c r="JG53" s="102"/>
      <c r="JH53" s="102"/>
      <c r="JI53" s="104" t="str">
        <f t="shared" si="59"/>
        <v/>
      </c>
      <c r="JJ53" s="102"/>
      <c r="JK53" s="104"/>
      <c r="JL53" s="102"/>
      <c r="JM53" s="102"/>
      <c r="JN53" s="104" t="str">
        <f t="shared" si="60"/>
        <v/>
      </c>
      <c r="JO53" s="102"/>
      <c r="JP53" s="104"/>
      <c r="JQ53" s="102"/>
      <c r="JR53" s="102"/>
      <c r="JS53" s="104" t="str">
        <f t="shared" si="61"/>
        <v/>
      </c>
      <c r="JT53" s="102"/>
      <c r="JU53" s="104"/>
      <c r="JV53" s="102"/>
      <c r="JW53" s="102"/>
      <c r="JX53" s="104" t="str">
        <f t="shared" si="62"/>
        <v/>
      </c>
      <c r="JY53" s="102"/>
      <c r="JZ53" s="104"/>
      <c r="KA53" s="104" t="str">
        <f t="shared" si="188"/>
        <v/>
      </c>
      <c r="KB53" s="104" t="str">
        <f t="shared" si="189"/>
        <v/>
      </c>
      <c r="KC53" s="104" t="str">
        <f t="shared" si="190"/>
        <v/>
      </c>
      <c r="KD53" s="104" t="str">
        <f t="shared" si="191"/>
        <v/>
      </c>
      <c r="KE53" s="104" t="str">
        <f t="shared" si="192"/>
        <v/>
      </c>
      <c r="KF53" s="105" t="str">
        <f t="shared" si="386"/>
        <v/>
      </c>
      <c r="KG53" s="109" t="str">
        <f t="shared" si="377"/>
        <v/>
      </c>
      <c r="KH53" s="102"/>
      <c r="KI53" s="102"/>
      <c r="KJ53" s="104" t="str">
        <f t="shared" si="65"/>
        <v/>
      </c>
      <c r="KK53" s="102"/>
      <c r="KL53" s="104"/>
      <c r="KM53" s="102"/>
      <c r="KN53" s="102"/>
      <c r="KO53" s="104" t="str">
        <f t="shared" si="66"/>
        <v/>
      </c>
      <c r="KP53" s="102"/>
      <c r="KQ53" s="104"/>
      <c r="KR53" s="102"/>
      <c r="KS53" s="102"/>
      <c r="KT53" s="104" t="str">
        <f t="shared" si="67"/>
        <v/>
      </c>
      <c r="KU53" s="102"/>
      <c r="KV53" s="104"/>
      <c r="KW53" s="102"/>
      <c r="KX53" s="102"/>
      <c r="KY53" s="104" t="str">
        <f t="shared" si="68"/>
        <v/>
      </c>
      <c r="KZ53" s="102"/>
      <c r="LA53" s="104"/>
      <c r="LB53" s="102"/>
      <c r="LC53" s="102"/>
      <c r="LD53" s="104" t="str">
        <f t="shared" si="69"/>
        <v/>
      </c>
      <c r="LE53" s="102"/>
      <c r="LF53" s="104"/>
      <c r="LG53" s="104" t="str">
        <f t="shared" si="198"/>
        <v/>
      </c>
      <c r="LH53" s="104" t="str">
        <f t="shared" si="199"/>
        <v/>
      </c>
      <c r="LI53" s="104" t="str">
        <f t="shared" si="200"/>
        <v/>
      </c>
      <c r="LJ53" s="104" t="str">
        <f t="shared" si="201"/>
        <v/>
      </c>
      <c r="LK53" s="104" t="str">
        <f t="shared" si="202"/>
        <v/>
      </c>
      <c r="LL53" s="105" t="str">
        <f t="shared" si="387"/>
        <v/>
      </c>
      <c r="LM53" s="109" t="str">
        <f t="shared" si="378"/>
        <v/>
      </c>
      <c r="LN53" s="102"/>
      <c r="LO53" s="102"/>
      <c r="LP53" s="104" t="str">
        <f t="shared" si="72"/>
        <v/>
      </c>
      <c r="LQ53" s="102"/>
      <c r="LR53" s="104"/>
      <c r="LS53" s="102"/>
      <c r="LT53" s="102"/>
      <c r="LU53" s="104" t="str">
        <f t="shared" si="73"/>
        <v/>
      </c>
      <c r="LV53" s="102"/>
      <c r="LW53" s="104"/>
      <c r="LX53" s="102"/>
      <c r="LY53" s="102"/>
      <c r="LZ53" s="104" t="str">
        <f t="shared" si="74"/>
        <v/>
      </c>
      <c r="MA53" s="102"/>
      <c r="MB53" s="104"/>
      <c r="MC53" s="102"/>
      <c r="MD53" s="102"/>
      <c r="ME53" s="104" t="str">
        <f t="shared" si="75"/>
        <v/>
      </c>
      <c r="MF53" s="102"/>
      <c r="MG53" s="104"/>
      <c r="MH53" s="102"/>
      <c r="MI53" s="102"/>
      <c r="MJ53" s="104" t="str">
        <f t="shared" si="76"/>
        <v/>
      </c>
      <c r="MK53" s="102"/>
      <c r="ML53" s="104"/>
      <c r="MM53" s="104" t="str">
        <f t="shared" si="208"/>
        <v/>
      </c>
      <c r="MN53" s="104" t="str">
        <f t="shared" si="209"/>
        <v/>
      </c>
      <c r="MO53" s="104" t="str">
        <f t="shared" si="210"/>
        <v/>
      </c>
      <c r="MP53" s="104" t="str">
        <f t="shared" si="211"/>
        <v/>
      </c>
      <c r="MQ53" s="104" t="str">
        <f t="shared" si="212"/>
        <v/>
      </c>
      <c r="MR53" s="105" t="str">
        <f t="shared" si="388"/>
        <v/>
      </c>
      <c r="MS53" s="109" t="str">
        <f t="shared" si="379"/>
        <v/>
      </c>
      <c r="MT53" s="102"/>
      <c r="MU53" s="102"/>
      <c r="MV53" s="104" t="str">
        <f t="shared" si="79"/>
        <v/>
      </c>
      <c r="MW53" s="102"/>
      <c r="MX53" s="104"/>
      <c r="MY53" s="102"/>
      <c r="MZ53" s="102"/>
      <c r="NA53" s="104" t="str">
        <f t="shared" si="80"/>
        <v/>
      </c>
      <c r="NB53" s="102"/>
      <c r="NC53" s="104"/>
      <c r="ND53" s="102"/>
      <c r="NE53" s="102"/>
      <c r="NF53" s="104" t="str">
        <f t="shared" si="81"/>
        <v/>
      </c>
      <c r="NG53" s="102"/>
      <c r="NH53" s="104"/>
      <c r="NI53" s="102"/>
      <c r="NJ53" s="102"/>
      <c r="NK53" s="104" t="str">
        <f t="shared" si="82"/>
        <v/>
      </c>
      <c r="NL53" s="102"/>
      <c r="NM53" s="104"/>
      <c r="NN53" s="102"/>
      <c r="NO53" s="102"/>
      <c r="NP53" s="104" t="str">
        <f t="shared" si="83"/>
        <v/>
      </c>
      <c r="NQ53" s="102"/>
      <c r="NR53" s="104"/>
      <c r="NS53" s="104" t="str">
        <f t="shared" si="218"/>
        <v/>
      </c>
      <c r="NT53" s="104" t="str">
        <f t="shared" si="219"/>
        <v/>
      </c>
      <c r="NU53" s="104" t="str">
        <f t="shared" si="220"/>
        <v/>
      </c>
      <c r="NV53" s="104" t="str">
        <f t="shared" si="221"/>
        <v/>
      </c>
      <c r="NW53" s="104" t="str">
        <f t="shared" si="222"/>
        <v/>
      </c>
      <c r="NX53" s="105" t="str">
        <f t="shared" si="389"/>
        <v/>
      </c>
      <c r="NY53" s="109" t="str">
        <f t="shared" si="380"/>
        <v/>
      </c>
      <c r="OA53" s="198" t="str">
        <f t="shared" si="226"/>
        <v/>
      </c>
      <c r="OB53" s="198" t="str">
        <f t="shared" si="227"/>
        <v/>
      </c>
      <c r="OC53" s="198" t="str">
        <f t="shared" si="228"/>
        <v/>
      </c>
      <c r="OD53" s="198" t="str">
        <f t="shared" si="229"/>
        <v/>
      </c>
      <c r="OE53" s="198" t="str">
        <f t="shared" si="230"/>
        <v/>
      </c>
      <c r="OF53" s="198" t="str">
        <f t="shared" si="231"/>
        <v/>
      </c>
      <c r="OG53" s="198" t="str">
        <f t="shared" si="232"/>
        <v/>
      </c>
      <c r="OH53" s="198" t="str">
        <f t="shared" si="233"/>
        <v/>
      </c>
      <c r="OI53" s="198" t="str">
        <f t="shared" si="234"/>
        <v/>
      </c>
      <c r="OJ53" s="198" t="str">
        <f t="shared" si="235"/>
        <v/>
      </c>
      <c r="OK53" s="198" t="str">
        <f t="shared" si="236"/>
        <v/>
      </c>
      <c r="OL53" s="198" t="str">
        <f t="shared" si="237"/>
        <v/>
      </c>
      <c r="OM53" s="134"/>
      <c r="ON53" s="198" t="str">
        <f t="shared" si="224"/>
        <v/>
      </c>
      <c r="OO53" s="198" t="str">
        <f t="shared" si="225"/>
        <v/>
      </c>
      <c r="OP53" s="198" t="str">
        <f t="shared" si="100"/>
        <v/>
      </c>
      <c r="OQ53" s="198" t="str">
        <f t="shared" si="101"/>
        <v/>
      </c>
      <c r="OR53" s="105" t="str">
        <f t="shared" si="102"/>
        <v/>
      </c>
      <c r="OS53" s="105" t="str">
        <f t="shared" si="103"/>
        <v/>
      </c>
      <c r="OT53" s="134"/>
      <c r="OU53" s="109" t="str">
        <f t="shared" si="104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368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 t="str">
        <f>IF(AND(K54="",L54=""),"",IF(OR(N54="",N54&lt;M54),M54,IF(L54="",N54,K54*K$4+N54*(1-K$4))))</f>
        <v/>
      </c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 t="str">
        <f t="shared" si="108"/>
        <v/>
      </c>
      <c r="AF54" s="104" t="str">
        <f t="shared" si="109"/>
        <v/>
      </c>
      <c r="AG54" s="104" t="str">
        <f t="shared" si="110"/>
        <v/>
      </c>
      <c r="AH54" s="104" t="str">
        <f t="shared" si="111"/>
        <v/>
      </c>
      <c r="AI54" s="104" t="str">
        <f t="shared" si="112"/>
        <v/>
      </c>
      <c r="AJ54" s="105" t="str">
        <f t="shared" si="381"/>
        <v/>
      </c>
      <c r="AK54" s="109" t="str">
        <f t="shared" si="369"/>
        <v/>
      </c>
      <c r="AL54" s="102"/>
      <c r="AM54" s="102"/>
      <c r="AN54" s="104"/>
      <c r="AO54" s="102"/>
      <c r="AP54" s="104" t="str">
        <f t="shared" si="313"/>
        <v/>
      </c>
      <c r="AQ54" s="102"/>
      <c r="AR54" s="102"/>
      <c r="AS54" s="104"/>
      <c r="AT54" s="102"/>
      <c r="AU54" s="104" t="str">
        <f t="shared" si="314"/>
        <v/>
      </c>
      <c r="AV54" s="102"/>
      <c r="AW54" s="102"/>
      <c r="AX54" s="104"/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 t="str">
        <f t="shared" si="118"/>
        <v/>
      </c>
      <c r="BL54" s="104" t="str">
        <f t="shared" si="119"/>
        <v/>
      </c>
      <c r="BM54" s="104" t="str">
        <f t="shared" si="120"/>
        <v/>
      </c>
      <c r="BN54" s="104" t="str">
        <f t="shared" si="121"/>
        <v/>
      </c>
      <c r="BO54" s="104" t="str">
        <f t="shared" si="122"/>
        <v/>
      </c>
      <c r="BP54" s="105" t="str">
        <f t="shared" si="382"/>
        <v/>
      </c>
      <c r="BQ54" s="109" t="str">
        <f t="shared" si="370"/>
        <v/>
      </c>
      <c r="BR54" s="102"/>
      <c r="BS54" s="102"/>
      <c r="BT54" s="104"/>
      <c r="BU54" s="102"/>
      <c r="BV54" s="104" t="str">
        <f t="shared" si="318"/>
        <v/>
      </c>
      <c r="BW54" s="102"/>
      <c r="BX54" s="102"/>
      <c r="BY54" s="104"/>
      <c r="BZ54" s="102"/>
      <c r="CA54" s="104" t="str">
        <f t="shared" si="319"/>
        <v/>
      </c>
      <c r="CB54" s="102"/>
      <c r="CC54" s="102"/>
      <c r="CD54" s="104"/>
      <c r="CE54" s="102"/>
      <c r="CF54" s="104" t="str">
        <f t="shared" si="320"/>
        <v/>
      </c>
      <c r="CG54" s="102"/>
      <c r="CH54" s="102"/>
      <c r="CI54" s="104"/>
      <c r="CJ54" s="102"/>
      <c r="CK54" s="104"/>
      <c r="CL54" s="102"/>
      <c r="CM54" s="102"/>
      <c r="CN54" s="104"/>
      <c r="CO54" s="102"/>
      <c r="CP54" s="104"/>
      <c r="CQ54" s="104" t="str">
        <f t="shared" si="128"/>
        <v/>
      </c>
      <c r="CR54" s="104" t="str">
        <f t="shared" si="129"/>
        <v/>
      </c>
      <c r="CS54" s="104" t="str">
        <f t="shared" si="130"/>
        <v/>
      </c>
      <c r="CT54" s="104" t="str">
        <f t="shared" si="131"/>
        <v/>
      </c>
      <c r="CU54" s="104" t="str">
        <f t="shared" si="132"/>
        <v/>
      </c>
      <c r="CV54" s="105" t="str">
        <f t="shared" si="383"/>
        <v/>
      </c>
      <c r="CW54" s="109" t="str">
        <f t="shared" si="371"/>
        <v/>
      </c>
      <c r="CX54" s="102"/>
      <c r="CY54" s="102"/>
      <c r="CZ54" s="104"/>
      <c r="DA54" s="102"/>
      <c r="DB54" s="104" t="str">
        <f t="shared" si="323"/>
        <v/>
      </c>
      <c r="DC54" s="102"/>
      <c r="DD54" s="102"/>
      <c r="DE54" s="104"/>
      <c r="DF54" s="102"/>
      <c r="DG54" s="104"/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56"/>
        <v/>
      </c>
      <c r="DX54" s="104" t="str">
        <f t="shared" si="257"/>
        <v/>
      </c>
      <c r="DY54" s="104" t="str">
        <f t="shared" si="258"/>
        <v/>
      </c>
      <c r="DZ54" s="104" t="str">
        <f t="shared" si="141"/>
        <v/>
      </c>
      <c r="EA54" s="104" t="str">
        <f t="shared" si="260"/>
        <v/>
      </c>
      <c r="EB54" s="105" t="str">
        <f t="shared" si="261"/>
        <v/>
      </c>
      <c r="EC54" s="109" t="str">
        <f t="shared" si="372"/>
        <v/>
      </c>
      <c r="ED54" s="102"/>
      <c r="EE54" s="102"/>
      <c r="EF54" s="104"/>
      <c r="EG54" s="102"/>
      <c r="EH54" s="104" t="str">
        <f t="shared" si="328"/>
        <v/>
      </c>
      <c r="EI54" s="102"/>
      <c r="EJ54" s="102"/>
      <c r="EK54" s="104"/>
      <c r="EL54" s="102"/>
      <c r="EM54" s="104" t="str">
        <f t="shared" si="329"/>
        <v/>
      </c>
      <c r="EN54" s="102"/>
      <c r="EO54" s="102"/>
      <c r="EP54" s="104"/>
      <c r="EQ54" s="102"/>
      <c r="ER54" s="104" t="str">
        <f t="shared" si="330"/>
        <v/>
      </c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 t="str">
        <f t="shared" si="148"/>
        <v/>
      </c>
      <c r="FD54" s="104" t="str">
        <f t="shared" si="149"/>
        <v/>
      </c>
      <c r="FE54" s="104" t="str">
        <f t="shared" si="264"/>
        <v/>
      </c>
      <c r="FF54" s="104" t="str">
        <f t="shared" si="151"/>
        <v/>
      </c>
      <c r="FG54" s="104" t="str">
        <f t="shared" si="266"/>
        <v/>
      </c>
      <c r="FH54" s="105" t="str">
        <f t="shared" si="267"/>
        <v/>
      </c>
      <c r="FI54" s="109" t="str">
        <f t="shared" si="373"/>
        <v/>
      </c>
      <c r="FJ54" s="102"/>
      <c r="FK54" s="102"/>
      <c r="FL54" s="104" t="str">
        <f t="shared" si="37"/>
        <v/>
      </c>
      <c r="FM54" s="102"/>
      <c r="FN54" s="104" t="str">
        <f t="shared" si="333"/>
        <v/>
      </c>
      <c r="FO54" s="102"/>
      <c r="FP54" s="102"/>
      <c r="FQ54" s="104" t="str">
        <f t="shared" si="38"/>
        <v/>
      </c>
      <c r="FR54" s="102"/>
      <c r="FS54" s="104" t="str">
        <f t="shared" si="334"/>
        <v/>
      </c>
      <c r="FT54" s="102"/>
      <c r="FU54" s="102"/>
      <c r="FV54" s="104"/>
      <c r="FW54" s="102"/>
      <c r="FX54" s="104"/>
      <c r="FY54" s="102"/>
      <c r="FZ54" s="102"/>
      <c r="GA54" s="104"/>
      <c r="GB54" s="102"/>
      <c r="GC54" s="104"/>
      <c r="GD54" s="102"/>
      <c r="GE54" s="102"/>
      <c r="GF54" s="104"/>
      <c r="GG54" s="102"/>
      <c r="GH54" s="104" t="str">
        <f t="shared" si="337"/>
        <v/>
      </c>
      <c r="GI54" s="104" t="str">
        <f t="shared" si="268"/>
        <v/>
      </c>
      <c r="GJ54" s="104" t="str">
        <f t="shared" si="269"/>
        <v/>
      </c>
      <c r="GK54" s="104" t="str">
        <f t="shared" si="270"/>
        <v/>
      </c>
      <c r="GL54" s="104" t="str">
        <f t="shared" si="271"/>
        <v/>
      </c>
      <c r="GM54" s="104" t="str">
        <f t="shared" si="272"/>
        <v/>
      </c>
      <c r="GN54" s="105" t="str">
        <f t="shared" si="273"/>
        <v/>
      </c>
      <c r="GO54" s="109" t="str">
        <f t="shared" si="374"/>
        <v/>
      </c>
      <c r="GP54" s="102"/>
      <c r="GQ54" s="102"/>
      <c r="GR54" s="104"/>
      <c r="GS54" s="102"/>
      <c r="GT54" s="104"/>
      <c r="GU54" s="102"/>
      <c r="GV54" s="102"/>
      <c r="GW54" s="104"/>
      <c r="GX54" s="102"/>
      <c r="GY54" s="104"/>
      <c r="GZ54" s="102"/>
      <c r="HA54" s="102"/>
      <c r="HB54" s="104"/>
      <c r="HC54" s="102"/>
      <c r="HD54" s="104"/>
      <c r="HE54" s="102"/>
      <c r="HF54" s="102"/>
      <c r="HG54" s="104"/>
      <c r="HH54" s="102"/>
      <c r="HI54" s="104"/>
      <c r="HJ54" s="102"/>
      <c r="HK54" s="102"/>
      <c r="HL54" s="104"/>
      <c r="HM54" s="102"/>
      <c r="HN54" s="104"/>
      <c r="HO54" s="104" t="str">
        <f t="shared" si="168"/>
        <v/>
      </c>
      <c r="HP54" s="104" t="str">
        <f t="shared" si="169"/>
        <v/>
      </c>
      <c r="HQ54" s="104" t="str">
        <f t="shared" si="170"/>
        <v/>
      </c>
      <c r="HR54" s="104" t="str">
        <f t="shared" si="171"/>
        <v/>
      </c>
      <c r="HS54" s="104" t="str">
        <f t="shared" si="172"/>
        <v/>
      </c>
      <c r="HT54" s="105" t="str">
        <f t="shared" si="384"/>
        <v/>
      </c>
      <c r="HU54" s="109" t="str">
        <f t="shared" si="375"/>
        <v/>
      </c>
      <c r="HV54" s="102"/>
      <c r="HW54" s="102"/>
      <c r="HX54" s="104"/>
      <c r="HY54" s="102"/>
      <c r="HZ54" s="104" t="str">
        <f t="shared" si="343"/>
        <v/>
      </c>
      <c r="IA54" s="102"/>
      <c r="IB54" s="102"/>
      <c r="IC54" s="104"/>
      <c r="ID54" s="102"/>
      <c r="IE54" s="104"/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178"/>
        <v/>
      </c>
      <c r="IV54" s="104" t="str">
        <f t="shared" si="179"/>
        <v/>
      </c>
      <c r="IW54" s="104" t="str">
        <f t="shared" si="282"/>
        <v/>
      </c>
      <c r="IX54" s="104" t="str">
        <f t="shared" si="181"/>
        <v/>
      </c>
      <c r="IY54" s="104" t="str">
        <f t="shared" si="284"/>
        <v/>
      </c>
      <c r="IZ54" s="105" t="str">
        <f t="shared" si="385"/>
        <v/>
      </c>
      <c r="JA54" s="109" t="str">
        <f t="shared" si="376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 t="str">
        <f t="shared" si="188"/>
        <v/>
      </c>
      <c r="KB54" s="104" t="str">
        <f t="shared" si="189"/>
        <v/>
      </c>
      <c r="KC54" s="104" t="str">
        <f t="shared" si="190"/>
        <v/>
      </c>
      <c r="KD54" s="104" t="str">
        <f t="shared" si="191"/>
        <v/>
      </c>
      <c r="KE54" s="104" t="str">
        <f t="shared" si="192"/>
        <v/>
      </c>
      <c r="KF54" s="105" t="str">
        <f t="shared" si="386"/>
        <v/>
      </c>
      <c r="KG54" s="109" t="str">
        <f t="shared" si="377"/>
        <v/>
      </c>
      <c r="KH54" s="102"/>
      <c r="KI54" s="102"/>
      <c r="KJ54" s="104"/>
      <c r="KK54" s="102"/>
      <c r="KL54" s="104"/>
      <c r="KM54" s="102"/>
      <c r="KN54" s="102"/>
      <c r="KO54" s="104"/>
      <c r="KP54" s="102"/>
      <c r="KQ54" s="104"/>
      <c r="KR54" s="102"/>
      <c r="KS54" s="102"/>
      <c r="KT54" s="104"/>
      <c r="KU54" s="102"/>
      <c r="KV54" s="104"/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198"/>
        <v/>
      </c>
      <c r="LH54" s="104" t="str">
        <f t="shared" si="199"/>
        <v/>
      </c>
      <c r="LI54" s="104" t="str">
        <f t="shared" si="200"/>
        <v/>
      </c>
      <c r="LJ54" s="104" t="str">
        <f t="shared" si="201"/>
        <v/>
      </c>
      <c r="LK54" s="104" t="str">
        <f t="shared" si="202"/>
        <v/>
      </c>
      <c r="LL54" s="105" t="str">
        <f t="shared" si="387"/>
        <v/>
      </c>
      <c r="LM54" s="109" t="str">
        <f t="shared" si="378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 t="str">
        <f t="shared" si="208"/>
        <v/>
      </c>
      <c r="MN54" s="104" t="str">
        <f t="shared" si="209"/>
        <v/>
      </c>
      <c r="MO54" s="104" t="str">
        <f t="shared" si="210"/>
        <v/>
      </c>
      <c r="MP54" s="104" t="str">
        <f t="shared" si="211"/>
        <v/>
      </c>
      <c r="MQ54" s="104" t="str">
        <f t="shared" si="212"/>
        <v/>
      </c>
      <c r="MR54" s="105" t="str">
        <f t="shared" si="388"/>
        <v/>
      </c>
      <c r="MS54" s="109" t="str">
        <f t="shared" si="379"/>
        <v/>
      </c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 t="str">
        <f t="shared" si="218"/>
        <v/>
      </c>
      <c r="NT54" s="104" t="str">
        <f t="shared" si="219"/>
        <v/>
      </c>
      <c r="NU54" s="104" t="str">
        <f t="shared" si="220"/>
        <v/>
      </c>
      <c r="NV54" s="104" t="str">
        <f t="shared" si="221"/>
        <v/>
      </c>
      <c r="NW54" s="104" t="str">
        <f t="shared" si="222"/>
        <v/>
      </c>
      <c r="NX54" s="105" t="str">
        <f t="shared" si="389"/>
        <v/>
      </c>
      <c r="NY54" s="109" t="str">
        <f t="shared" si="380"/>
        <v/>
      </c>
      <c r="OA54" s="198" t="str">
        <f t="shared" si="226"/>
        <v/>
      </c>
      <c r="OB54" s="198" t="str">
        <f t="shared" si="227"/>
        <v/>
      </c>
      <c r="OC54" s="198" t="str">
        <f t="shared" si="228"/>
        <v/>
      </c>
      <c r="OD54" s="198" t="str">
        <f t="shared" si="229"/>
        <v/>
      </c>
      <c r="OE54" s="198" t="str">
        <f t="shared" si="230"/>
        <v/>
      </c>
      <c r="OF54" s="198" t="str">
        <f t="shared" si="231"/>
        <v/>
      </c>
      <c r="OG54" s="198" t="str">
        <f t="shared" si="232"/>
        <v/>
      </c>
      <c r="OH54" s="198" t="str">
        <f t="shared" si="233"/>
        <v/>
      </c>
      <c r="OI54" s="198" t="str">
        <f t="shared" si="234"/>
        <v/>
      </c>
      <c r="OJ54" s="198" t="str">
        <f t="shared" si="235"/>
        <v/>
      </c>
      <c r="OK54" s="198" t="str">
        <f t="shared" si="236"/>
        <v/>
      </c>
      <c r="OL54" s="198" t="str">
        <f t="shared" si="237"/>
        <v/>
      </c>
      <c r="OM54" s="133"/>
      <c r="ON54" s="198" t="str">
        <f t="shared" si="224"/>
        <v/>
      </c>
      <c r="OO54" s="198" t="str">
        <f t="shared" si="225"/>
        <v/>
      </c>
      <c r="OP54" s="198" t="str">
        <f t="shared" si="100"/>
        <v/>
      </c>
      <c r="OQ54" s="198" t="str">
        <f t="shared" si="101"/>
        <v/>
      </c>
      <c r="OR54" s="105" t="str">
        <f t="shared" si="102"/>
        <v/>
      </c>
      <c r="OS54" s="105" t="str">
        <f t="shared" si="103"/>
        <v/>
      </c>
      <c r="OT54" s="133"/>
      <c r="OU54" s="109" t="str">
        <f t="shared" si="104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368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 t="str">
        <f>IF(AND(K55="",L55=""),"",IF(OR(N55="",N55&lt;M55),M55,IF(L55="",N55,K55*K$4+N55*(1-K$4))))</f>
        <v/>
      </c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 t="str">
        <f t="shared" si="108"/>
        <v/>
      </c>
      <c r="AF55" s="104" t="str">
        <f t="shared" si="109"/>
        <v/>
      </c>
      <c r="AG55" s="104" t="str">
        <f t="shared" si="110"/>
        <v/>
      </c>
      <c r="AH55" s="104" t="str">
        <f t="shared" si="111"/>
        <v/>
      </c>
      <c r="AI55" s="104" t="str">
        <f t="shared" si="112"/>
        <v/>
      </c>
      <c r="AJ55" s="105" t="str">
        <f t="shared" si="381"/>
        <v/>
      </c>
      <c r="AK55" s="109" t="str">
        <f t="shared" si="369"/>
        <v/>
      </c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 t="str">
        <f t="shared" si="118"/>
        <v/>
      </c>
      <c r="BL55" s="104" t="str">
        <f t="shared" si="119"/>
        <v/>
      </c>
      <c r="BM55" s="104" t="str">
        <f t="shared" si="120"/>
        <v/>
      </c>
      <c r="BN55" s="104" t="str">
        <f t="shared" si="121"/>
        <v/>
      </c>
      <c r="BO55" s="104" t="str">
        <f t="shared" si="122"/>
        <v/>
      </c>
      <c r="BP55" s="105" t="str">
        <f t="shared" si="382"/>
        <v/>
      </c>
      <c r="BQ55" s="109" t="str">
        <f t="shared" si="370"/>
        <v/>
      </c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 t="str">
        <f t="shared" si="128"/>
        <v/>
      </c>
      <c r="CR55" s="104" t="str">
        <f t="shared" si="129"/>
        <v/>
      </c>
      <c r="CS55" s="104" t="str">
        <f t="shared" si="130"/>
        <v/>
      </c>
      <c r="CT55" s="104" t="str">
        <f t="shared" si="131"/>
        <v/>
      </c>
      <c r="CU55" s="104" t="str">
        <f t="shared" si="132"/>
        <v/>
      </c>
      <c r="CV55" s="105" t="str">
        <f t="shared" si="383"/>
        <v/>
      </c>
      <c r="CW55" s="109" t="str">
        <f t="shared" si="371"/>
        <v/>
      </c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 t="str">
        <f t="shared" si="256"/>
        <v/>
      </c>
      <c r="DX55" s="104" t="str">
        <f t="shared" si="257"/>
        <v/>
      </c>
      <c r="DY55" s="104" t="str">
        <f t="shared" si="258"/>
        <v/>
      </c>
      <c r="DZ55" s="104" t="str">
        <f t="shared" si="141"/>
        <v/>
      </c>
      <c r="EA55" s="104" t="str">
        <f t="shared" si="260"/>
        <v/>
      </c>
      <c r="EB55" s="105" t="str">
        <f t="shared" si="261"/>
        <v/>
      </c>
      <c r="EC55" s="109" t="str">
        <f t="shared" si="372"/>
        <v/>
      </c>
      <c r="ED55" s="102"/>
      <c r="EE55" s="102"/>
      <c r="EF55" s="104"/>
      <c r="EG55" s="102"/>
      <c r="EH55" s="104" t="str">
        <f t="shared" si="328"/>
        <v/>
      </c>
      <c r="EI55" s="102"/>
      <c r="EJ55" s="102"/>
      <c r="EK55" s="104"/>
      <c r="EL55" s="102"/>
      <c r="EM55" s="104"/>
      <c r="EN55" s="102"/>
      <c r="EO55" s="102"/>
      <c r="EP55" s="104"/>
      <c r="EQ55" s="102"/>
      <c r="ER55" s="104" t="str">
        <f t="shared" si="330"/>
        <v/>
      </c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 t="str">
        <f t="shared" si="148"/>
        <v/>
      </c>
      <c r="FD55" s="104" t="str">
        <f t="shared" si="263"/>
        <v/>
      </c>
      <c r="FE55" s="104" t="str">
        <f t="shared" si="264"/>
        <v/>
      </c>
      <c r="FF55" s="104" t="str">
        <f t="shared" si="151"/>
        <v/>
      </c>
      <c r="FG55" s="104" t="str">
        <f t="shared" si="266"/>
        <v/>
      </c>
      <c r="FH55" s="105" t="str">
        <f t="shared" si="267"/>
        <v/>
      </c>
      <c r="FI55" s="109" t="str">
        <f t="shared" si="373"/>
        <v/>
      </c>
      <c r="FJ55" s="102"/>
      <c r="FK55" s="102"/>
      <c r="FL55" s="104"/>
      <c r="FM55" s="102"/>
      <c r="FN55" s="104"/>
      <c r="FO55" s="102"/>
      <c r="FP55" s="102"/>
      <c r="FQ55" s="104"/>
      <c r="FR55" s="102"/>
      <c r="FS55" s="104"/>
      <c r="FT55" s="102"/>
      <c r="FU55" s="102"/>
      <c r="FV55" s="104"/>
      <c r="FW55" s="102"/>
      <c r="FX55" s="104"/>
      <c r="FY55" s="102"/>
      <c r="FZ55" s="102"/>
      <c r="GA55" s="104"/>
      <c r="GB55" s="102"/>
      <c r="GC55" s="104"/>
      <c r="GD55" s="102"/>
      <c r="GE55" s="102"/>
      <c r="GF55" s="104"/>
      <c r="GG55" s="102"/>
      <c r="GH55" s="104" t="str">
        <f t="shared" si="337"/>
        <v/>
      </c>
      <c r="GI55" s="104" t="str">
        <f t="shared" si="268"/>
        <v/>
      </c>
      <c r="GJ55" s="104" t="str">
        <f t="shared" si="269"/>
        <v/>
      </c>
      <c r="GK55" s="104" t="str">
        <f t="shared" si="270"/>
        <v/>
      </c>
      <c r="GL55" s="104" t="str">
        <f t="shared" si="271"/>
        <v/>
      </c>
      <c r="GM55" s="104" t="str">
        <f t="shared" si="272"/>
        <v/>
      </c>
      <c r="GN55" s="105" t="str">
        <f t="shared" si="273"/>
        <v/>
      </c>
      <c r="GO55" s="109" t="str">
        <f t="shared" si="374"/>
        <v/>
      </c>
      <c r="GP55" s="102"/>
      <c r="GQ55" s="102"/>
      <c r="GR55" s="104"/>
      <c r="GS55" s="102"/>
      <c r="GT55" s="104"/>
      <c r="GU55" s="102"/>
      <c r="GV55" s="102"/>
      <c r="GW55" s="104"/>
      <c r="GX55" s="102"/>
      <c r="GY55" s="104"/>
      <c r="GZ55" s="102"/>
      <c r="HA55" s="102"/>
      <c r="HB55" s="104"/>
      <c r="HC55" s="102"/>
      <c r="HD55" s="104"/>
      <c r="HE55" s="102"/>
      <c r="HF55" s="102"/>
      <c r="HG55" s="104"/>
      <c r="HH55" s="102"/>
      <c r="HI55" s="104"/>
      <c r="HJ55" s="102"/>
      <c r="HK55" s="102"/>
      <c r="HL55" s="104"/>
      <c r="HM55" s="102"/>
      <c r="HN55" s="104"/>
      <c r="HO55" s="104" t="str">
        <f t="shared" si="168"/>
        <v/>
      </c>
      <c r="HP55" s="104" t="str">
        <f t="shared" si="169"/>
        <v/>
      </c>
      <c r="HQ55" s="104" t="str">
        <f t="shared" si="170"/>
        <v/>
      </c>
      <c r="HR55" s="104" t="str">
        <f t="shared" si="171"/>
        <v/>
      </c>
      <c r="HS55" s="104" t="str">
        <f t="shared" si="172"/>
        <v/>
      </c>
      <c r="HT55" s="105" t="str">
        <f t="shared" si="384"/>
        <v/>
      </c>
      <c r="HU55" s="109" t="str">
        <f t="shared" si="375"/>
        <v/>
      </c>
      <c r="HV55" s="102"/>
      <c r="HW55" s="102"/>
      <c r="HX55" s="104"/>
      <c r="HY55" s="102"/>
      <c r="HZ55" s="104"/>
      <c r="IA55" s="102"/>
      <c r="IB55" s="102"/>
      <c r="IC55" s="104"/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178"/>
        <v/>
      </c>
      <c r="IV55" s="104" t="str">
        <f t="shared" si="179"/>
        <v/>
      </c>
      <c r="IW55" s="104" t="str">
        <f t="shared" si="282"/>
        <v/>
      </c>
      <c r="IX55" s="104" t="str">
        <f t="shared" si="181"/>
        <v/>
      </c>
      <c r="IY55" s="104" t="str">
        <f t="shared" si="284"/>
        <v/>
      </c>
      <c r="IZ55" s="105" t="str">
        <f t="shared" si="385"/>
        <v/>
      </c>
      <c r="JA55" s="109" t="str">
        <f t="shared" si="376"/>
        <v/>
      </c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 t="str">
        <f t="shared" si="188"/>
        <v/>
      </c>
      <c r="KB55" s="104" t="str">
        <f t="shared" si="189"/>
        <v/>
      </c>
      <c r="KC55" s="104" t="str">
        <f t="shared" si="190"/>
        <v/>
      </c>
      <c r="KD55" s="104" t="str">
        <f t="shared" si="191"/>
        <v/>
      </c>
      <c r="KE55" s="104" t="str">
        <f t="shared" si="192"/>
        <v/>
      </c>
      <c r="KF55" s="105" t="str">
        <f t="shared" si="386"/>
        <v/>
      </c>
      <c r="KG55" s="109" t="str">
        <f t="shared" si="377"/>
        <v/>
      </c>
      <c r="KH55" s="102"/>
      <c r="KI55" s="102"/>
      <c r="KJ55" s="104"/>
      <c r="KK55" s="102"/>
      <c r="KL55" s="104"/>
      <c r="KM55" s="102"/>
      <c r="KN55" s="102"/>
      <c r="KO55" s="104"/>
      <c r="KP55" s="102"/>
      <c r="KQ55" s="104"/>
      <c r="KR55" s="102"/>
      <c r="KS55" s="102"/>
      <c r="KT55" s="104"/>
      <c r="KU55" s="102"/>
      <c r="KV55" s="104"/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198"/>
        <v/>
      </c>
      <c r="LH55" s="104" t="str">
        <f t="shared" si="199"/>
        <v/>
      </c>
      <c r="LI55" s="104" t="str">
        <f t="shared" si="200"/>
        <v/>
      </c>
      <c r="LJ55" s="104" t="str">
        <f t="shared" si="201"/>
        <v/>
      </c>
      <c r="LK55" s="104" t="str">
        <f t="shared" si="202"/>
        <v/>
      </c>
      <c r="LL55" s="105" t="str">
        <f t="shared" si="387"/>
        <v/>
      </c>
      <c r="LM55" s="109" t="str">
        <f t="shared" si="378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 t="str">
        <f t="shared" si="208"/>
        <v/>
      </c>
      <c r="MN55" s="104" t="str">
        <f t="shared" si="209"/>
        <v/>
      </c>
      <c r="MO55" s="104" t="str">
        <f t="shared" si="210"/>
        <v/>
      </c>
      <c r="MP55" s="104" t="str">
        <f t="shared" si="211"/>
        <v/>
      </c>
      <c r="MQ55" s="104" t="str">
        <f t="shared" si="212"/>
        <v/>
      </c>
      <c r="MR55" s="105" t="str">
        <f t="shared" si="388"/>
        <v/>
      </c>
      <c r="MS55" s="109" t="str">
        <f t="shared" si="379"/>
        <v/>
      </c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 t="str">
        <f t="shared" si="218"/>
        <v/>
      </c>
      <c r="NT55" s="104" t="str">
        <f t="shared" si="219"/>
        <v/>
      </c>
      <c r="NU55" s="104" t="str">
        <f t="shared" si="220"/>
        <v/>
      </c>
      <c r="NV55" s="104" t="str">
        <f t="shared" si="221"/>
        <v/>
      </c>
      <c r="NW55" s="104" t="str">
        <f t="shared" si="222"/>
        <v/>
      </c>
      <c r="NX55" s="105" t="str">
        <f t="shared" si="389"/>
        <v/>
      </c>
      <c r="NY55" s="109" t="str">
        <f t="shared" si="380"/>
        <v/>
      </c>
      <c r="OA55" s="198" t="str">
        <f t="shared" si="226"/>
        <v/>
      </c>
      <c r="OB55" s="198" t="str">
        <f t="shared" si="227"/>
        <v/>
      </c>
      <c r="OC55" s="198" t="str">
        <f t="shared" si="228"/>
        <v/>
      </c>
      <c r="OD55" s="198" t="str">
        <f t="shared" si="229"/>
        <v/>
      </c>
      <c r="OE55" s="198" t="str">
        <f t="shared" si="230"/>
        <v/>
      </c>
      <c r="OF55" s="198" t="str">
        <f t="shared" si="231"/>
        <v/>
      </c>
      <c r="OG55" s="198" t="str">
        <f t="shared" si="232"/>
        <v/>
      </c>
      <c r="OH55" s="198" t="str">
        <f t="shared" si="233"/>
        <v/>
      </c>
      <c r="OI55" s="198" t="str">
        <f t="shared" si="234"/>
        <v/>
      </c>
      <c r="OJ55" s="198" t="str">
        <f t="shared" si="235"/>
        <v/>
      </c>
      <c r="OK55" s="198" t="str">
        <f t="shared" si="236"/>
        <v/>
      </c>
      <c r="OL55" s="198" t="str">
        <f t="shared" si="237"/>
        <v/>
      </c>
      <c r="OM55" s="133"/>
      <c r="ON55" s="198" t="str">
        <f t="shared" si="224"/>
        <v/>
      </c>
      <c r="OO55" s="198" t="str">
        <f t="shared" si="225"/>
        <v/>
      </c>
      <c r="OP55" s="198" t="str">
        <f t="shared" si="100"/>
        <v/>
      </c>
      <c r="OQ55" s="198" t="str">
        <f t="shared" si="101"/>
        <v/>
      </c>
      <c r="OR55" s="105" t="str">
        <f t="shared" si="102"/>
        <v/>
      </c>
      <c r="OS55" s="105" t="str">
        <f t="shared" si="103"/>
        <v/>
      </c>
      <c r="OT55" s="133"/>
      <c r="OU55" s="109" t="str">
        <f t="shared" si="104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368"/>
        <v>51</v>
      </c>
      <c r="B56" s="195"/>
      <c r="C56" s="195"/>
      <c r="D56" s="195"/>
      <c r="E56" s="196"/>
      <c r="F56" s="102"/>
      <c r="G56" s="102"/>
      <c r="H56" s="104" t="str">
        <f t="shared" ref="H56:H67" si="390">IF(AND(F56="",G56=""),"",F56*F$4+G56*(1-F$4))</f>
        <v/>
      </c>
      <c r="I56" s="102"/>
      <c r="J56" s="104" t="str">
        <f t="shared" ref="J56:J68" si="391">IF(AND(F56="",G56=""),"",IF(OR(I56="",I56&lt;H56),H56,IF(G56="",I56,F56*F$4+I56*(1-F$4))))</f>
        <v/>
      </c>
      <c r="K56" s="102"/>
      <c r="L56" s="102"/>
      <c r="M56" s="104" t="str">
        <f t="shared" ref="M56:M67" si="392">IF(AND(K56="",L56=""),"",K56*K$4+L56*(1-K$4))</f>
        <v/>
      </c>
      <c r="N56" s="102"/>
      <c r="O56" s="104" t="str">
        <f t="shared" ref="O56:O68" si="393">IF(AND(K56="",L56=""),"",IF(OR(N56="",N56&lt;M56),M56,IF(L56="",N56,K56*K$4+N56*(1-K$4))))</f>
        <v/>
      </c>
      <c r="P56" s="102"/>
      <c r="Q56" s="102"/>
      <c r="R56" s="104" t="str">
        <f t="shared" ref="R56:R67" si="394">IF(AND(P56="",Q56=""),"",P56*P$4+Q56*(1-P$4))</f>
        <v/>
      </c>
      <c r="S56" s="102"/>
      <c r="T56" s="104" t="str">
        <f t="shared" ref="T56:T68" si="395">IF(AND(P56="",Q56=""),"",IF(OR(S56="",S56&lt;R56),R56,IF(Q56="",S56,P56*P$4+S56*(1-P$4))))</f>
        <v/>
      </c>
      <c r="U56" s="102"/>
      <c r="V56" s="102"/>
      <c r="W56" s="104" t="str">
        <f t="shared" ref="W56:W67" si="396">IF(AND(U56="",V56=""),"",U56*U$4+V56*(1-U$4))</f>
        <v/>
      </c>
      <c r="X56" s="102"/>
      <c r="Y56" s="104" t="str">
        <f t="shared" ref="Y56:Y68" si="397">IF(AND(U56="",V56=""),"",IF(OR(X56="",X56&lt;W56),W56,IF(V56="",X56,U56*U$4+X56*(1-U$4))))</f>
        <v/>
      </c>
      <c r="Z56" s="102"/>
      <c r="AA56" s="102"/>
      <c r="AB56" s="104" t="str">
        <f t="shared" ref="AB56:AB67" si="398">IF(AND(Z56="",AA56=""),"",Z56*Z$4+AA56*(1-Z$4))</f>
        <v/>
      </c>
      <c r="AC56" s="102"/>
      <c r="AD56" s="104" t="str">
        <f t="shared" ref="AD56:AD68" si="399">IF(AND(Z56="",AA56=""),"",IF(OR(AC56="",AC56&lt;AB56),AB56,IF(AA56="",AC56,Z56*Z$4+AC56*(1-Z$4))))</f>
        <v/>
      </c>
      <c r="AE56" s="104" t="str">
        <f t="shared" si="108"/>
        <v/>
      </c>
      <c r="AF56" s="104" t="str">
        <f t="shared" si="109"/>
        <v/>
      </c>
      <c r="AG56" s="104" t="str">
        <f t="shared" si="110"/>
        <v/>
      </c>
      <c r="AH56" s="104" t="str">
        <f t="shared" si="111"/>
        <v/>
      </c>
      <c r="AI56" s="104" t="str">
        <f t="shared" si="112"/>
        <v/>
      </c>
      <c r="AJ56" s="105" t="str">
        <f t="shared" si="381"/>
        <v/>
      </c>
      <c r="AK56" s="109" t="str">
        <f t="shared" si="369"/>
        <v/>
      </c>
      <c r="AL56" s="102"/>
      <c r="AM56" s="102"/>
      <c r="AN56" s="104" t="str">
        <f t="shared" ref="AN56:AN67" si="400">IF(AND(AL56="",AM56=""),"",AL56*AL$4+AM56*(1-AL$4))</f>
        <v/>
      </c>
      <c r="AO56" s="102"/>
      <c r="AP56" s="104" t="str">
        <f t="shared" ref="AP56:AP68" si="401">IF(AND(AL56="",AM56=""),"",IF(OR(AO56="",AO56&lt;AN56),AN56,IF(AM56="",AO56,AL56*AL$4+AO56*(1-AL$4))))</f>
        <v/>
      </c>
      <c r="AQ56" s="102"/>
      <c r="AR56" s="102"/>
      <c r="AS56" s="104" t="str">
        <f t="shared" ref="AS56:AS67" si="402">IF(AND(AQ56="",AR56=""),"",AQ56*AQ$4+AR56*(1-AQ$4))</f>
        <v/>
      </c>
      <c r="AT56" s="102"/>
      <c r="AU56" s="104" t="str">
        <f t="shared" ref="AU56:AU68" si="403">IF(AND(AQ56="",AR56=""),"",IF(OR(AT56="",AT56&lt;AS56),AS56,IF(AR56="",AT56,AQ56*AQ$4+AT56*(1-AQ$4))))</f>
        <v/>
      </c>
      <c r="AV56" s="102"/>
      <c r="AW56" s="102"/>
      <c r="AX56" s="104" t="str">
        <f t="shared" ref="AX56:AX67" si="404">IF(AND(AV56="",AW56=""),"",AV56*AV$4+AW56*(1-AV$4))</f>
        <v/>
      </c>
      <c r="AY56" s="102"/>
      <c r="AZ56" s="104" t="str">
        <f t="shared" ref="AZ56:AZ68" si="405">IF(AND(AV56="",AW56=""),"",IF(OR(AY56="",AY56&lt;AX56),AX56,IF(AW56="",AY56,AV56*AV$4+AY56*(1-AV$4))))</f>
        <v/>
      </c>
      <c r="BA56" s="102"/>
      <c r="BB56" s="102"/>
      <c r="BC56" s="104" t="str">
        <f t="shared" ref="BC56:BC67" si="406">IF(AND(BA56="",BB56=""),"",BA56*BA$4+BB56*(1-BA$4))</f>
        <v/>
      </c>
      <c r="BD56" s="102"/>
      <c r="BE56" s="104" t="str">
        <f t="shared" ref="BE56:BE68" si="407">IF(AND(BA56="",BB56=""),"",IF(OR(BD56="",BD56&lt;BC56),BC56,IF(BB56="",BD56,BA56*BA$4+BD56*(1-BA$4))))</f>
        <v/>
      </c>
      <c r="BF56" s="102"/>
      <c r="BG56" s="102"/>
      <c r="BH56" s="104" t="str">
        <f t="shared" ref="BH56:BH67" si="408">IF(AND(BF56="",BG56=""),"",BF56*BF$4+BG56*(1-BF$4))</f>
        <v/>
      </c>
      <c r="BI56" s="102"/>
      <c r="BJ56" s="104" t="str">
        <f t="shared" ref="BJ56:BJ68" si="409">IF(AND(BF56="",BG56=""),"",IF(OR(BI56="",BI56&lt;BH56),BH56,IF(BG56="",BI56,BF56*BF$4+BI56*(1-BF$4))))</f>
        <v/>
      </c>
      <c r="BK56" s="104" t="str">
        <f t="shared" si="118"/>
        <v/>
      </c>
      <c r="BL56" s="104" t="str">
        <f t="shared" si="119"/>
        <v/>
      </c>
      <c r="BM56" s="104" t="str">
        <f t="shared" si="120"/>
        <v/>
      </c>
      <c r="BN56" s="104" t="str">
        <f t="shared" si="121"/>
        <v/>
      </c>
      <c r="BO56" s="104" t="str">
        <f t="shared" si="122"/>
        <v/>
      </c>
      <c r="BP56" s="105" t="str">
        <f t="shared" si="382"/>
        <v/>
      </c>
      <c r="BQ56" s="109" t="str">
        <f t="shared" si="370"/>
        <v/>
      </c>
      <c r="BR56" s="102"/>
      <c r="BS56" s="102"/>
      <c r="BT56" s="104" t="str">
        <f t="shared" ref="BT56:BT67" si="410">IF(AND(BR56="",BS56=""),"",BR56*BR$4+BS56*(1-BR$4))</f>
        <v/>
      </c>
      <c r="BU56" s="102"/>
      <c r="BV56" s="104" t="str">
        <f t="shared" ref="BV56:BV68" si="411">IF(AND(BR56="",BS56=""),"",IF(OR(BU56="",BU56&lt;BT56),BT56,IF(BS56="",BU56,BR56*BR$4+BU56*(1-BR$4))))</f>
        <v/>
      </c>
      <c r="BW56" s="102"/>
      <c r="BX56" s="102"/>
      <c r="BY56" s="104" t="str">
        <f t="shared" ref="BY56:BY67" si="412">IF(AND(BW56="",BX56=""),"",BW56*BW$4+BX56*(1-BW$4))</f>
        <v/>
      </c>
      <c r="BZ56" s="102"/>
      <c r="CA56" s="104" t="str">
        <f t="shared" ref="CA56:CA68" si="413">IF(AND(BW56="",BX56=""),"",IF(OR(BZ56="",BZ56&lt;BY56),BY56,IF(BX56="",BZ56,BW56*BW$4+BZ56*(1-BW$4))))</f>
        <v/>
      </c>
      <c r="CB56" s="102"/>
      <c r="CC56" s="102"/>
      <c r="CD56" s="104" t="str">
        <f t="shared" ref="CD56:CD67" si="414">IF(AND(CB56="",CC56=""),"",CB56*CB$4+CC56*(1-CB$4))</f>
        <v/>
      </c>
      <c r="CE56" s="102"/>
      <c r="CF56" s="104" t="str">
        <f t="shared" ref="CF56:CF68" si="415">IF(AND(CB56="",CC56=""),"",IF(OR(CE56="",CE56&lt;CD56),CD56,IF(CC56="",CE56,CB56*CB$4+CE56*(1-CB$4))))</f>
        <v/>
      </c>
      <c r="CG56" s="102"/>
      <c r="CH56" s="102"/>
      <c r="CI56" s="104" t="str">
        <f t="shared" ref="CI56:CI67" si="416">IF(AND(CG56="",CH56=""),"",CG56*CG$4+CH56*(1-CG$4))</f>
        <v/>
      </c>
      <c r="CJ56" s="102"/>
      <c r="CK56" s="104" t="str">
        <f t="shared" ref="CK56:CK68" si="417">IF(AND(CG56="",CH56=""),"",IF(OR(CJ56="",CJ56&lt;CI56),CI56,IF(CH56="",CJ56,CG56*CG$4+CJ56*(1-CG$4))))</f>
        <v/>
      </c>
      <c r="CL56" s="102"/>
      <c r="CM56" s="102"/>
      <c r="CN56" s="104" t="str">
        <f t="shared" ref="CN56:CN67" si="418">IF(AND(CL56="",CM56=""),"",CL56*CL$4+CM56*(1-CL$4))</f>
        <v/>
      </c>
      <c r="CO56" s="102"/>
      <c r="CP56" s="104" t="str">
        <f t="shared" ref="CP56:CP68" si="419">IF(AND(CL56="",CM56=""),"",IF(OR(CO56="",CO56&lt;CN56),CN56,IF(CM56="",CO56,CL56*CL$4+CO56*(1-CL$4))))</f>
        <v/>
      </c>
      <c r="CQ56" s="104" t="str">
        <f t="shared" si="128"/>
        <v/>
      </c>
      <c r="CR56" s="104" t="str">
        <f t="shared" si="129"/>
        <v/>
      </c>
      <c r="CS56" s="104" t="str">
        <f t="shared" si="130"/>
        <v/>
      </c>
      <c r="CT56" s="104" t="str">
        <f t="shared" si="131"/>
        <v/>
      </c>
      <c r="CU56" s="104" t="str">
        <f t="shared" si="132"/>
        <v/>
      </c>
      <c r="CV56" s="105" t="str">
        <f t="shared" si="383"/>
        <v/>
      </c>
      <c r="CW56" s="109" t="str">
        <f t="shared" si="371"/>
        <v/>
      </c>
      <c r="CX56" s="102"/>
      <c r="CY56" s="102"/>
      <c r="CZ56" s="104" t="str">
        <f t="shared" ref="CZ56:CZ67" si="420">IF(AND(CX56="",CY56=""),"",CX56*CX$4+CY56*(1-CX$4))</f>
        <v/>
      </c>
      <c r="DA56" s="102"/>
      <c r="DB56" s="104" t="str">
        <f t="shared" ref="DB56:DB68" si="421">IF(AND(CX56="",CY56=""),"",IF(OR(DA56="",DA56&lt;CZ56),CZ56,IF(CY56="",DA56,CX56*CX$4+DA56*(1-CX$4))))</f>
        <v/>
      </c>
      <c r="DC56" s="102"/>
      <c r="DD56" s="102"/>
      <c r="DE56" s="104" t="str">
        <f t="shared" ref="DE56:DE67" si="422">IF(AND(DC56="",DD56=""),"",DC56*DC$4+DD56*(1-DC$4))</f>
        <v/>
      </c>
      <c r="DF56" s="102"/>
      <c r="DG56" s="104" t="str">
        <f t="shared" ref="DG56:DG68" si="423">IF(AND(DC56="",DD56=""),"",IF(OR(DF56="",DF56&lt;DE56),DE56,IF(DD56="",DF56,DC56*DC$4+DF56*(1-DC$4))))</f>
        <v/>
      </c>
      <c r="DH56" s="102"/>
      <c r="DI56" s="102"/>
      <c r="DJ56" s="104" t="str">
        <f t="shared" ref="DJ56:DJ67" si="424">IF(AND(DH56="",DI56=""),"",DH56*DH$4+DI56*(1-DH$4))</f>
        <v/>
      </c>
      <c r="DK56" s="102"/>
      <c r="DL56" s="104" t="str">
        <f t="shared" ref="DL56:DL68" si="425">IF(AND(DH56="",DI56=""),"",IF(OR(DK56="",DK56&lt;DJ56),DJ56,IF(DI56="",DK56,DH56*DH$4+DK56*(1-DH$4))))</f>
        <v/>
      </c>
      <c r="DM56" s="102"/>
      <c r="DN56" s="102"/>
      <c r="DO56" s="104" t="str">
        <f t="shared" ref="DO56:DO67" si="426">IF(AND(DM56="",DN56=""),"",DM56*DM$4+DN56*(1-DM$4))</f>
        <v/>
      </c>
      <c r="DP56" s="102"/>
      <c r="DQ56" s="104" t="str">
        <f t="shared" ref="DQ56:DQ68" si="427">IF(AND(DM56="",DN56=""),"",IF(OR(DP56="",DP56&lt;DO56),DO56,IF(DN56="",DP56,DM56*DM$4+DP56*(1-DM$4))))</f>
        <v/>
      </c>
      <c r="DR56" s="102"/>
      <c r="DS56" s="102"/>
      <c r="DT56" s="104" t="str">
        <f t="shared" ref="DT56:DT67" si="428">IF(AND(DR56="",DS56=""),"",DR56*DR$4+DS56*(1-DR$4))</f>
        <v/>
      </c>
      <c r="DU56" s="102"/>
      <c r="DV56" s="104" t="str">
        <f t="shared" ref="DV56:DV68" si="429">IF(AND(DR56="",DS56=""),"",IF(OR(DU56="",DU56&lt;DT56),DT56,IF(DS56="",DU56,DR56*DR$4+DU56*(1-DR$4))))</f>
        <v/>
      </c>
      <c r="DW56" s="104" t="str">
        <f t="shared" si="256"/>
        <v/>
      </c>
      <c r="DX56" s="104" t="str">
        <f t="shared" si="257"/>
        <v/>
      </c>
      <c r="DY56" s="104" t="str">
        <f t="shared" si="258"/>
        <v/>
      </c>
      <c r="DZ56" s="104" t="str">
        <f t="shared" si="141"/>
        <v/>
      </c>
      <c r="EA56" s="104" t="str">
        <f t="shared" si="260"/>
        <v/>
      </c>
      <c r="EB56" s="105" t="str">
        <f t="shared" si="261"/>
        <v/>
      </c>
      <c r="EC56" s="109" t="str">
        <f t="shared" si="372"/>
        <v/>
      </c>
      <c r="ED56" s="102"/>
      <c r="EE56" s="102"/>
      <c r="EF56" s="104" t="str">
        <f t="shared" ref="EF56:EF67" si="430">IF(AND(ED56="",EE56=""),"",ED56*ED$4+EE56*(1-ED$4))</f>
        <v/>
      </c>
      <c r="EG56" s="102"/>
      <c r="EH56" s="104" t="str">
        <f t="shared" ref="EH56:EH68" si="431">IF(AND(ED56="",EE56=""),"",IF(OR(EG56="",EG56&lt;EF56),EF56,IF(EE56="",EG56,ED56*ED$4+EG56*(1-ED$4))))</f>
        <v/>
      </c>
      <c r="EI56" s="102"/>
      <c r="EJ56" s="102"/>
      <c r="EK56" s="104" t="str">
        <f t="shared" ref="EK56:EK67" si="432">IF(AND(EI56="",EJ56=""),"",EI56*EI$4+EJ56*(1-EI$4))</f>
        <v/>
      </c>
      <c r="EL56" s="102"/>
      <c r="EM56" s="104" t="str">
        <f t="shared" ref="EM56:EM68" si="433">IF(AND(EI56="",EJ56=""),"",IF(OR(EL56="",EL56&lt;EK56),EK56,IF(EJ56="",EL56,EI56*EI$4+EL56*(1-EI$4))))</f>
        <v/>
      </c>
      <c r="EN56" s="102"/>
      <c r="EO56" s="102"/>
      <c r="EP56" s="104" t="str">
        <f t="shared" ref="EP56:EP67" si="434">IF(AND(EN56="",EO56=""),"",EN56*EN$4+EO56*(1-EN$4))</f>
        <v/>
      </c>
      <c r="EQ56" s="102"/>
      <c r="ER56" s="104" t="str">
        <f t="shared" ref="ER56:ER68" si="435">IF(AND(EN56="",EO56=""),"",IF(OR(EQ56="",EQ56&lt;EP56),EP56,IF(EO56="",EQ56,EN56*EN$4+EQ56*(1-EN$4))))</f>
        <v/>
      </c>
      <c r="ES56" s="102"/>
      <c r="ET56" s="102"/>
      <c r="EU56" s="104" t="str">
        <f t="shared" ref="EU56:EU67" si="436">IF(AND(ES56="",ET56=""),"",ES56*ES$4+ET56*(1-ES$4))</f>
        <v/>
      </c>
      <c r="EV56" s="102"/>
      <c r="EW56" s="104" t="str">
        <f t="shared" ref="EW56:EW68" si="437">IF(AND(ES56="",ET56=""),"",IF(OR(EV56="",EV56&lt;EU56),EU56,IF(ET56="",EV56,ES56*ES$4+EV56*(1-ES$4))))</f>
        <v/>
      </c>
      <c r="EX56" s="102"/>
      <c r="EY56" s="102"/>
      <c r="EZ56" s="104" t="str">
        <f t="shared" ref="EZ56:EZ67" si="438">IF(AND(EX56="",EY56=""),"",EX56*EX$4+EY56*(1-EX$4))</f>
        <v/>
      </c>
      <c r="FA56" s="102"/>
      <c r="FB56" s="104" t="str">
        <f t="shared" ref="FB56:FB68" si="439">IF(AND(EX56="",EY56=""),"",IF(OR(FA56="",FA56&lt;EZ56),EZ56,IF(EY56="",FA56,EX56*EX$4+FA56*(1-EX$4))))</f>
        <v/>
      </c>
      <c r="FC56" s="104" t="str">
        <f t="shared" si="148"/>
        <v/>
      </c>
      <c r="FD56" s="104" t="str">
        <f t="shared" si="149"/>
        <v/>
      </c>
      <c r="FE56" s="104" t="str">
        <f t="shared" si="264"/>
        <v/>
      </c>
      <c r="FF56" s="104" t="str">
        <f t="shared" si="151"/>
        <v/>
      </c>
      <c r="FG56" s="104" t="str">
        <f t="shared" si="266"/>
        <v/>
      </c>
      <c r="FH56" s="105" t="str">
        <f t="shared" si="267"/>
        <v/>
      </c>
      <c r="FI56" s="109" t="str">
        <f t="shared" si="373"/>
        <v/>
      </c>
      <c r="FJ56" s="102"/>
      <c r="FK56" s="102"/>
      <c r="FL56" s="104" t="str">
        <f t="shared" ref="FL56:FL67" si="440">IF(AND(FJ56="",FK56=""),"",FJ56*FJ$4+FK56*(1-FJ$4))</f>
        <v/>
      </c>
      <c r="FM56" s="102"/>
      <c r="FN56" s="104" t="str">
        <f t="shared" ref="FN56:FN68" si="441">IF(AND(FJ56="",FK56=""),"",IF(OR(FM56="",FM56&lt;FL56),FL56,IF(FK56="",FM56,FJ56*FJ$4+FM56*(1-FJ$4))))</f>
        <v/>
      </c>
      <c r="FO56" s="102"/>
      <c r="FP56" s="102"/>
      <c r="FQ56" s="104" t="str">
        <f t="shared" ref="FQ56:FQ67" si="442">IF(AND(FO56="",FP56=""),"",FO56*FO$4+FP56*(1-FO$4))</f>
        <v/>
      </c>
      <c r="FR56" s="102"/>
      <c r="FS56" s="104" t="str">
        <f t="shared" ref="FS56:FS68" si="443">IF(AND(FO56="",FP56=""),"",IF(OR(FR56="",FR56&lt;FQ56),FQ56,IF(FP56="",FR56,FO56*FO$4+FR56*(1-FO$4))))</f>
        <v/>
      </c>
      <c r="FT56" s="102"/>
      <c r="FU56" s="102"/>
      <c r="FV56" s="104" t="str">
        <f t="shared" ref="FV56:FV67" si="444">IF(AND(FT56="",FU56=""),"",FT56*FT$4+FU56*(1-FT$4))</f>
        <v/>
      </c>
      <c r="FW56" s="102"/>
      <c r="FX56" s="104" t="str">
        <f t="shared" ref="FX56:FX68" si="445">IF(AND(FT56="",FU56=""),"",IF(OR(FW56="",FW56&lt;FV56),FV56,IF(FU56="",FW56,FT56*FT$4+FW56*(1-FT$4))))</f>
        <v/>
      </c>
      <c r="FY56" s="102"/>
      <c r="FZ56" s="102"/>
      <c r="GA56" s="104" t="str">
        <f t="shared" ref="GA56:GA67" si="446">IF(AND(FY56="",FZ56=""),"",FY56*FY$4+FZ56*(1-FY$4))</f>
        <v/>
      </c>
      <c r="GB56" s="102"/>
      <c r="GC56" s="104" t="str">
        <f t="shared" ref="GC56:GC68" si="447">IF(AND(FY56="",FZ56=""),"",IF(OR(GB56="",GB56&lt;GA56),GA56,IF(FZ56="",GB56,FY56*FY$4+GB56*(1-FY$4))))</f>
        <v/>
      </c>
      <c r="GD56" s="102"/>
      <c r="GE56" s="102"/>
      <c r="GF56" s="104" t="str">
        <f t="shared" ref="GF56:GF67" si="448">IF(AND(GD56="",GE56=""),"",GD56*GD$4+GE56*(1-GD$4))</f>
        <v/>
      </c>
      <c r="GG56" s="102"/>
      <c r="GH56" s="104" t="str">
        <f t="shared" si="337"/>
        <v/>
      </c>
      <c r="GI56" s="104" t="str">
        <f t="shared" si="268"/>
        <v/>
      </c>
      <c r="GJ56" s="104" t="str">
        <f t="shared" si="269"/>
        <v/>
      </c>
      <c r="GK56" s="104" t="str">
        <f t="shared" si="270"/>
        <v/>
      </c>
      <c r="GL56" s="104" t="str">
        <f t="shared" si="271"/>
        <v/>
      </c>
      <c r="GM56" s="104" t="str">
        <f t="shared" si="272"/>
        <v/>
      </c>
      <c r="GN56" s="105" t="str">
        <f t="shared" si="273"/>
        <v/>
      </c>
      <c r="GO56" s="109" t="str">
        <f t="shared" si="374"/>
        <v/>
      </c>
      <c r="GP56" s="102"/>
      <c r="GQ56" s="102"/>
      <c r="GR56" s="104" t="str">
        <f t="shared" ref="GR56:GR67" si="449">IF(AND(GP56="",GQ56=""),"",GP56*GP$4+GQ56*(1-GP$4))</f>
        <v/>
      </c>
      <c r="GS56" s="102"/>
      <c r="GT56" s="104" t="str">
        <f t="shared" ref="GT56:GT68" si="450">IF(AND(GP56="",GQ56=""),"",IF(OR(GS56="",GS56&lt;GR56),GR56,IF(GQ56="",GS56,GP56*GP$4+GS56*(1-GP$4))))</f>
        <v/>
      </c>
      <c r="GU56" s="102"/>
      <c r="GV56" s="102"/>
      <c r="GW56" s="104" t="str">
        <f t="shared" ref="GW56:GW67" si="451">IF(AND(GU56="",GV56=""),"",GU56*GU$4+GV56*(1-GU$4))</f>
        <v/>
      </c>
      <c r="GX56" s="102"/>
      <c r="GY56" s="104" t="str">
        <f t="shared" ref="GY56:GY68" si="452">IF(AND(GU56="",GV56=""),"",IF(OR(GX56="",GX56&lt;GW56),GW56,IF(GV56="",GX56,GU56*GU$4+GX56*(1-GU$4))))</f>
        <v/>
      </c>
      <c r="GZ56" s="102"/>
      <c r="HA56" s="102"/>
      <c r="HB56" s="104" t="str">
        <f t="shared" ref="HB56:HB67" si="453">IF(AND(GZ56="",HA56=""),"",GZ56*GZ$4+HA56*(1-GZ$4))</f>
        <v/>
      </c>
      <c r="HC56" s="102"/>
      <c r="HD56" s="104" t="str">
        <f t="shared" ref="HD56:HD68" si="454">IF(AND(GZ56="",HA56=""),"",IF(OR(HC56="",HC56&lt;HB56),HB56,IF(HA56="",HC56,GZ56*GZ$4+HC56*(1-GZ$4))))</f>
        <v/>
      </c>
      <c r="HE56" s="102"/>
      <c r="HF56" s="102"/>
      <c r="HG56" s="104" t="str">
        <f t="shared" ref="HG56:HG67" si="455">IF(AND(HE56="",HF56=""),"",HE56*HE$4+HF56*(1-HE$4))</f>
        <v/>
      </c>
      <c r="HH56" s="102"/>
      <c r="HI56" s="104" t="str">
        <f t="shared" ref="HI56:HI68" si="456">IF(AND(HE56="",HF56=""),"",IF(OR(HH56="",HH56&lt;HG56),HG56,IF(HF56="",HH56,HE56*HE$4+HH56*(1-HE$4))))</f>
        <v/>
      </c>
      <c r="HJ56" s="102"/>
      <c r="HK56" s="102"/>
      <c r="HL56" s="104" t="str">
        <f t="shared" ref="HL56:HL67" si="457">IF(AND(HJ56="",HK56=""),"",HJ56*HJ$4+HK56*(1-HJ$4))</f>
        <v/>
      </c>
      <c r="HM56" s="102"/>
      <c r="HN56" s="104" t="str">
        <f t="shared" ref="HN56:HN68" si="458">IF(AND(HJ56="",HK56=""),"",IF(OR(HM56="",HM56&lt;HL56),HL56,IF(HK56="",HM56,HJ56*HJ$4+HM56*(1-HJ$4))))</f>
        <v/>
      </c>
      <c r="HO56" s="104" t="str">
        <f t="shared" si="168"/>
        <v/>
      </c>
      <c r="HP56" s="104" t="str">
        <f t="shared" si="169"/>
        <v/>
      </c>
      <c r="HQ56" s="104" t="str">
        <f t="shared" si="170"/>
        <v/>
      </c>
      <c r="HR56" s="104" t="str">
        <f t="shared" si="171"/>
        <v/>
      </c>
      <c r="HS56" s="104" t="str">
        <f t="shared" si="172"/>
        <v/>
      </c>
      <c r="HT56" s="105" t="str">
        <f t="shared" si="384"/>
        <v/>
      </c>
      <c r="HU56" s="109" t="str">
        <f t="shared" si="375"/>
        <v/>
      </c>
      <c r="HV56" s="102"/>
      <c r="HW56" s="102"/>
      <c r="HX56" s="104" t="str">
        <f t="shared" ref="HX56:HX67" si="459">IF(AND(HV56="",HW56=""),"",HV56*HV$4+HW56*(1-HV$4))</f>
        <v/>
      </c>
      <c r="HY56" s="102"/>
      <c r="HZ56" s="104" t="str">
        <f t="shared" ref="HZ56:HZ68" si="460">IF(AND(HV56="",HW56=""),"",IF(OR(HY56="",HY56&lt;HX56),HX56,IF(HW56="",HY56,HV56*HV$4+HY56*(1-HV$4))))</f>
        <v/>
      </c>
      <c r="IA56" s="102"/>
      <c r="IB56" s="102"/>
      <c r="IC56" s="104" t="str">
        <f t="shared" ref="IC56:IC67" si="461">IF(AND(IA56="",IB56=""),"",IA56*IA$4+IB56*(1-IA$4))</f>
        <v/>
      </c>
      <c r="ID56" s="102"/>
      <c r="IE56" s="104" t="str">
        <f t="shared" ref="IE56:IE68" si="462">IF(AND(IA56="",IB56=""),"",IF(OR(ID56="",ID56&lt;IC56),IC56,IF(IB56="",ID56,IA56*IA$4+ID56*(1-IA$4))))</f>
        <v/>
      </c>
      <c r="IF56" s="102"/>
      <c r="IG56" s="102"/>
      <c r="IH56" s="104" t="str">
        <f t="shared" ref="IH56:IH67" si="463">IF(AND(IF56="",IG56=""),"",IF56*IF$4+IG56*(1-IF$4))</f>
        <v/>
      </c>
      <c r="II56" s="102"/>
      <c r="IJ56" s="104" t="str">
        <f t="shared" ref="IJ56:IJ68" si="464">IF(AND(IF56="",IG56=""),"",IF(OR(II56="",II56&lt;IH56),IH56,IF(IG56="",II56,IF56*IF$4+II56*(1-IF$4))))</f>
        <v/>
      </c>
      <c r="IK56" s="102"/>
      <c r="IL56" s="102"/>
      <c r="IM56" s="104" t="str">
        <f t="shared" ref="IM56:IM67" si="465">IF(AND(IK56="",IL56=""),"",IK56*IK$4+IL56*(1-IK$4))</f>
        <v/>
      </c>
      <c r="IN56" s="102"/>
      <c r="IO56" s="104" t="str">
        <f t="shared" ref="IO56:IO68" si="466">IF(AND(IK56="",IL56=""),"",IF(OR(IN56="",IN56&lt;IM56),IM56,IF(IL56="",IN56,IK56*IK$4+IN56*(1-IK$4))))</f>
        <v/>
      </c>
      <c r="IP56" s="102"/>
      <c r="IQ56" s="102"/>
      <c r="IR56" s="104" t="str">
        <f t="shared" ref="IR56:IR67" si="467">IF(AND(IP56="",IQ56=""),"",IP56*IP$4+IQ56*(1-IP$4))</f>
        <v/>
      </c>
      <c r="IS56" s="102"/>
      <c r="IT56" s="104" t="str">
        <f t="shared" ref="IT56:IT68" si="468">IF(AND(IP56="",IQ56=""),"",IF(OR(IS56="",IS56&lt;IR56),IR56,IF(IQ56="",IS56,IP56*IP$4+IS56*(1-IP$4))))</f>
        <v/>
      </c>
      <c r="IU56" s="104" t="str">
        <f t="shared" si="178"/>
        <v/>
      </c>
      <c r="IV56" s="104" t="str">
        <f t="shared" si="179"/>
        <v/>
      </c>
      <c r="IW56" s="104" t="str">
        <f t="shared" si="282"/>
        <v/>
      </c>
      <c r="IX56" s="104" t="str">
        <f t="shared" si="181"/>
        <v/>
      </c>
      <c r="IY56" s="104" t="str">
        <f t="shared" si="284"/>
        <v/>
      </c>
      <c r="IZ56" s="105" t="str">
        <f t="shared" si="385"/>
        <v/>
      </c>
      <c r="JA56" s="109" t="str">
        <f t="shared" si="376"/>
        <v/>
      </c>
      <c r="JB56" s="102"/>
      <c r="JC56" s="102"/>
      <c r="JD56" s="104" t="str">
        <f t="shared" ref="JD56:JD67" si="469">IF(AND(JB56="",JC56=""),"",JB56*JB$4+JC56*(1-JB$4))</f>
        <v/>
      </c>
      <c r="JE56" s="102"/>
      <c r="JF56" s="104" t="str">
        <f t="shared" ref="JF56:JF68" si="470">IF(AND(JB56="",JC56=""),"",IF(OR(JE56="",JE56&lt;JD56),JD56,IF(JC56="",JE56,JB56*JB$4+JE56*(1-JB$4))))</f>
        <v/>
      </c>
      <c r="JG56" s="102"/>
      <c r="JH56" s="102"/>
      <c r="JI56" s="104" t="str">
        <f t="shared" ref="JI56:JI67" si="471">IF(AND(JG56="",JH56=""),"",JG56*JG$4+JH56*(1-JG$4))</f>
        <v/>
      </c>
      <c r="JJ56" s="102"/>
      <c r="JK56" s="104" t="str">
        <f t="shared" ref="JK56:JK68" si="472">IF(AND(JG56="",JH56=""),"",IF(OR(JJ56="",JJ56&lt;JI56),JI56,IF(JH56="",JJ56,JG56*JG$4+JJ56*(1-JG$4))))</f>
        <v/>
      </c>
      <c r="JL56" s="102"/>
      <c r="JM56" s="102"/>
      <c r="JN56" s="104" t="str">
        <f t="shared" ref="JN56:JN67" si="473">IF(AND(JL56="",JM56=""),"",JL56*JL$4+JM56*(1-JL$4))</f>
        <v/>
      </c>
      <c r="JO56" s="102"/>
      <c r="JP56" s="104" t="str">
        <f t="shared" ref="JP56:JP68" si="474">IF(AND(JL56="",JM56=""),"",IF(OR(JO56="",JO56&lt;JN56),JN56,IF(JM56="",JO56,JL56*JL$4+JO56*(1-JL$4))))</f>
        <v/>
      </c>
      <c r="JQ56" s="102"/>
      <c r="JR56" s="102"/>
      <c r="JS56" s="104" t="str">
        <f t="shared" ref="JS56:JS67" si="475">IF(AND(JQ56="",JR56=""),"",JQ56*JQ$4+JR56*(1-JQ$4))</f>
        <v/>
      </c>
      <c r="JT56" s="102"/>
      <c r="JU56" s="104" t="str">
        <f t="shared" ref="JU56:JU68" si="476">IF(AND(JQ56="",JR56=""),"",IF(OR(JT56="",JT56&lt;JS56),JS56,IF(JR56="",JT56,JQ56*JQ$4+JT56*(1-JQ$4))))</f>
        <v/>
      </c>
      <c r="JV56" s="102"/>
      <c r="JW56" s="102"/>
      <c r="JX56" s="104" t="str">
        <f t="shared" ref="JX56:JX67" si="477">IF(AND(JV56="",JW56=""),"",JV56*JV$4+JW56*(1-JV$4))</f>
        <v/>
      </c>
      <c r="JY56" s="102"/>
      <c r="JZ56" s="104" t="str">
        <f t="shared" ref="JZ56:JZ68" si="478">IF(AND(JV56="",JW56=""),"",IF(OR(JY56="",JY56&lt;JX56),JX56,IF(JW56="",JY56,JV56*JV$4+JY56*(1-JV$4))))</f>
        <v/>
      </c>
      <c r="KA56" s="104" t="str">
        <f t="shared" si="188"/>
        <v/>
      </c>
      <c r="KB56" s="104" t="str">
        <f t="shared" si="189"/>
        <v/>
      </c>
      <c r="KC56" s="104" t="str">
        <f t="shared" si="190"/>
        <v/>
      </c>
      <c r="KD56" s="104" t="str">
        <f t="shared" si="191"/>
        <v/>
      </c>
      <c r="KE56" s="104" t="str">
        <f t="shared" si="192"/>
        <v/>
      </c>
      <c r="KF56" s="105" t="str">
        <f t="shared" si="386"/>
        <v/>
      </c>
      <c r="KG56" s="109" t="str">
        <f t="shared" si="377"/>
        <v/>
      </c>
      <c r="KH56" s="102"/>
      <c r="KI56" s="102"/>
      <c r="KJ56" s="104" t="str">
        <f t="shared" ref="KJ56:KJ67" si="479">IF(AND(KH56="",KI56=""),"",KH56*KH$4+KI56*(1-KH$4))</f>
        <v/>
      </c>
      <c r="KK56" s="102"/>
      <c r="KL56" s="104" t="str">
        <f t="shared" ref="KL56:KL68" si="480">IF(AND(KH56="",KI56=""),"",IF(OR(KK56="",KK56&lt;KJ56),KJ56,IF(KI56="",KK56,KH56*KH$4+KK56*(1-KH$4))))</f>
        <v/>
      </c>
      <c r="KM56" s="102"/>
      <c r="KN56" s="102"/>
      <c r="KO56" s="104" t="str">
        <f t="shared" ref="KO56:KO67" si="481">IF(AND(KM56="",KN56=""),"",KM56*KM$4+KN56*(1-KM$4))</f>
        <v/>
      </c>
      <c r="KP56" s="102"/>
      <c r="KQ56" s="104" t="str">
        <f t="shared" ref="KQ56:KQ68" si="482">IF(AND(KM56="",KN56=""),"",IF(OR(KP56="",KP56&lt;KO56),KO56,IF(KN56="",KP56,KM56*KM$4+KP56*(1-KM$4))))</f>
        <v/>
      </c>
      <c r="KR56" s="102"/>
      <c r="KS56" s="102"/>
      <c r="KT56" s="104" t="str">
        <f t="shared" ref="KT56:KT67" si="483">IF(AND(KR56="",KS56=""),"",KR56*KR$4+KS56*(1-KR$4))</f>
        <v/>
      </c>
      <c r="KU56" s="102"/>
      <c r="KV56" s="104" t="str">
        <f t="shared" ref="KV56:KV68" si="484">IF(AND(KR56="",KS56=""),"",IF(OR(KU56="",KU56&lt;KT56),KT56,IF(KS56="",KU56,KR56*KR$4+KU56*(1-KR$4))))</f>
        <v/>
      </c>
      <c r="KW56" s="102"/>
      <c r="KX56" s="102"/>
      <c r="KY56" s="104" t="str">
        <f t="shared" ref="KY56:KY67" si="485">IF(AND(KW56="",KX56=""),"",KW56*KW$4+KX56*(1-KW$4))</f>
        <v/>
      </c>
      <c r="KZ56" s="102"/>
      <c r="LA56" s="104" t="str">
        <f t="shared" ref="LA56:LA68" si="486">IF(AND(KW56="",KX56=""),"",IF(OR(KZ56="",KZ56&lt;KY56),KY56,IF(KX56="",KZ56,KW56*KW$4+KZ56*(1-KW$4))))</f>
        <v/>
      </c>
      <c r="LB56" s="102"/>
      <c r="LC56" s="102"/>
      <c r="LD56" s="104" t="str">
        <f t="shared" ref="LD56:LD67" si="487">IF(AND(LB56="",LC56=""),"",LB56*LB$4+LC56*(1-LB$4))</f>
        <v/>
      </c>
      <c r="LE56" s="102"/>
      <c r="LF56" s="104" t="str">
        <f t="shared" ref="LF56:LF68" si="488">IF(AND(LB56="",LC56=""),"",IF(OR(LE56="",LE56&lt;LD56),LD56,IF(LC56="",LE56,LB56*LB$4+LE56*(1-LB$4))))</f>
        <v/>
      </c>
      <c r="LG56" s="104" t="str">
        <f t="shared" si="198"/>
        <v/>
      </c>
      <c r="LH56" s="104" t="str">
        <f t="shared" si="199"/>
        <v/>
      </c>
      <c r="LI56" s="104" t="str">
        <f t="shared" si="200"/>
        <v/>
      </c>
      <c r="LJ56" s="104" t="str">
        <f t="shared" si="201"/>
        <v/>
      </c>
      <c r="LK56" s="104" t="str">
        <f t="shared" si="202"/>
        <v/>
      </c>
      <c r="LL56" s="105" t="str">
        <f t="shared" si="387"/>
        <v/>
      </c>
      <c r="LM56" s="109" t="str">
        <f t="shared" si="378"/>
        <v/>
      </c>
      <c r="LN56" s="102"/>
      <c r="LO56" s="102"/>
      <c r="LP56" s="104" t="str">
        <f t="shared" ref="LP56:LP67" si="489">IF(AND(LN56="",LO56=""),"",LN56*LN$4+LO56*(1-LN$4))</f>
        <v/>
      </c>
      <c r="LQ56" s="102"/>
      <c r="LR56" s="104" t="str">
        <f t="shared" ref="LR56:LR68" si="490">IF(AND(LN56="",LO56=""),"",IF(OR(LQ56="",LQ56&lt;LP56),LP56,IF(LO56="",LQ56,LN56*LN$4+LQ56*(1-LN$4))))</f>
        <v/>
      </c>
      <c r="LS56" s="102"/>
      <c r="LT56" s="102"/>
      <c r="LU56" s="104" t="str">
        <f t="shared" ref="LU56:LU67" si="491">IF(AND(LS56="",LT56=""),"",LS56*LS$4+LT56*(1-LS$4))</f>
        <v/>
      </c>
      <c r="LV56" s="102"/>
      <c r="LW56" s="104" t="str">
        <f t="shared" ref="LW56:LW68" si="492">IF(AND(LS56="",LT56=""),"",IF(OR(LV56="",LV56&lt;LU56),LU56,IF(LT56="",LV56,LS56*LS$4+LV56*(1-LS$4))))</f>
        <v/>
      </c>
      <c r="LX56" s="102"/>
      <c r="LY56" s="102"/>
      <c r="LZ56" s="104" t="str">
        <f t="shared" ref="LZ56:LZ67" si="493">IF(AND(LX56="",LY56=""),"",LX56*LX$4+LY56*(1-LX$4))</f>
        <v/>
      </c>
      <c r="MA56" s="102"/>
      <c r="MB56" s="104" t="str">
        <f t="shared" ref="MB56:MB68" si="494">IF(AND(LX56="",LY56=""),"",IF(OR(MA56="",MA56&lt;LZ56),LZ56,IF(LY56="",MA56,LX56*LX$4+MA56*(1-LX$4))))</f>
        <v/>
      </c>
      <c r="MC56" s="102"/>
      <c r="MD56" s="102"/>
      <c r="ME56" s="104" t="str">
        <f t="shared" ref="ME56:ME67" si="495">IF(AND(MC56="",MD56=""),"",MC56*MC$4+MD56*(1-MC$4))</f>
        <v/>
      </c>
      <c r="MF56" s="102"/>
      <c r="MG56" s="104" t="str">
        <f t="shared" ref="MG56:MG68" si="496">IF(AND(MC56="",MD56=""),"",IF(OR(MF56="",MF56&lt;ME56),ME56,IF(MD56="",MF56,MC56*MC$4+MF56*(1-MC$4))))</f>
        <v/>
      </c>
      <c r="MH56" s="102"/>
      <c r="MI56" s="102"/>
      <c r="MJ56" s="104" t="str">
        <f t="shared" ref="MJ56:MJ67" si="497">IF(AND(MH56="",MI56=""),"",MH56*MH$4+MI56*(1-MH$4))</f>
        <v/>
      </c>
      <c r="MK56" s="102"/>
      <c r="ML56" s="104" t="str">
        <f t="shared" ref="ML56:ML68" si="498">IF(AND(MH56="",MI56=""),"",IF(OR(MK56="",MK56&lt;MJ56),MJ56,IF(MI56="",MK56,MH56*MH$4+MK56*(1-MH$4))))</f>
        <v/>
      </c>
      <c r="MM56" s="104" t="str">
        <f t="shared" si="208"/>
        <v/>
      </c>
      <c r="MN56" s="104" t="str">
        <f t="shared" si="209"/>
        <v/>
      </c>
      <c r="MO56" s="104" t="str">
        <f t="shared" si="210"/>
        <v/>
      </c>
      <c r="MP56" s="104" t="str">
        <f t="shared" si="211"/>
        <v/>
      </c>
      <c r="MQ56" s="104" t="str">
        <f t="shared" si="212"/>
        <v/>
      </c>
      <c r="MR56" s="105" t="str">
        <f t="shared" si="388"/>
        <v/>
      </c>
      <c r="MS56" s="109" t="str">
        <f t="shared" si="379"/>
        <v/>
      </c>
      <c r="MT56" s="102"/>
      <c r="MU56" s="102"/>
      <c r="MV56" s="104" t="str">
        <f t="shared" ref="MV56:MV67" si="499">IF(AND(MT56="",MU56=""),"",MT56*MT$4+MU56*(1-MT$4))</f>
        <v/>
      </c>
      <c r="MW56" s="102"/>
      <c r="MX56" s="104" t="str">
        <f t="shared" ref="MX56:MX68" si="500">IF(AND(MT56="",MU56=""),"",IF(OR(MW56="",MW56&lt;MV56),MV56,IF(MU56="",MW56,MT56*MT$4+MW56*(1-MT$4))))</f>
        <v/>
      </c>
      <c r="MY56" s="102"/>
      <c r="MZ56" s="102"/>
      <c r="NA56" s="104" t="str">
        <f t="shared" ref="NA56:NA67" si="501">IF(AND(MY56="",MZ56=""),"",MY56*MY$4+MZ56*(1-MY$4))</f>
        <v/>
      </c>
      <c r="NB56" s="102"/>
      <c r="NC56" s="104" t="str">
        <f t="shared" ref="NC56:NC68" si="502">IF(AND(MY56="",MZ56=""),"",IF(OR(NB56="",NB56&lt;NA56),NA56,IF(MZ56="",NB56,MY56*MY$4+NB56*(1-MY$4))))</f>
        <v/>
      </c>
      <c r="ND56" s="102"/>
      <c r="NE56" s="102"/>
      <c r="NF56" s="104" t="str">
        <f t="shared" ref="NF56:NF67" si="503">IF(AND(ND56="",NE56=""),"",ND56*ND$4+NE56*(1-ND$4))</f>
        <v/>
      </c>
      <c r="NG56" s="102"/>
      <c r="NH56" s="104" t="str">
        <f t="shared" ref="NH56:NH68" si="504">IF(AND(ND56="",NE56=""),"",IF(OR(NG56="",NG56&lt;NF56),NF56,IF(NE56="",NG56,ND56*ND$4+NG56*(1-ND$4))))</f>
        <v/>
      </c>
      <c r="NI56" s="102"/>
      <c r="NJ56" s="102"/>
      <c r="NK56" s="104" t="str">
        <f t="shared" ref="NK56:NK67" si="505">IF(AND(NI56="",NJ56=""),"",NI56*NI$4+NJ56*(1-NI$4))</f>
        <v/>
      </c>
      <c r="NL56" s="102"/>
      <c r="NM56" s="104" t="str">
        <f t="shared" ref="NM56:NM68" si="506">IF(AND(NI56="",NJ56=""),"",IF(OR(NL56="",NL56&lt;NK56),NK56,IF(NJ56="",NL56,NI56*NI$4+NL56*(1-NI$4))))</f>
        <v/>
      </c>
      <c r="NN56" s="102"/>
      <c r="NO56" s="102"/>
      <c r="NP56" s="104" t="str">
        <f t="shared" ref="NP56:NP67" si="507">IF(AND(NN56="",NO56=""),"",NN56*NN$4+NO56*(1-NN$4))</f>
        <v/>
      </c>
      <c r="NQ56" s="102"/>
      <c r="NR56" s="104" t="str">
        <f t="shared" ref="NR56:NR68" si="508">IF(AND(NN56="",NO56=""),"",IF(OR(NQ56="",NQ56&lt;NP56),NP56,IF(NO56="",NQ56,NN56*NN$4+NQ56*(1-NN$4))))</f>
        <v/>
      </c>
      <c r="NS56" s="104" t="str">
        <f t="shared" si="218"/>
        <v/>
      </c>
      <c r="NT56" s="104" t="str">
        <f t="shared" si="219"/>
        <v/>
      </c>
      <c r="NU56" s="104" t="str">
        <f t="shared" si="220"/>
        <v/>
      </c>
      <c r="NV56" s="104" t="str">
        <f t="shared" si="221"/>
        <v/>
      </c>
      <c r="NW56" s="104" t="str">
        <f t="shared" si="222"/>
        <v/>
      </c>
      <c r="NX56" s="105" t="str">
        <f t="shared" si="389"/>
        <v/>
      </c>
      <c r="NY56" s="109" t="str">
        <f t="shared" si="380"/>
        <v/>
      </c>
      <c r="OA56" s="198" t="str">
        <f t="shared" si="226"/>
        <v/>
      </c>
      <c r="OB56" s="198" t="str">
        <f t="shared" si="227"/>
        <v/>
      </c>
      <c r="OC56" s="198" t="str">
        <f t="shared" si="228"/>
        <v/>
      </c>
      <c r="OD56" s="198" t="str">
        <f t="shared" si="229"/>
        <v/>
      </c>
      <c r="OE56" s="198" t="str">
        <f t="shared" si="230"/>
        <v/>
      </c>
      <c r="OF56" s="198" t="str">
        <f t="shared" si="231"/>
        <v/>
      </c>
      <c r="OG56" s="198" t="str">
        <f t="shared" si="232"/>
        <v/>
      </c>
      <c r="OH56" s="198" t="str">
        <f t="shared" si="233"/>
        <v/>
      </c>
      <c r="OI56" s="198" t="str">
        <f t="shared" si="234"/>
        <v/>
      </c>
      <c r="OJ56" s="198" t="str">
        <f t="shared" si="235"/>
        <v/>
      </c>
      <c r="OK56" s="198" t="str">
        <f t="shared" si="236"/>
        <v/>
      </c>
      <c r="OL56" s="198" t="str">
        <f t="shared" si="237"/>
        <v/>
      </c>
      <c r="OM56" s="134"/>
      <c r="ON56" s="104" t="str">
        <f t="shared" ref="ON56:ON67" si="509">IF(AE56="","",(SUM(AE116)*SUM($AJ$4)+SUM(BK56)*SUM($BP$4)+SUM(CQ56)*SUM($CV$4)+SUM(DW56)*SUM($EB$4)+SUM(FC56)*SUM($FH$4)+SUM(GI56)*SUM($GN$4)+SUM(HO56)*SUM($HT$4)+SUM(IU56)*SUM($IZ$4)+SUM(KA56)*SUM($KF$4)+SUM(LG56)*SUM($LL$4)+SUM(MM56)*SUM($MR$4)+SUM(NS56)*SUM($NX$4))/30)</f>
        <v/>
      </c>
      <c r="OO56" s="104" t="str">
        <f t="shared" ref="OO56:OO67" si="510">IF(AF56="","",(SUM(AF116)*SUM($AJ$4)+SUM(BL56)*SUM($BP$4)+SUM(CR56)*SUM($CV$4)+SUM(DX56)*SUM($EB$4)+SUM(FD56)*SUM($FH$4)+SUM(GJ56)*SUM($GN$4)+SUM(HP56)*SUM($HT$4)+SUM(IV56)*SUM($IZ$4)+SUM(KB56)*SUM($KF$4)+SUM(LH56)*SUM($LL$4)+SUM(MN56)*SUM($MR$4)+SUM(NT56)*SUM($NX$4))/30)</f>
        <v/>
      </c>
      <c r="OP56" s="104" t="str">
        <f t="shared" si="100"/>
        <v/>
      </c>
      <c r="OQ56" s="104" t="str">
        <f t="shared" si="101"/>
        <v/>
      </c>
      <c r="OR56" s="105" t="str">
        <f t="shared" si="102"/>
        <v/>
      </c>
      <c r="OS56" s="105" t="str">
        <f t="shared" si="103"/>
        <v/>
      </c>
      <c r="OT56" s="134"/>
      <c r="OU56" s="109" t="str">
        <f t="shared" si="104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368"/>
        <v>52</v>
      </c>
      <c r="B57" s="195"/>
      <c r="C57" s="195"/>
      <c r="D57" s="195"/>
      <c r="E57" s="196"/>
      <c r="F57" s="102"/>
      <c r="G57" s="102"/>
      <c r="H57" s="104" t="str">
        <f t="shared" si="390"/>
        <v/>
      </c>
      <c r="I57" s="102"/>
      <c r="J57" s="104" t="str">
        <f t="shared" si="391"/>
        <v/>
      </c>
      <c r="K57" s="102"/>
      <c r="L57" s="102"/>
      <c r="M57" s="104" t="str">
        <f t="shared" si="392"/>
        <v/>
      </c>
      <c r="N57" s="102"/>
      <c r="O57" s="104" t="str">
        <f t="shared" si="393"/>
        <v/>
      </c>
      <c r="P57" s="102"/>
      <c r="Q57" s="102"/>
      <c r="R57" s="104" t="str">
        <f t="shared" si="394"/>
        <v/>
      </c>
      <c r="S57" s="102"/>
      <c r="T57" s="104" t="str">
        <f t="shared" si="395"/>
        <v/>
      </c>
      <c r="U57" s="102"/>
      <c r="V57" s="102"/>
      <c r="W57" s="104" t="str">
        <f t="shared" si="396"/>
        <v/>
      </c>
      <c r="X57" s="102"/>
      <c r="Y57" s="104" t="str">
        <f t="shared" si="397"/>
        <v/>
      </c>
      <c r="Z57" s="102"/>
      <c r="AA57" s="102"/>
      <c r="AB57" s="104" t="str">
        <f t="shared" si="398"/>
        <v/>
      </c>
      <c r="AC57" s="102"/>
      <c r="AD57" s="104" t="str">
        <f t="shared" si="399"/>
        <v/>
      </c>
      <c r="AE57" s="104" t="str">
        <f t="shared" si="108"/>
        <v/>
      </c>
      <c r="AF57" s="104" t="str">
        <f t="shared" si="109"/>
        <v/>
      </c>
      <c r="AG57" s="104" t="str">
        <f t="shared" si="110"/>
        <v/>
      </c>
      <c r="AH57" s="104" t="str">
        <f t="shared" si="111"/>
        <v/>
      </c>
      <c r="AI57" s="104" t="str">
        <f t="shared" si="112"/>
        <v/>
      </c>
      <c r="AJ57" s="105" t="str">
        <f t="shared" si="381"/>
        <v/>
      </c>
      <c r="AK57" s="109" t="str">
        <f t="shared" si="369"/>
        <v/>
      </c>
      <c r="AL57" s="102"/>
      <c r="AM57" s="102"/>
      <c r="AN57" s="104" t="str">
        <f t="shared" si="400"/>
        <v/>
      </c>
      <c r="AO57" s="102"/>
      <c r="AP57" s="104" t="str">
        <f t="shared" si="401"/>
        <v/>
      </c>
      <c r="AQ57" s="102"/>
      <c r="AR57" s="102"/>
      <c r="AS57" s="104" t="str">
        <f t="shared" si="402"/>
        <v/>
      </c>
      <c r="AT57" s="102"/>
      <c r="AU57" s="104" t="str">
        <f t="shared" si="403"/>
        <v/>
      </c>
      <c r="AV57" s="102"/>
      <c r="AW57" s="102"/>
      <c r="AX57" s="104" t="str">
        <f t="shared" si="404"/>
        <v/>
      </c>
      <c r="AY57" s="102"/>
      <c r="AZ57" s="104" t="str">
        <f t="shared" si="405"/>
        <v/>
      </c>
      <c r="BA57" s="102"/>
      <c r="BB57" s="102"/>
      <c r="BC57" s="104" t="str">
        <f t="shared" si="406"/>
        <v/>
      </c>
      <c r="BD57" s="102"/>
      <c r="BE57" s="104" t="str">
        <f t="shared" si="407"/>
        <v/>
      </c>
      <c r="BF57" s="102"/>
      <c r="BG57" s="102"/>
      <c r="BH57" s="104" t="str">
        <f t="shared" si="408"/>
        <v/>
      </c>
      <c r="BI57" s="102"/>
      <c r="BJ57" s="104" t="str">
        <f t="shared" si="409"/>
        <v/>
      </c>
      <c r="BK57" s="104" t="str">
        <f t="shared" si="118"/>
        <v/>
      </c>
      <c r="BL57" s="104" t="str">
        <f t="shared" si="119"/>
        <v/>
      </c>
      <c r="BM57" s="104" t="str">
        <f t="shared" si="120"/>
        <v/>
      </c>
      <c r="BN57" s="104" t="str">
        <f t="shared" si="121"/>
        <v/>
      </c>
      <c r="BO57" s="104" t="str">
        <f t="shared" si="122"/>
        <v/>
      </c>
      <c r="BP57" s="105" t="str">
        <f t="shared" si="382"/>
        <v/>
      </c>
      <c r="BQ57" s="109" t="str">
        <f t="shared" si="370"/>
        <v/>
      </c>
      <c r="BR57" s="102"/>
      <c r="BS57" s="102"/>
      <c r="BT57" s="104" t="str">
        <f t="shared" si="410"/>
        <v/>
      </c>
      <c r="BU57" s="102"/>
      <c r="BV57" s="104" t="str">
        <f t="shared" si="411"/>
        <v/>
      </c>
      <c r="BW57" s="102"/>
      <c r="BX57" s="102"/>
      <c r="BY57" s="104" t="str">
        <f t="shared" si="412"/>
        <v/>
      </c>
      <c r="BZ57" s="102"/>
      <c r="CA57" s="104" t="str">
        <f t="shared" si="413"/>
        <v/>
      </c>
      <c r="CB57" s="102"/>
      <c r="CC57" s="102"/>
      <c r="CD57" s="104" t="str">
        <f t="shared" si="414"/>
        <v/>
      </c>
      <c r="CE57" s="102"/>
      <c r="CF57" s="104" t="str">
        <f t="shared" si="415"/>
        <v/>
      </c>
      <c r="CG57" s="102"/>
      <c r="CH57" s="102"/>
      <c r="CI57" s="104" t="str">
        <f t="shared" si="416"/>
        <v/>
      </c>
      <c r="CJ57" s="102"/>
      <c r="CK57" s="104" t="str">
        <f t="shared" si="417"/>
        <v/>
      </c>
      <c r="CL57" s="102"/>
      <c r="CM57" s="102"/>
      <c r="CN57" s="104" t="str">
        <f t="shared" si="418"/>
        <v/>
      </c>
      <c r="CO57" s="102"/>
      <c r="CP57" s="104" t="str">
        <f t="shared" si="419"/>
        <v/>
      </c>
      <c r="CQ57" s="104" t="str">
        <f t="shared" si="128"/>
        <v/>
      </c>
      <c r="CR57" s="104" t="str">
        <f t="shared" si="129"/>
        <v/>
      </c>
      <c r="CS57" s="104" t="str">
        <f t="shared" si="130"/>
        <v/>
      </c>
      <c r="CT57" s="104" t="str">
        <f t="shared" si="131"/>
        <v/>
      </c>
      <c r="CU57" s="104" t="str">
        <f t="shared" si="132"/>
        <v/>
      </c>
      <c r="CV57" s="105" t="str">
        <f t="shared" si="383"/>
        <v/>
      </c>
      <c r="CW57" s="109" t="str">
        <f t="shared" si="371"/>
        <v/>
      </c>
      <c r="CX57" s="102"/>
      <c r="CY57" s="102"/>
      <c r="CZ57" s="104" t="str">
        <f t="shared" si="420"/>
        <v/>
      </c>
      <c r="DA57" s="102"/>
      <c r="DB57" s="104" t="str">
        <f t="shared" si="421"/>
        <v/>
      </c>
      <c r="DC57" s="102"/>
      <c r="DD57" s="102"/>
      <c r="DE57" s="104" t="str">
        <f t="shared" si="422"/>
        <v/>
      </c>
      <c r="DF57" s="102"/>
      <c r="DG57" s="104" t="str">
        <f t="shared" si="423"/>
        <v/>
      </c>
      <c r="DH57" s="102"/>
      <c r="DI57" s="102"/>
      <c r="DJ57" s="104" t="str">
        <f t="shared" si="424"/>
        <v/>
      </c>
      <c r="DK57" s="102"/>
      <c r="DL57" s="104" t="str">
        <f t="shared" si="425"/>
        <v/>
      </c>
      <c r="DM57" s="102"/>
      <c r="DN57" s="102"/>
      <c r="DO57" s="104" t="str">
        <f t="shared" si="426"/>
        <v/>
      </c>
      <c r="DP57" s="102"/>
      <c r="DQ57" s="104" t="str">
        <f t="shared" si="427"/>
        <v/>
      </c>
      <c r="DR57" s="102"/>
      <c r="DS57" s="102"/>
      <c r="DT57" s="104" t="str">
        <f t="shared" si="428"/>
        <v/>
      </c>
      <c r="DU57" s="102"/>
      <c r="DV57" s="104" t="str">
        <f t="shared" si="429"/>
        <v/>
      </c>
      <c r="DW57" s="104" t="str">
        <f t="shared" si="256"/>
        <v/>
      </c>
      <c r="DX57" s="104" t="str">
        <f t="shared" si="257"/>
        <v/>
      </c>
      <c r="DY57" s="104" t="str">
        <f t="shared" si="258"/>
        <v/>
      </c>
      <c r="DZ57" s="104" t="str">
        <f t="shared" si="141"/>
        <v/>
      </c>
      <c r="EA57" s="104" t="str">
        <f t="shared" si="260"/>
        <v/>
      </c>
      <c r="EB57" s="105" t="str">
        <f t="shared" si="261"/>
        <v/>
      </c>
      <c r="EC57" s="109" t="str">
        <f t="shared" si="372"/>
        <v/>
      </c>
      <c r="ED57" s="102"/>
      <c r="EE57" s="102"/>
      <c r="EF57" s="104" t="str">
        <f t="shared" si="430"/>
        <v/>
      </c>
      <c r="EG57" s="102"/>
      <c r="EH57" s="104" t="str">
        <f t="shared" si="431"/>
        <v/>
      </c>
      <c r="EI57" s="102"/>
      <c r="EJ57" s="102"/>
      <c r="EK57" s="104" t="str">
        <f t="shared" si="432"/>
        <v/>
      </c>
      <c r="EL57" s="102"/>
      <c r="EM57" s="104" t="str">
        <f t="shared" si="433"/>
        <v/>
      </c>
      <c r="EN57" s="102"/>
      <c r="EO57" s="102"/>
      <c r="EP57" s="104" t="str">
        <f t="shared" si="434"/>
        <v/>
      </c>
      <c r="EQ57" s="102"/>
      <c r="ER57" s="104" t="str">
        <f t="shared" si="435"/>
        <v/>
      </c>
      <c r="ES57" s="102"/>
      <c r="ET57" s="102"/>
      <c r="EU57" s="104" t="str">
        <f t="shared" si="436"/>
        <v/>
      </c>
      <c r="EV57" s="102"/>
      <c r="EW57" s="104" t="str">
        <f t="shared" si="437"/>
        <v/>
      </c>
      <c r="EX57" s="102"/>
      <c r="EY57" s="102"/>
      <c r="EZ57" s="104" t="str">
        <f t="shared" si="438"/>
        <v/>
      </c>
      <c r="FA57" s="102"/>
      <c r="FB57" s="104" t="str">
        <f t="shared" si="439"/>
        <v/>
      </c>
      <c r="FC57" s="104" t="str">
        <f t="shared" si="148"/>
        <v/>
      </c>
      <c r="FD57" s="104" t="str">
        <f t="shared" si="149"/>
        <v/>
      </c>
      <c r="FE57" s="104" t="str">
        <f t="shared" si="150"/>
        <v/>
      </c>
      <c r="FF57" s="104" t="str">
        <f t="shared" si="151"/>
        <v/>
      </c>
      <c r="FG57" s="104" t="str">
        <f t="shared" si="266"/>
        <v/>
      </c>
      <c r="FH57" s="105" t="str">
        <f t="shared" si="267"/>
        <v/>
      </c>
      <c r="FI57" s="109" t="str">
        <f t="shared" si="373"/>
        <v/>
      </c>
      <c r="FJ57" s="102"/>
      <c r="FK57" s="102"/>
      <c r="FL57" s="104" t="str">
        <f t="shared" si="440"/>
        <v/>
      </c>
      <c r="FM57" s="102"/>
      <c r="FN57" s="104" t="str">
        <f t="shared" si="441"/>
        <v/>
      </c>
      <c r="FO57" s="102"/>
      <c r="FP57" s="102"/>
      <c r="FQ57" s="104" t="str">
        <f t="shared" si="442"/>
        <v/>
      </c>
      <c r="FR57" s="102"/>
      <c r="FS57" s="104" t="str">
        <f t="shared" si="443"/>
        <v/>
      </c>
      <c r="FT57" s="102"/>
      <c r="FU57" s="102"/>
      <c r="FV57" s="104" t="str">
        <f t="shared" si="444"/>
        <v/>
      </c>
      <c r="FW57" s="102"/>
      <c r="FX57" s="104" t="str">
        <f t="shared" si="445"/>
        <v/>
      </c>
      <c r="FY57" s="102"/>
      <c r="FZ57" s="102"/>
      <c r="GA57" s="104" t="str">
        <f t="shared" si="446"/>
        <v/>
      </c>
      <c r="GB57" s="102"/>
      <c r="GC57" s="104" t="str">
        <f t="shared" si="447"/>
        <v/>
      </c>
      <c r="GD57" s="102"/>
      <c r="GE57" s="102"/>
      <c r="GF57" s="104" t="str">
        <f t="shared" si="448"/>
        <v/>
      </c>
      <c r="GG57" s="102"/>
      <c r="GH57" s="104" t="str">
        <f t="shared" si="337"/>
        <v/>
      </c>
      <c r="GI57" s="104" t="str">
        <f t="shared" si="268"/>
        <v/>
      </c>
      <c r="GJ57" s="104" t="str">
        <f t="shared" si="159"/>
        <v/>
      </c>
      <c r="GK57" s="104" t="str">
        <f t="shared" si="270"/>
        <v/>
      </c>
      <c r="GL57" s="104" t="str">
        <f t="shared" si="161"/>
        <v/>
      </c>
      <c r="GM57" s="104" t="str">
        <f t="shared" si="272"/>
        <v/>
      </c>
      <c r="GN57" s="105" t="str">
        <f t="shared" si="273"/>
        <v/>
      </c>
      <c r="GO57" s="109" t="str">
        <f t="shared" si="374"/>
        <v/>
      </c>
      <c r="GP57" s="102"/>
      <c r="GQ57" s="102"/>
      <c r="GR57" s="104" t="str">
        <f t="shared" si="449"/>
        <v/>
      </c>
      <c r="GS57" s="102"/>
      <c r="GT57" s="104" t="str">
        <f t="shared" si="450"/>
        <v/>
      </c>
      <c r="GU57" s="102"/>
      <c r="GV57" s="102"/>
      <c r="GW57" s="104" t="str">
        <f t="shared" si="451"/>
        <v/>
      </c>
      <c r="GX57" s="102"/>
      <c r="GY57" s="104" t="str">
        <f t="shared" si="452"/>
        <v/>
      </c>
      <c r="GZ57" s="102"/>
      <c r="HA57" s="102"/>
      <c r="HB57" s="104" t="str">
        <f t="shared" si="453"/>
        <v/>
      </c>
      <c r="HC57" s="102"/>
      <c r="HD57" s="104" t="str">
        <f t="shared" si="454"/>
        <v/>
      </c>
      <c r="HE57" s="102"/>
      <c r="HF57" s="102"/>
      <c r="HG57" s="104" t="str">
        <f t="shared" si="455"/>
        <v/>
      </c>
      <c r="HH57" s="102"/>
      <c r="HI57" s="104" t="str">
        <f t="shared" si="456"/>
        <v/>
      </c>
      <c r="HJ57" s="102"/>
      <c r="HK57" s="102"/>
      <c r="HL57" s="104" t="str">
        <f t="shared" si="457"/>
        <v/>
      </c>
      <c r="HM57" s="102"/>
      <c r="HN57" s="104" t="str">
        <f t="shared" si="458"/>
        <v/>
      </c>
      <c r="HO57" s="104" t="str">
        <f t="shared" si="168"/>
        <v/>
      </c>
      <c r="HP57" s="104" t="str">
        <f t="shared" si="169"/>
        <v/>
      </c>
      <c r="HQ57" s="104" t="str">
        <f t="shared" si="170"/>
        <v/>
      </c>
      <c r="HR57" s="104" t="str">
        <f t="shared" si="171"/>
        <v/>
      </c>
      <c r="HS57" s="104" t="str">
        <f t="shared" si="172"/>
        <v/>
      </c>
      <c r="HT57" s="105" t="str">
        <f t="shared" si="384"/>
        <v/>
      </c>
      <c r="HU57" s="109" t="str">
        <f t="shared" si="375"/>
        <v/>
      </c>
      <c r="HV57" s="102"/>
      <c r="HW57" s="102"/>
      <c r="HX57" s="104" t="str">
        <f t="shared" si="459"/>
        <v/>
      </c>
      <c r="HY57" s="102"/>
      <c r="HZ57" s="104" t="str">
        <f t="shared" si="460"/>
        <v/>
      </c>
      <c r="IA57" s="102"/>
      <c r="IB57" s="102"/>
      <c r="IC57" s="104" t="str">
        <f t="shared" si="461"/>
        <v/>
      </c>
      <c r="ID57" s="102"/>
      <c r="IE57" s="104" t="str">
        <f t="shared" si="462"/>
        <v/>
      </c>
      <c r="IF57" s="102"/>
      <c r="IG57" s="102"/>
      <c r="IH57" s="104" t="str">
        <f t="shared" si="463"/>
        <v/>
      </c>
      <c r="II57" s="102"/>
      <c r="IJ57" s="104" t="str">
        <f t="shared" si="464"/>
        <v/>
      </c>
      <c r="IK57" s="102"/>
      <c r="IL57" s="102"/>
      <c r="IM57" s="104" t="str">
        <f t="shared" si="465"/>
        <v/>
      </c>
      <c r="IN57" s="102"/>
      <c r="IO57" s="104" t="str">
        <f t="shared" si="466"/>
        <v/>
      </c>
      <c r="IP57" s="102"/>
      <c r="IQ57" s="102"/>
      <c r="IR57" s="104" t="str">
        <f t="shared" si="467"/>
        <v/>
      </c>
      <c r="IS57" s="102"/>
      <c r="IT57" s="104" t="str">
        <f t="shared" si="468"/>
        <v/>
      </c>
      <c r="IU57" s="104" t="str">
        <f t="shared" si="178"/>
        <v/>
      </c>
      <c r="IV57" s="104" t="str">
        <f t="shared" si="179"/>
        <v/>
      </c>
      <c r="IW57" s="104" t="str">
        <f t="shared" si="180"/>
        <v/>
      </c>
      <c r="IX57" s="104" t="str">
        <f t="shared" si="181"/>
        <v/>
      </c>
      <c r="IY57" s="104" t="str">
        <f t="shared" si="182"/>
        <v/>
      </c>
      <c r="IZ57" s="105" t="str">
        <f t="shared" si="385"/>
        <v/>
      </c>
      <c r="JA57" s="109" t="str">
        <f t="shared" si="376"/>
        <v/>
      </c>
      <c r="JB57" s="102"/>
      <c r="JC57" s="102"/>
      <c r="JD57" s="104" t="str">
        <f t="shared" si="469"/>
        <v/>
      </c>
      <c r="JE57" s="102"/>
      <c r="JF57" s="104" t="str">
        <f t="shared" si="470"/>
        <v/>
      </c>
      <c r="JG57" s="102"/>
      <c r="JH57" s="102"/>
      <c r="JI57" s="104" t="str">
        <f t="shared" si="471"/>
        <v/>
      </c>
      <c r="JJ57" s="102"/>
      <c r="JK57" s="104" t="str">
        <f t="shared" si="472"/>
        <v/>
      </c>
      <c r="JL57" s="102"/>
      <c r="JM57" s="102"/>
      <c r="JN57" s="104" t="str">
        <f t="shared" si="473"/>
        <v/>
      </c>
      <c r="JO57" s="102"/>
      <c r="JP57" s="104" t="str">
        <f t="shared" si="474"/>
        <v/>
      </c>
      <c r="JQ57" s="102"/>
      <c r="JR57" s="102"/>
      <c r="JS57" s="104" t="str">
        <f t="shared" si="475"/>
        <v/>
      </c>
      <c r="JT57" s="102"/>
      <c r="JU57" s="104" t="str">
        <f t="shared" si="476"/>
        <v/>
      </c>
      <c r="JV57" s="102"/>
      <c r="JW57" s="102"/>
      <c r="JX57" s="104" t="str">
        <f t="shared" si="477"/>
        <v/>
      </c>
      <c r="JY57" s="102"/>
      <c r="JZ57" s="104" t="str">
        <f t="shared" si="478"/>
        <v/>
      </c>
      <c r="KA57" s="104" t="str">
        <f t="shared" si="188"/>
        <v/>
      </c>
      <c r="KB57" s="104" t="str">
        <f t="shared" si="189"/>
        <v/>
      </c>
      <c r="KC57" s="104" t="str">
        <f t="shared" si="190"/>
        <v/>
      </c>
      <c r="KD57" s="104" t="str">
        <f t="shared" si="191"/>
        <v/>
      </c>
      <c r="KE57" s="104" t="str">
        <f t="shared" si="192"/>
        <v/>
      </c>
      <c r="KF57" s="105" t="str">
        <f t="shared" si="386"/>
        <v/>
      </c>
      <c r="KG57" s="109" t="str">
        <f t="shared" si="377"/>
        <v/>
      </c>
      <c r="KH57" s="102"/>
      <c r="KI57" s="102"/>
      <c r="KJ57" s="104" t="str">
        <f t="shared" si="479"/>
        <v/>
      </c>
      <c r="KK57" s="102"/>
      <c r="KL57" s="104" t="str">
        <f t="shared" si="480"/>
        <v/>
      </c>
      <c r="KM57" s="102"/>
      <c r="KN57" s="102"/>
      <c r="KO57" s="104" t="str">
        <f t="shared" si="481"/>
        <v/>
      </c>
      <c r="KP57" s="102"/>
      <c r="KQ57" s="104" t="str">
        <f t="shared" si="482"/>
        <v/>
      </c>
      <c r="KR57" s="102"/>
      <c r="KS57" s="102"/>
      <c r="KT57" s="104" t="str">
        <f t="shared" si="483"/>
        <v/>
      </c>
      <c r="KU57" s="102"/>
      <c r="KV57" s="104" t="str">
        <f t="shared" si="484"/>
        <v/>
      </c>
      <c r="KW57" s="102"/>
      <c r="KX57" s="102"/>
      <c r="KY57" s="104" t="str">
        <f t="shared" si="485"/>
        <v/>
      </c>
      <c r="KZ57" s="102"/>
      <c r="LA57" s="104" t="str">
        <f t="shared" si="486"/>
        <v/>
      </c>
      <c r="LB57" s="102"/>
      <c r="LC57" s="102"/>
      <c r="LD57" s="104" t="str">
        <f t="shared" si="487"/>
        <v/>
      </c>
      <c r="LE57" s="102"/>
      <c r="LF57" s="104" t="str">
        <f t="shared" si="488"/>
        <v/>
      </c>
      <c r="LG57" s="104" t="str">
        <f t="shared" si="198"/>
        <v/>
      </c>
      <c r="LH57" s="104" t="str">
        <f t="shared" si="199"/>
        <v/>
      </c>
      <c r="LI57" s="104" t="str">
        <f t="shared" si="200"/>
        <v/>
      </c>
      <c r="LJ57" s="104" t="str">
        <f t="shared" si="201"/>
        <v/>
      </c>
      <c r="LK57" s="104" t="str">
        <f t="shared" si="202"/>
        <v/>
      </c>
      <c r="LL57" s="105" t="str">
        <f t="shared" si="387"/>
        <v/>
      </c>
      <c r="LM57" s="109" t="str">
        <f t="shared" si="378"/>
        <v/>
      </c>
      <c r="LN57" s="102"/>
      <c r="LO57" s="102"/>
      <c r="LP57" s="104" t="str">
        <f t="shared" si="489"/>
        <v/>
      </c>
      <c r="LQ57" s="102"/>
      <c r="LR57" s="104" t="str">
        <f t="shared" si="490"/>
        <v/>
      </c>
      <c r="LS57" s="102"/>
      <c r="LT57" s="102"/>
      <c r="LU57" s="104" t="str">
        <f t="shared" si="491"/>
        <v/>
      </c>
      <c r="LV57" s="102"/>
      <c r="LW57" s="104" t="str">
        <f t="shared" si="492"/>
        <v/>
      </c>
      <c r="LX57" s="102"/>
      <c r="LY57" s="102"/>
      <c r="LZ57" s="104" t="str">
        <f t="shared" si="493"/>
        <v/>
      </c>
      <c r="MA57" s="102"/>
      <c r="MB57" s="104" t="str">
        <f t="shared" si="494"/>
        <v/>
      </c>
      <c r="MC57" s="102"/>
      <c r="MD57" s="102"/>
      <c r="ME57" s="104" t="str">
        <f t="shared" si="495"/>
        <v/>
      </c>
      <c r="MF57" s="102"/>
      <c r="MG57" s="104" t="str">
        <f t="shared" si="496"/>
        <v/>
      </c>
      <c r="MH57" s="102"/>
      <c r="MI57" s="102"/>
      <c r="MJ57" s="104" t="str">
        <f t="shared" si="497"/>
        <v/>
      </c>
      <c r="MK57" s="102"/>
      <c r="ML57" s="104" t="str">
        <f t="shared" si="498"/>
        <v/>
      </c>
      <c r="MM57" s="104" t="str">
        <f t="shared" si="208"/>
        <v/>
      </c>
      <c r="MN57" s="104" t="str">
        <f t="shared" si="209"/>
        <v/>
      </c>
      <c r="MO57" s="104" t="str">
        <f t="shared" si="210"/>
        <v/>
      </c>
      <c r="MP57" s="104" t="str">
        <f t="shared" si="211"/>
        <v/>
      </c>
      <c r="MQ57" s="104" t="str">
        <f t="shared" si="212"/>
        <v/>
      </c>
      <c r="MR57" s="105" t="str">
        <f t="shared" si="388"/>
        <v/>
      </c>
      <c r="MS57" s="109" t="str">
        <f t="shared" si="379"/>
        <v/>
      </c>
      <c r="MT57" s="102"/>
      <c r="MU57" s="102"/>
      <c r="MV57" s="104" t="str">
        <f t="shared" si="499"/>
        <v/>
      </c>
      <c r="MW57" s="102"/>
      <c r="MX57" s="104" t="str">
        <f t="shared" si="500"/>
        <v/>
      </c>
      <c r="MY57" s="102"/>
      <c r="MZ57" s="102"/>
      <c r="NA57" s="104" t="str">
        <f t="shared" si="501"/>
        <v/>
      </c>
      <c r="NB57" s="102"/>
      <c r="NC57" s="104" t="str">
        <f t="shared" si="502"/>
        <v/>
      </c>
      <c r="ND57" s="102"/>
      <c r="NE57" s="102"/>
      <c r="NF57" s="104" t="str">
        <f t="shared" si="503"/>
        <v/>
      </c>
      <c r="NG57" s="102"/>
      <c r="NH57" s="104" t="str">
        <f t="shared" si="504"/>
        <v/>
      </c>
      <c r="NI57" s="102"/>
      <c r="NJ57" s="102"/>
      <c r="NK57" s="104" t="str">
        <f t="shared" si="505"/>
        <v/>
      </c>
      <c r="NL57" s="102"/>
      <c r="NM57" s="104" t="str">
        <f t="shared" si="506"/>
        <v/>
      </c>
      <c r="NN57" s="102"/>
      <c r="NO57" s="102"/>
      <c r="NP57" s="104" t="str">
        <f t="shared" si="507"/>
        <v/>
      </c>
      <c r="NQ57" s="102"/>
      <c r="NR57" s="104" t="str">
        <f t="shared" si="508"/>
        <v/>
      </c>
      <c r="NS57" s="104" t="str">
        <f t="shared" si="218"/>
        <v/>
      </c>
      <c r="NT57" s="104" t="str">
        <f t="shared" si="219"/>
        <v/>
      </c>
      <c r="NU57" s="104" t="str">
        <f t="shared" si="220"/>
        <v/>
      </c>
      <c r="NV57" s="104" t="str">
        <f t="shared" si="221"/>
        <v/>
      </c>
      <c r="NW57" s="104" t="str">
        <f t="shared" si="222"/>
        <v/>
      </c>
      <c r="NX57" s="105" t="str">
        <f t="shared" si="389"/>
        <v/>
      </c>
      <c r="NY57" s="109" t="str">
        <f t="shared" si="380"/>
        <v/>
      </c>
      <c r="OA57" s="104" t="str">
        <f t="shared" ref="OA57:OA67" si="511">AI57</f>
        <v/>
      </c>
      <c r="OB57" s="104" t="str">
        <f t="shared" ref="OB57:OB67" si="512">BO57</f>
        <v/>
      </c>
      <c r="OC57" s="104" t="str">
        <f t="shared" ref="OC57:OC67" si="513">CU57</f>
        <v/>
      </c>
      <c r="OD57" s="104" t="str">
        <f t="shared" ref="OD57:OD67" si="514">EA57</f>
        <v/>
      </c>
      <c r="OE57" s="104" t="str">
        <f t="shared" ref="OE57:OE67" si="515">FG57</f>
        <v/>
      </c>
      <c r="OF57" s="104" t="str">
        <f t="shared" ref="OF57:OF67" si="516">GM57</f>
        <v/>
      </c>
      <c r="OG57" s="104" t="str">
        <f t="shared" ref="OG57:OG67" si="517">HS57</f>
        <v/>
      </c>
      <c r="OH57" s="104" t="str">
        <f t="shared" ref="OH57:OH67" si="518">IY57</f>
        <v/>
      </c>
      <c r="OI57" s="104" t="str">
        <f t="shared" ref="OI57:OI67" si="519">KE57</f>
        <v/>
      </c>
      <c r="OJ57" s="104" t="str">
        <f t="shared" ref="OJ57:OJ67" si="520">LK57</f>
        <v/>
      </c>
      <c r="OK57" s="104" t="str">
        <f t="shared" ref="OK57:OK67" si="521">MQ57</f>
        <v/>
      </c>
      <c r="OL57" s="104" t="str">
        <f t="shared" ref="OL57:OL67" si="522">NW57</f>
        <v/>
      </c>
      <c r="OM57" s="134"/>
      <c r="ON57" s="104" t="str">
        <f t="shared" si="509"/>
        <v/>
      </c>
      <c r="OO57" s="104" t="str">
        <f t="shared" si="510"/>
        <v/>
      </c>
      <c r="OP57" s="104" t="str">
        <f t="shared" si="100"/>
        <v/>
      </c>
      <c r="OQ57" s="104" t="str">
        <f t="shared" si="101"/>
        <v/>
      </c>
      <c r="OR57" s="105" t="str">
        <f t="shared" si="102"/>
        <v/>
      </c>
      <c r="OS57" s="105" t="str">
        <f t="shared" si="103"/>
        <v/>
      </c>
      <c r="OT57" s="134"/>
      <c r="OU57" s="109" t="str">
        <f t="shared" si="104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368"/>
        <v>53</v>
      </c>
      <c r="B58" s="195"/>
      <c r="C58" s="195"/>
      <c r="D58" s="195"/>
      <c r="E58" s="196"/>
      <c r="F58" s="102"/>
      <c r="G58" s="102"/>
      <c r="H58" s="104" t="str">
        <f t="shared" si="390"/>
        <v/>
      </c>
      <c r="I58" s="102"/>
      <c r="J58" s="104" t="str">
        <f t="shared" si="391"/>
        <v/>
      </c>
      <c r="K58" s="102"/>
      <c r="L58" s="102"/>
      <c r="M58" s="104" t="str">
        <f t="shared" si="392"/>
        <v/>
      </c>
      <c r="N58" s="102"/>
      <c r="O58" s="104" t="str">
        <f t="shared" si="393"/>
        <v/>
      </c>
      <c r="P58" s="102"/>
      <c r="Q58" s="102"/>
      <c r="R58" s="104" t="str">
        <f t="shared" si="394"/>
        <v/>
      </c>
      <c r="S58" s="102"/>
      <c r="T58" s="104" t="str">
        <f t="shared" si="395"/>
        <v/>
      </c>
      <c r="U58" s="102"/>
      <c r="V58" s="102"/>
      <c r="W58" s="104" t="str">
        <f t="shared" si="396"/>
        <v/>
      </c>
      <c r="X58" s="102"/>
      <c r="Y58" s="104" t="str">
        <f t="shared" si="397"/>
        <v/>
      </c>
      <c r="Z58" s="102"/>
      <c r="AA58" s="102"/>
      <c r="AB58" s="104" t="str">
        <f t="shared" si="398"/>
        <v/>
      </c>
      <c r="AC58" s="102"/>
      <c r="AD58" s="104" t="str">
        <f t="shared" si="399"/>
        <v/>
      </c>
      <c r="AE58" s="104" t="str">
        <f t="shared" si="108"/>
        <v/>
      </c>
      <c r="AF58" s="104" t="str">
        <f t="shared" si="109"/>
        <v/>
      </c>
      <c r="AG58" s="104" t="str">
        <f t="shared" si="110"/>
        <v/>
      </c>
      <c r="AH58" s="104" t="str">
        <f t="shared" si="111"/>
        <v/>
      </c>
      <c r="AI58" s="104" t="str">
        <f t="shared" si="112"/>
        <v/>
      </c>
      <c r="AJ58" s="105" t="str">
        <f t="shared" si="381"/>
        <v/>
      </c>
      <c r="AK58" s="109" t="str">
        <f t="shared" si="369"/>
        <v/>
      </c>
      <c r="AL58" s="102"/>
      <c r="AM58" s="102"/>
      <c r="AN58" s="104" t="str">
        <f t="shared" si="400"/>
        <v/>
      </c>
      <c r="AO58" s="102"/>
      <c r="AP58" s="104" t="str">
        <f t="shared" si="401"/>
        <v/>
      </c>
      <c r="AQ58" s="102"/>
      <c r="AR58" s="102"/>
      <c r="AS58" s="104" t="str">
        <f t="shared" si="402"/>
        <v/>
      </c>
      <c r="AT58" s="102"/>
      <c r="AU58" s="104" t="str">
        <f t="shared" si="403"/>
        <v/>
      </c>
      <c r="AV58" s="102"/>
      <c r="AW58" s="102"/>
      <c r="AX58" s="104" t="str">
        <f t="shared" si="404"/>
        <v/>
      </c>
      <c r="AY58" s="102"/>
      <c r="AZ58" s="104" t="str">
        <f t="shared" si="405"/>
        <v/>
      </c>
      <c r="BA58" s="102"/>
      <c r="BB58" s="102"/>
      <c r="BC58" s="104" t="str">
        <f t="shared" si="406"/>
        <v/>
      </c>
      <c r="BD58" s="102"/>
      <c r="BE58" s="104" t="str">
        <f t="shared" si="407"/>
        <v/>
      </c>
      <c r="BF58" s="102"/>
      <c r="BG58" s="102"/>
      <c r="BH58" s="104" t="str">
        <f t="shared" si="408"/>
        <v/>
      </c>
      <c r="BI58" s="102"/>
      <c r="BJ58" s="104" t="str">
        <f t="shared" si="409"/>
        <v/>
      </c>
      <c r="BK58" s="104" t="str">
        <f t="shared" si="118"/>
        <v/>
      </c>
      <c r="BL58" s="104" t="str">
        <f t="shared" si="119"/>
        <v/>
      </c>
      <c r="BM58" s="104" t="str">
        <f t="shared" si="120"/>
        <v/>
      </c>
      <c r="BN58" s="104" t="str">
        <f t="shared" si="121"/>
        <v/>
      </c>
      <c r="BO58" s="104" t="str">
        <f t="shared" si="122"/>
        <v/>
      </c>
      <c r="BP58" s="105" t="str">
        <f t="shared" si="382"/>
        <v/>
      </c>
      <c r="BQ58" s="109" t="str">
        <f t="shared" si="370"/>
        <v/>
      </c>
      <c r="BR58" s="102"/>
      <c r="BS58" s="102"/>
      <c r="BT58" s="104" t="str">
        <f t="shared" si="410"/>
        <v/>
      </c>
      <c r="BU58" s="102"/>
      <c r="BV58" s="104" t="str">
        <f t="shared" si="411"/>
        <v/>
      </c>
      <c r="BW58" s="102"/>
      <c r="BX58" s="102"/>
      <c r="BY58" s="104" t="str">
        <f t="shared" si="412"/>
        <v/>
      </c>
      <c r="BZ58" s="102"/>
      <c r="CA58" s="104" t="str">
        <f t="shared" si="413"/>
        <v/>
      </c>
      <c r="CB58" s="102"/>
      <c r="CC58" s="102"/>
      <c r="CD58" s="104" t="str">
        <f t="shared" si="414"/>
        <v/>
      </c>
      <c r="CE58" s="102"/>
      <c r="CF58" s="104" t="str">
        <f t="shared" si="415"/>
        <v/>
      </c>
      <c r="CG58" s="102"/>
      <c r="CH58" s="102"/>
      <c r="CI58" s="104" t="str">
        <f t="shared" si="416"/>
        <v/>
      </c>
      <c r="CJ58" s="102"/>
      <c r="CK58" s="104" t="str">
        <f t="shared" si="417"/>
        <v/>
      </c>
      <c r="CL58" s="102"/>
      <c r="CM58" s="102"/>
      <c r="CN58" s="104" t="str">
        <f t="shared" si="418"/>
        <v/>
      </c>
      <c r="CO58" s="102"/>
      <c r="CP58" s="104" t="str">
        <f t="shared" si="419"/>
        <v/>
      </c>
      <c r="CQ58" s="104" t="str">
        <f t="shared" si="128"/>
        <v/>
      </c>
      <c r="CR58" s="104" t="str">
        <f t="shared" si="129"/>
        <v/>
      </c>
      <c r="CS58" s="104" t="str">
        <f t="shared" si="130"/>
        <v/>
      </c>
      <c r="CT58" s="104" t="str">
        <f t="shared" si="131"/>
        <v/>
      </c>
      <c r="CU58" s="104" t="str">
        <f t="shared" si="132"/>
        <v/>
      </c>
      <c r="CV58" s="105" t="str">
        <f t="shared" si="383"/>
        <v/>
      </c>
      <c r="CW58" s="109" t="str">
        <f t="shared" si="371"/>
        <v/>
      </c>
      <c r="CX58" s="102"/>
      <c r="CY58" s="102"/>
      <c r="CZ58" s="104" t="str">
        <f t="shared" si="420"/>
        <v/>
      </c>
      <c r="DA58" s="102"/>
      <c r="DB58" s="104" t="str">
        <f t="shared" si="421"/>
        <v/>
      </c>
      <c r="DC58" s="102"/>
      <c r="DD58" s="102"/>
      <c r="DE58" s="104" t="str">
        <f t="shared" si="422"/>
        <v/>
      </c>
      <c r="DF58" s="102"/>
      <c r="DG58" s="104" t="str">
        <f t="shared" si="423"/>
        <v/>
      </c>
      <c r="DH58" s="102"/>
      <c r="DI58" s="102"/>
      <c r="DJ58" s="104" t="str">
        <f t="shared" si="424"/>
        <v/>
      </c>
      <c r="DK58" s="102"/>
      <c r="DL58" s="104" t="str">
        <f t="shared" si="425"/>
        <v/>
      </c>
      <c r="DM58" s="102"/>
      <c r="DN58" s="102"/>
      <c r="DO58" s="104" t="str">
        <f t="shared" si="426"/>
        <v/>
      </c>
      <c r="DP58" s="102"/>
      <c r="DQ58" s="104" t="str">
        <f t="shared" si="427"/>
        <v/>
      </c>
      <c r="DR58" s="102"/>
      <c r="DS58" s="102"/>
      <c r="DT58" s="104" t="str">
        <f t="shared" si="428"/>
        <v/>
      </c>
      <c r="DU58" s="102"/>
      <c r="DV58" s="104" t="str">
        <f t="shared" si="429"/>
        <v/>
      </c>
      <c r="DW58" s="104" t="str">
        <f t="shared" si="138"/>
        <v/>
      </c>
      <c r="DX58" s="104" t="str">
        <f t="shared" si="139"/>
        <v/>
      </c>
      <c r="DY58" s="104" t="str">
        <f t="shared" si="140"/>
        <v/>
      </c>
      <c r="DZ58" s="104" t="str">
        <f t="shared" si="141"/>
        <v/>
      </c>
      <c r="EA58" s="104" t="str">
        <f t="shared" si="260"/>
        <v/>
      </c>
      <c r="EB58" s="105" t="str">
        <f t="shared" si="261"/>
        <v/>
      </c>
      <c r="EC58" s="109" t="str">
        <f t="shared" si="372"/>
        <v/>
      </c>
      <c r="ED58" s="102"/>
      <c r="EE58" s="102"/>
      <c r="EF58" s="104" t="str">
        <f t="shared" si="430"/>
        <v/>
      </c>
      <c r="EG58" s="102"/>
      <c r="EH58" s="104" t="str">
        <f t="shared" si="431"/>
        <v/>
      </c>
      <c r="EI58" s="102"/>
      <c r="EJ58" s="102"/>
      <c r="EK58" s="104" t="str">
        <f t="shared" si="432"/>
        <v/>
      </c>
      <c r="EL58" s="102"/>
      <c r="EM58" s="104" t="str">
        <f t="shared" si="433"/>
        <v/>
      </c>
      <c r="EN58" s="102"/>
      <c r="EO58" s="102"/>
      <c r="EP58" s="104" t="str">
        <f t="shared" si="434"/>
        <v/>
      </c>
      <c r="EQ58" s="102"/>
      <c r="ER58" s="104" t="str">
        <f t="shared" si="435"/>
        <v/>
      </c>
      <c r="ES58" s="102"/>
      <c r="ET58" s="102"/>
      <c r="EU58" s="104" t="str">
        <f t="shared" si="436"/>
        <v/>
      </c>
      <c r="EV58" s="102"/>
      <c r="EW58" s="104" t="str">
        <f t="shared" si="437"/>
        <v/>
      </c>
      <c r="EX58" s="102"/>
      <c r="EY58" s="102"/>
      <c r="EZ58" s="104" t="str">
        <f t="shared" si="438"/>
        <v/>
      </c>
      <c r="FA58" s="102"/>
      <c r="FB58" s="104" t="str">
        <f t="shared" si="439"/>
        <v/>
      </c>
      <c r="FC58" s="104" t="str">
        <f t="shared" si="148"/>
        <v/>
      </c>
      <c r="FD58" s="104" t="str">
        <f t="shared" si="149"/>
        <v/>
      </c>
      <c r="FE58" s="104" t="str">
        <f t="shared" si="150"/>
        <v/>
      </c>
      <c r="FF58" s="104" t="str">
        <f t="shared" si="151"/>
        <v/>
      </c>
      <c r="FG58" s="104" t="str">
        <f t="shared" si="266"/>
        <v/>
      </c>
      <c r="FH58" s="105" t="str">
        <f t="shared" si="267"/>
        <v/>
      </c>
      <c r="FI58" s="109" t="str">
        <f t="shared" si="373"/>
        <v/>
      </c>
      <c r="FJ58" s="102"/>
      <c r="FK58" s="102"/>
      <c r="FL58" s="104" t="str">
        <f t="shared" si="440"/>
        <v/>
      </c>
      <c r="FM58" s="102"/>
      <c r="FN58" s="104" t="str">
        <f t="shared" si="441"/>
        <v/>
      </c>
      <c r="FO58" s="102"/>
      <c r="FP58" s="102"/>
      <c r="FQ58" s="104" t="str">
        <f t="shared" si="442"/>
        <v/>
      </c>
      <c r="FR58" s="102"/>
      <c r="FS58" s="104" t="str">
        <f t="shared" si="443"/>
        <v/>
      </c>
      <c r="FT58" s="102"/>
      <c r="FU58" s="102"/>
      <c r="FV58" s="104" t="str">
        <f t="shared" si="444"/>
        <v/>
      </c>
      <c r="FW58" s="102"/>
      <c r="FX58" s="104" t="str">
        <f t="shared" si="445"/>
        <v/>
      </c>
      <c r="FY58" s="102"/>
      <c r="FZ58" s="102"/>
      <c r="GA58" s="104" t="str">
        <f t="shared" si="446"/>
        <v/>
      </c>
      <c r="GB58" s="102"/>
      <c r="GC58" s="104" t="str">
        <f t="shared" si="447"/>
        <v/>
      </c>
      <c r="GD58" s="102"/>
      <c r="GE58" s="102"/>
      <c r="GF58" s="104" t="str">
        <f t="shared" si="448"/>
        <v/>
      </c>
      <c r="GG58" s="102"/>
      <c r="GH58" s="104" t="str">
        <f t="shared" si="337"/>
        <v/>
      </c>
      <c r="GI58" s="104" t="str">
        <f t="shared" si="158"/>
        <v/>
      </c>
      <c r="GJ58" s="104" t="str">
        <f t="shared" si="159"/>
        <v/>
      </c>
      <c r="GK58" s="104" t="str">
        <f t="shared" si="160"/>
        <v/>
      </c>
      <c r="GL58" s="104" t="str">
        <f t="shared" si="161"/>
        <v/>
      </c>
      <c r="GM58" s="104" t="str">
        <f t="shared" si="272"/>
        <v/>
      </c>
      <c r="GN58" s="105" t="str">
        <f t="shared" si="273"/>
        <v/>
      </c>
      <c r="GO58" s="109" t="str">
        <f t="shared" si="374"/>
        <v/>
      </c>
      <c r="GP58" s="102"/>
      <c r="GQ58" s="102"/>
      <c r="GR58" s="104" t="str">
        <f t="shared" si="449"/>
        <v/>
      </c>
      <c r="GS58" s="102"/>
      <c r="GT58" s="104" t="str">
        <f t="shared" si="450"/>
        <v/>
      </c>
      <c r="GU58" s="102"/>
      <c r="GV58" s="102"/>
      <c r="GW58" s="104" t="str">
        <f t="shared" si="451"/>
        <v/>
      </c>
      <c r="GX58" s="102"/>
      <c r="GY58" s="104" t="str">
        <f t="shared" si="452"/>
        <v/>
      </c>
      <c r="GZ58" s="102"/>
      <c r="HA58" s="102"/>
      <c r="HB58" s="104" t="str">
        <f t="shared" si="453"/>
        <v/>
      </c>
      <c r="HC58" s="102"/>
      <c r="HD58" s="104" t="str">
        <f t="shared" si="454"/>
        <v/>
      </c>
      <c r="HE58" s="102"/>
      <c r="HF58" s="102"/>
      <c r="HG58" s="104" t="str">
        <f t="shared" si="455"/>
        <v/>
      </c>
      <c r="HH58" s="102"/>
      <c r="HI58" s="104" t="str">
        <f t="shared" si="456"/>
        <v/>
      </c>
      <c r="HJ58" s="102"/>
      <c r="HK58" s="102"/>
      <c r="HL58" s="104" t="str">
        <f t="shared" si="457"/>
        <v/>
      </c>
      <c r="HM58" s="102"/>
      <c r="HN58" s="104" t="str">
        <f t="shared" si="458"/>
        <v/>
      </c>
      <c r="HO58" s="104" t="str">
        <f t="shared" si="168"/>
        <v/>
      </c>
      <c r="HP58" s="104" t="str">
        <f t="shared" si="169"/>
        <v/>
      </c>
      <c r="HQ58" s="104" t="str">
        <f t="shared" si="170"/>
        <v/>
      </c>
      <c r="HR58" s="104" t="str">
        <f t="shared" si="171"/>
        <v/>
      </c>
      <c r="HS58" s="104" t="str">
        <f t="shared" si="172"/>
        <v/>
      </c>
      <c r="HT58" s="105" t="str">
        <f t="shared" si="384"/>
        <v/>
      </c>
      <c r="HU58" s="109" t="str">
        <f t="shared" si="375"/>
        <v/>
      </c>
      <c r="HV58" s="102"/>
      <c r="HW58" s="102"/>
      <c r="HX58" s="104" t="str">
        <f t="shared" si="459"/>
        <v/>
      </c>
      <c r="HY58" s="102"/>
      <c r="HZ58" s="104" t="str">
        <f t="shared" si="460"/>
        <v/>
      </c>
      <c r="IA58" s="102"/>
      <c r="IB58" s="102"/>
      <c r="IC58" s="104" t="str">
        <f t="shared" si="461"/>
        <v/>
      </c>
      <c r="ID58" s="102"/>
      <c r="IE58" s="104" t="str">
        <f t="shared" si="462"/>
        <v/>
      </c>
      <c r="IF58" s="102"/>
      <c r="IG58" s="102"/>
      <c r="IH58" s="104" t="str">
        <f t="shared" si="463"/>
        <v/>
      </c>
      <c r="II58" s="102"/>
      <c r="IJ58" s="104" t="str">
        <f t="shared" si="464"/>
        <v/>
      </c>
      <c r="IK58" s="102"/>
      <c r="IL58" s="102"/>
      <c r="IM58" s="104" t="str">
        <f t="shared" si="465"/>
        <v/>
      </c>
      <c r="IN58" s="102"/>
      <c r="IO58" s="104" t="str">
        <f t="shared" si="466"/>
        <v/>
      </c>
      <c r="IP58" s="102"/>
      <c r="IQ58" s="102"/>
      <c r="IR58" s="104" t="str">
        <f t="shared" si="467"/>
        <v/>
      </c>
      <c r="IS58" s="102"/>
      <c r="IT58" s="104" t="str">
        <f t="shared" si="468"/>
        <v/>
      </c>
      <c r="IU58" s="104" t="str">
        <f t="shared" si="178"/>
        <v/>
      </c>
      <c r="IV58" s="104" t="str">
        <f t="shared" si="179"/>
        <v/>
      </c>
      <c r="IW58" s="104" t="str">
        <f t="shared" si="180"/>
        <v/>
      </c>
      <c r="IX58" s="104" t="str">
        <f t="shared" si="181"/>
        <v/>
      </c>
      <c r="IY58" s="104" t="str">
        <f t="shared" si="182"/>
        <v/>
      </c>
      <c r="IZ58" s="105" t="str">
        <f t="shared" si="385"/>
        <v/>
      </c>
      <c r="JA58" s="109" t="str">
        <f t="shared" si="376"/>
        <v/>
      </c>
      <c r="JB58" s="102"/>
      <c r="JC58" s="102"/>
      <c r="JD58" s="104" t="str">
        <f t="shared" si="469"/>
        <v/>
      </c>
      <c r="JE58" s="102"/>
      <c r="JF58" s="104" t="str">
        <f t="shared" si="470"/>
        <v/>
      </c>
      <c r="JG58" s="102"/>
      <c r="JH58" s="102"/>
      <c r="JI58" s="104" t="str">
        <f t="shared" si="471"/>
        <v/>
      </c>
      <c r="JJ58" s="102"/>
      <c r="JK58" s="104" t="str">
        <f t="shared" si="472"/>
        <v/>
      </c>
      <c r="JL58" s="102"/>
      <c r="JM58" s="102"/>
      <c r="JN58" s="104" t="str">
        <f t="shared" si="473"/>
        <v/>
      </c>
      <c r="JO58" s="102"/>
      <c r="JP58" s="104" t="str">
        <f t="shared" si="474"/>
        <v/>
      </c>
      <c r="JQ58" s="102"/>
      <c r="JR58" s="102"/>
      <c r="JS58" s="104" t="str">
        <f t="shared" si="475"/>
        <v/>
      </c>
      <c r="JT58" s="102"/>
      <c r="JU58" s="104" t="str">
        <f t="shared" si="476"/>
        <v/>
      </c>
      <c r="JV58" s="102"/>
      <c r="JW58" s="102"/>
      <c r="JX58" s="104" t="str">
        <f t="shared" si="477"/>
        <v/>
      </c>
      <c r="JY58" s="102"/>
      <c r="JZ58" s="104" t="str">
        <f t="shared" si="478"/>
        <v/>
      </c>
      <c r="KA58" s="104" t="str">
        <f t="shared" si="188"/>
        <v/>
      </c>
      <c r="KB58" s="104" t="str">
        <f t="shared" si="189"/>
        <v/>
      </c>
      <c r="KC58" s="104" t="str">
        <f t="shared" si="190"/>
        <v/>
      </c>
      <c r="KD58" s="104" t="str">
        <f t="shared" si="191"/>
        <v/>
      </c>
      <c r="KE58" s="104" t="str">
        <f t="shared" si="192"/>
        <v/>
      </c>
      <c r="KF58" s="105" t="str">
        <f t="shared" si="386"/>
        <v/>
      </c>
      <c r="KG58" s="109" t="str">
        <f t="shared" si="377"/>
        <v/>
      </c>
      <c r="KH58" s="102"/>
      <c r="KI58" s="102"/>
      <c r="KJ58" s="104" t="str">
        <f t="shared" si="479"/>
        <v/>
      </c>
      <c r="KK58" s="102"/>
      <c r="KL58" s="104" t="str">
        <f t="shared" si="480"/>
        <v/>
      </c>
      <c r="KM58" s="102"/>
      <c r="KN58" s="102"/>
      <c r="KO58" s="104" t="str">
        <f t="shared" si="481"/>
        <v/>
      </c>
      <c r="KP58" s="102"/>
      <c r="KQ58" s="104" t="str">
        <f t="shared" si="482"/>
        <v/>
      </c>
      <c r="KR58" s="102"/>
      <c r="KS58" s="102"/>
      <c r="KT58" s="104" t="str">
        <f t="shared" si="483"/>
        <v/>
      </c>
      <c r="KU58" s="102"/>
      <c r="KV58" s="104" t="str">
        <f t="shared" si="484"/>
        <v/>
      </c>
      <c r="KW58" s="102"/>
      <c r="KX58" s="102"/>
      <c r="KY58" s="104" t="str">
        <f t="shared" si="485"/>
        <v/>
      </c>
      <c r="KZ58" s="102"/>
      <c r="LA58" s="104" t="str">
        <f t="shared" si="486"/>
        <v/>
      </c>
      <c r="LB58" s="102"/>
      <c r="LC58" s="102"/>
      <c r="LD58" s="104" t="str">
        <f t="shared" si="487"/>
        <v/>
      </c>
      <c r="LE58" s="102"/>
      <c r="LF58" s="104" t="str">
        <f t="shared" si="488"/>
        <v/>
      </c>
      <c r="LG58" s="104" t="str">
        <f t="shared" si="198"/>
        <v/>
      </c>
      <c r="LH58" s="104" t="str">
        <f t="shared" si="199"/>
        <v/>
      </c>
      <c r="LI58" s="104" t="str">
        <f t="shared" si="200"/>
        <v/>
      </c>
      <c r="LJ58" s="104" t="str">
        <f t="shared" si="201"/>
        <v/>
      </c>
      <c r="LK58" s="104" t="str">
        <f t="shared" si="202"/>
        <v/>
      </c>
      <c r="LL58" s="105" t="str">
        <f t="shared" si="387"/>
        <v/>
      </c>
      <c r="LM58" s="109" t="str">
        <f t="shared" si="378"/>
        <v/>
      </c>
      <c r="LN58" s="102"/>
      <c r="LO58" s="102"/>
      <c r="LP58" s="104" t="str">
        <f t="shared" si="489"/>
        <v/>
      </c>
      <c r="LQ58" s="102"/>
      <c r="LR58" s="104" t="str">
        <f t="shared" si="490"/>
        <v/>
      </c>
      <c r="LS58" s="102"/>
      <c r="LT58" s="102"/>
      <c r="LU58" s="104" t="str">
        <f t="shared" si="491"/>
        <v/>
      </c>
      <c r="LV58" s="102"/>
      <c r="LW58" s="104" t="str">
        <f t="shared" si="492"/>
        <v/>
      </c>
      <c r="LX58" s="102"/>
      <c r="LY58" s="102"/>
      <c r="LZ58" s="104" t="str">
        <f t="shared" si="493"/>
        <v/>
      </c>
      <c r="MA58" s="102"/>
      <c r="MB58" s="104" t="str">
        <f t="shared" si="494"/>
        <v/>
      </c>
      <c r="MC58" s="102"/>
      <c r="MD58" s="102"/>
      <c r="ME58" s="104" t="str">
        <f t="shared" si="495"/>
        <v/>
      </c>
      <c r="MF58" s="102"/>
      <c r="MG58" s="104" t="str">
        <f t="shared" si="496"/>
        <v/>
      </c>
      <c r="MH58" s="102"/>
      <c r="MI58" s="102"/>
      <c r="MJ58" s="104" t="str">
        <f t="shared" si="497"/>
        <v/>
      </c>
      <c r="MK58" s="102"/>
      <c r="ML58" s="104" t="str">
        <f t="shared" si="498"/>
        <v/>
      </c>
      <c r="MM58" s="104" t="str">
        <f t="shared" si="208"/>
        <v/>
      </c>
      <c r="MN58" s="104" t="str">
        <f t="shared" si="209"/>
        <v/>
      </c>
      <c r="MO58" s="104" t="str">
        <f t="shared" si="210"/>
        <v/>
      </c>
      <c r="MP58" s="104" t="str">
        <f t="shared" si="211"/>
        <v/>
      </c>
      <c r="MQ58" s="104" t="str">
        <f t="shared" si="212"/>
        <v/>
      </c>
      <c r="MR58" s="105" t="str">
        <f t="shared" si="388"/>
        <v/>
      </c>
      <c r="MS58" s="109" t="str">
        <f t="shared" si="379"/>
        <v/>
      </c>
      <c r="MT58" s="102"/>
      <c r="MU58" s="102"/>
      <c r="MV58" s="104" t="str">
        <f t="shared" si="499"/>
        <v/>
      </c>
      <c r="MW58" s="102"/>
      <c r="MX58" s="104" t="str">
        <f t="shared" si="500"/>
        <v/>
      </c>
      <c r="MY58" s="102"/>
      <c r="MZ58" s="102"/>
      <c r="NA58" s="104" t="str">
        <f t="shared" si="501"/>
        <v/>
      </c>
      <c r="NB58" s="102"/>
      <c r="NC58" s="104" t="str">
        <f t="shared" si="502"/>
        <v/>
      </c>
      <c r="ND58" s="102"/>
      <c r="NE58" s="102"/>
      <c r="NF58" s="104" t="str">
        <f t="shared" si="503"/>
        <v/>
      </c>
      <c r="NG58" s="102"/>
      <c r="NH58" s="104" t="str">
        <f t="shared" si="504"/>
        <v/>
      </c>
      <c r="NI58" s="102"/>
      <c r="NJ58" s="102"/>
      <c r="NK58" s="104" t="str">
        <f t="shared" si="505"/>
        <v/>
      </c>
      <c r="NL58" s="102"/>
      <c r="NM58" s="104" t="str">
        <f t="shared" si="506"/>
        <v/>
      </c>
      <c r="NN58" s="102"/>
      <c r="NO58" s="102"/>
      <c r="NP58" s="104" t="str">
        <f t="shared" si="507"/>
        <v/>
      </c>
      <c r="NQ58" s="102"/>
      <c r="NR58" s="104" t="str">
        <f t="shared" si="508"/>
        <v/>
      </c>
      <c r="NS58" s="104" t="str">
        <f t="shared" si="218"/>
        <v/>
      </c>
      <c r="NT58" s="104" t="str">
        <f t="shared" si="219"/>
        <v/>
      </c>
      <c r="NU58" s="104" t="str">
        <f t="shared" si="220"/>
        <v/>
      </c>
      <c r="NV58" s="104" t="str">
        <f t="shared" si="221"/>
        <v/>
      </c>
      <c r="NW58" s="104" t="str">
        <f t="shared" si="222"/>
        <v/>
      </c>
      <c r="NX58" s="105" t="str">
        <f t="shared" si="389"/>
        <v/>
      </c>
      <c r="NY58" s="109" t="str">
        <f t="shared" si="380"/>
        <v/>
      </c>
      <c r="OA58" s="104" t="str">
        <f t="shared" si="511"/>
        <v/>
      </c>
      <c r="OB58" s="104" t="str">
        <f t="shared" si="512"/>
        <v/>
      </c>
      <c r="OC58" s="104" t="str">
        <f t="shared" si="513"/>
        <v/>
      </c>
      <c r="OD58" s="104" t="str">
        <f t="shared" si="514"/>
        <v/>
      </c>
      <c r="OE58" s="104" t="str">
        <f t="shared" si="515"/>
        <v/>
      </c>
      <c r="OF58" s="104" t="str">
        <f t="shared" si="516"/>
        <v/>
      </c>
      <c r="OG58" s="104" t="str">
        <f t="shared" si="517"/>
        <v/>
      </c>
      <c r="OH58" s="104" t="str">
        <f t="shared" si="518"/>
        <v/>
      </c>
      <c r="OI58" s="104" t="str">
        <f t="shared" si="519"/>
        <v/>
      </c>
      <c r="OJ58" s="104" t="str">
        <f t="shared" si="520"/>
        <v/>
      </c>
      <c r="OK58" s="104" t="str">
        <f t="shared" si="521"/>
        <v/>
      </c>
      <c r="OL58" s="104" t="str">
        <f t="shared" si="522"/>
        <v/>
      </c>
      <c r="OM58" s="134"/>
      <c r="ON58" s="104" t="str">
        <f t="shared" si="509"/>
        <v/>
      </c>
      <c r="OO58" s="104" t="str">
        <f t="shared" si="510"/>
        <v/>
      </c>
      <c r="OP58" s="104" t="str">
        <f t="shared" si="100"/>
        <v/>
      </c>
      <c r="OQ58" s="104" t="str">
        <f t="shared" si="101"/>
        <v/>
      </c>
      <c r="OR58" s="105" t="str">
        <f t="shared" si="102"/>
        <v/>
      </c>
      <c r="OS58" s="105" t="str">
        <f t="shared" si="103"/>
        <v/>
      </c>
      <c r="OT58" s="134"/>
      <c r="OU58" s="109" t="str">
        <f t="shared" si="104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368"/>
        <v>54</v>
      </c>
      <c r="B59" s="195"/>
      <c r="C59" s="195"/>
      <c r="D59" s="195"/>
      <c r="E59" s="196"/>
      <c r="F59" s="102"/>
      <c r="G59" s="102"/>
      <c r="H59" s="104" t="str">
        <f t="shared" si="390"/>
        <v/>
      </c>
      <c r="I59" s="102"/>
      <c r="J59" s="104" t="str">
        <f t="shared" si="391"/>
        <v/>
      </c>
      <c r="K59" s="102"/>
      <c r="L59" s="102"/>
      <c r="M59" s="104" t="str">
        <f t="shared" si="392"/>
        <v/>
      </c>
      <c r="N59" s="102"/>
      <c r="O59" s="104" t="str">
        <f t="shared" si="393"/>
        <v/>
      </c>
      <c r="P59" s="102"/>
      <c r="Q59" s="102"/>
      <c r="R59" s="104" t="str">
        <f t="shared" si="394"/>
        <v/>
      </c>
      <c r="S59" s="102"/>
      <c r="T59" s="104" t="str">
        <f t="shared" si="395"/>
        <v/>
      </c>
      <c r="U59" s="102"/>
      <c r="V59" s="102"/>
      <c r="W59" s="104" t="str">
        <f t="shared" si="396"/>
        <v/>
      </c>
      <c r="X59" s="102"/>
      <c r="Y59" s="104" t="str">
        <f t="shared" si="397"/>
        <v/>
      </c>
      <c r="Z59" s="102"/>
      <c r="AA59" s="102"/>
      <c r="AB59" s="104" t="str">
        <f t="shared" si="398"/>
        <v/>
      </c>
      <c r="AC59" s="102"/>
      <c r="AD59" s="104" t="str">
        <f t="shared" si="399"/>
        <v/>
      </c>
      <c r="AE59" s="104" t="str">
        <f t="shared" si="108"/>
        <v/>
      </c>
      <c r="AF59" s="104" t="str">
        <f t="shared" si="109"/>
        <v/>
      </c>
      <c r="AG59" s="104" t="str">
        <f t="shared" si="110"/>
        <v/>
      </c>
      <c r="AH59" s="104" t="str">
        <f t="shared" si="111"/>
        <v/>
      </c>
      <c r="AI59" s="104" t="str">
        <f t="shared" si="112"/>
        <v/>
      </c>
      <c r="AJ59" s="105" t="str">
        <f t="shared" si="381"/>
        <v/>
      </c>
      <c r="AK59" s="109" t="str">
        <f t="shared" si="369"/>
        <v/>
      </c>
      <c r="AL59" s="102"/>
      <c r="AM59" s="102"/>
      <c r="AN59" s="104" t="str">
        <f t="shared" si="400"/>
        <v/>
      </c>
      <c r="AO59" s="102"/>
      <c r="AP59" s="104" t="str">
        <f t="shared" si="401"/>
        <v/>
      </c>
      <c r="AQ59" s="102"/>
      <c r="AR59" s="102"/>
      <c r="AS59" s="104" t="str">
        <f t="shared" si="402"/>
        <v/>
      </c>
      <c r="AT59" s="102"/>
      <c r="AU59" s="104" t="str">
        <f t="shared" si="403"/>
        <v/>
      </c>
      <c r="AV59" s="102"/>
      <c r="AW59" s="102"/>
      <c r="AX59" s="104" t="str">
        <f t="shared" si="404"/>
        <v/>
      </c>
      <c r="AY59" s="102"/>
      <c r="AZ59" s="104" t="str">
        <f t="shared" si="405"/>
        <v/>
      </c>
      <c r="BA59" s="102"/>
      <c r="BB59" s="102"/>
      <c r="BC59" s="104" t="str">
        <f t="shared" si="406"/>
        <v/>
      </c>
      <c r="BD59" s="102"/>
      <c r="BE59" s="104" t="str">
        <f t="shared" si="407"/>
        <v/>
      </c>
      <c r="BF59" s="102"/>
      <c r="BG59" s="102"/>
      <c r="BH59" s="104" t="str">
        <f t="shared" si="408"/>
        <v/>
      </c>
      <c r="BI59" s="102"/>
      <c r="BJ59" s="104" t="str">
        <f t="shared" si="409"/>
        <v/>
      </c>
      <c r="BK59" s="104" t="str">
        <f t="shared" si="118"/>
        <v/>
      </c>
      <c r="BL59" s="104" t="str">
        <f t="shared" si="119"/>
        <v/>
      </c>
      <c r="BM59" s="104" t="str">
        <f t="shared" si="120"/>
        <v/>
      </c>
      <c r="BN59" s="104" t="str">
        <f t="shared" si="121"/>
        <v/>
      </c>
      <c r="BO59" s="104" t="str">
        <f t="shared" si="122"/>
        <v/>
      </c>
      <c r="BP59" s="105" t="str">
        <f t="shared" si="382"/>
        <v/>
      </c>
      <c r="BQ59" s="109" t="str">
        <f t="shared" si="370"/>
        <v/>
      </c>
      <c r="BR59" s="102"/>
      <c r="BS59" s="102"/>
      <c r="BT59" s="104" t="str">
        <f t="shared" si="410"/>
        <v/>
      </c>
      <c r="BU59" s="102"/>
      <c r="BV59" s="104" t="str">
        <f t="shared" si="411"/>
        <v/>
      </c>
      <c r="BW59" s="102"/>
      <c r="BX59" s="102"/>
      <c r="BY59" s="104" t="str">
        <f t="shared" si="412"/>
        <v/>
      </c>
      <c r="BZ59" s="102"/>
      <c r="CA59" s="104" t="str">
        <f t="shared" si="413"/>
        <v/>
      </c>
      <c r="CB59" s="102"/>
      <c r="CC59" s="102"/>
      <c r="CD59" s="104" t="str">
        <f t="shared" si="414"/>
        <v/>
      </c>
      <c r="CE59" s="102"/>
      <c r="CF59" s="104" t="str">
        <f t="shared" si="415"/>
        <v/>
      </c>
      <c r="CG59" s="102"/>
      <c r="CH59" s="102"/>
      <c r="CI59" s="104" t="str">
        <f t="shared" si="416"/>
        <v/>
      </c>
      <c r="CJ59" s="102"/>
      <c r="CK59" s="104" t="str">
        <f t="shared" si="417"/>
        <v/>
      </c>
      <c r="CL59" s="102"/>
      <c r="CM59" s="102"/>
      <c r="CN59" s="104" t="str">
        <f t="shared" si="418"/>
        <v/>
      </c>
      <c r="CO59" s="102"/>
      <c r="CP59" s="104" t="str">
        <f t="shared" si="419"/>
        <v/>
      </c>
      <c r="CQ59" s="104" t="str">
        <f t="shared" si="128"/>
        <v/>
      </c>
      <c r="CR59" s="104" t="str">
        <f t="shared" si="129"/>
        <v/>
      </c>
      <c r="CS59" s="104" t="str">
        <f t="shared" si="130"/>
        <v/>
      </c>
      <c r="CT59" s="104" t="str">
        <f t="shared" si="131"/>
        <v/>
      </c>
      <c r="CU59" s="104" t="str">
        <f t="shared" si="132"/>
        <v/>
      </c>
      <c r="CV59" s="105" t="str">
        <f t="shared" si="383"/>
        <v/>
      </c>
      <c r="CW59" s="109" t="str">
        <f t="shared" si="371"/>
        <v/>
      </c>
      <c r="CX59" s="102"/>
      <c r="CY59" s="102"/>
      <c r="CZ59" s="104" t="str">
        <f t="shared" si="420"/>
        <v/>
      </c>
      <c r="DA59" s="102"/>
      <c r="DB59" s="104" t="str">
        <f t="shared" si="421"/>
        <v/>
      </c>
      <c r="DC59" s="102"/>
      <c r="DD59" s="102"/>
      <c r="DE59" s="104" t="str">
        <f t="shared" si="422"/>
        <v/>
      </c>
      <c r="DF59" s="102"/>
      <c r="DG59" s="104" t="str">
        <f t="shared" si="423"/>
        <v/>
      </c>
      <c r="DH59" s="102"/>
      <c r="DI59" s="102"/>
      <c r="DJ59" s="104" t="str">
        <f t="shared" si="424"/>
        <v/>
      </c>
      <c r="DK59" s="102"/>
      <c r="DL59" s="104" t="str">
        <f t="shared" si="425"/>
        <v/>
      </c>
      <c r="DM59" s="102"/>
      <c r="DN59" s="102"/>
      <c r="DO59" s="104" t="str">
        <f t="shared" si="426"/>
        <v/>
      </c>
      <c r="DP59" s="102"/>
      <c r="DQ59" s="104" t="str">
        <f t="shared" si="427"/>
        <v/>
      </c>
      <c r="DR59" s="102"/>
      <c r="DS59" s="102"/>
      <c r="DT59" s="104" t="str">
        <f t="shared" si="428"/>
        <v/>
      </c>
      <c r="DU59" s="102"/>
      <c r="DV59" s="104" t="str">
        <f t="shared" si="429"/>
        <v/>
      </c>
      <c r="DW59" s="104" t="str">
        <f t="shared" si="138"/>
        <v/>
      </c>
      <c r="DX59" s="104" t="str">
        <f t="shared" si="139"/>
        <v/>
      </c>
      <c r="DY59" s="104" t="str">
        <f t="shared" si="140"/>
        <v/>
      </c>
      <c r="DZ59" s="104" t="str">
        <f t="shared" si="141"/>
        <v/>
      </c>
      <c r="EA59" s="104" t="str">
        <f t="shared" si="142"/>
        <v/>
      </c>
      <c r="EB59" s="105" t="str">
        <f t="shared" ref="EB59:EB67" si="523">IF(DY59="","",IF(SUM(EA59)=0,IF(SUM(DY59)&gt;=10,EB$4,0),IF(SUM(EA59)&gt;=10,EB$4,0)))</f>
        <v/>
      </c>
      <c r="EC59" s="109" t="str">
        <f t="shared" si="372"/>
        <v/>
      </c>
      <c r="ED59" s="102"/>
      <c r="EE59" s="102"/>
      <c r="EF59" s="104" t="str">
        <f t="shared" si="430"/>
        <v/>
      </c>
      <c r="EG59" s="102"/>
      <c r="EH59" s="104" t="str">
        <f t="shared" si="431"/>
        <v/>
      </c>
      <c r="EI59" s="102"/>
      <c r="EJ59" s="102"/>
      <c r="EK59" s="104" t="str">
        <f t="shared" si="432"/>
        <v/>
      </c>
      <c r="EL59" s="102"/>
      <c r="EM59" s="104" t="str">
        <f t="shared" si="433"/>
        <v/>
      </c>
      <c r="EN59" s="102"/>
      <c r="EO59" s="102"/>
      <c r="EP59" s="104" t="str">
        <f t="shared" si="434"/>
        <v/>
      </c>
      <c r="EQ59" s="102"/>
      <c r="ER59" s="104" t="str">
        <f t="shared" si="435"/>
        <v/>
      </c>
      <c r="ES59" s="102"/>
      <c r="ET59" s="102"/>
      <c r="EU59" s="104" t="str">
        <f t="shared" si="436"/>
        <v/>
      </c>
      <c r="EV59" s="102"/>
      <c r="EW59" s="104" t="str">
        <f t="shared" si="437"/>
        <v/>
      </c>
      <c r="EX59" s="102"/>
      <c r="EY59" s="102"/>
      <c r="EZ59" s="104" t="str">
        <f t="shared" si="438"/>
        <v/>
      </c>
      <c r="FA59" s="102"/>
      <c r="FB59" s="104" t="str">
        <f t="shared" si="439"/>
        <v/>
      </c>
      <c r="FC59" s="104" t="str">
        <f t="shared" si="148"/>
        <v/>
      </c>
      <c r="FD59" s="104" t="str">
        <f t="shared" si="149"/>
        <v/>
      </c>
      <c r="FE59" s="104" t="str">
        <f t="shared" si="150"/>
        <v/>
      </c>
      <c r="FF59" s="104" t="str">
        <f t="shared" si="151"/>
        <v/>
      </c>
      <c r="FG59" s="104" t="str">
        <f t="shared" si="266"/>
        <v/>
      </c>
      <c r="FH59" s="105" t="str">
        <f t="shared" ref="FH59:FH67" si="524">IF(FE59="","",IF(SUM(FG59)=0,IF(SUM(FE59)&gt;=10,FH$4,0),IF(SUM(FG59)&gt;=10,FH$4,0)))</f>
        <v/>
      </c>
      <c r="FI59" s="109" t="str">
        <f t="shared" si="373"/>
        <v/>
      </c>
      <c r="FJ59" s="102"/>
      <c r="FK59" s="102"/>
      <c r="FL59" s="104" t="str">
        <f t="shared" si="440"/>
        <v/>
      </c>
      <c r="FM59" s="102"/>
      <c r="FN59" s="104" t="str">
        <f t="shared" si="441"/>
        <v/>
      </c>
      <c r="FO59" s="102"/>
      <c r="FP59" s="102"/>
      <c r="FQ59" s="104" t="str">
        <f t="shared" si="442"/>
        <v/>
      </c>
      <c r="FR59" s="102"/>
      <c r="FS59" s="104" t="str">
        <f t="shared" si="443"/>
        <v/>
      </c>
      <c r="FT59" s="102"/>
      <c r="FU59" s="102"/>
      <c r="FV59" s="104" t="str">
        <f t="shared" si="444"/>
        <v/>
      </c>
      <c r="FW59" s="102"/>
      <c r="FX59" s="104" t="str">
        <f t="shared" si="445"/>
        <v/>
      </c>
      <c r="FY59" s="102"/>
      <c r="FZ59" s="102"/>
      <c r="GA59" s="104" t="str">
        <f t="shared" si="446"/>
        <v/>
      </c>
      <c r="GB59" s="102"/>
      <c r="GC59" s="104" t="str">
        <f t="shared" si="447"/>
        <v/>
      </c>
      <c r="GD59" s="102"/>
      <c r="GE59" s="102"/>
      <c r="GF59" s="104" t="str">
        <f t="shared" si="448"/>
        <v/>
      </c>
      <c r="GG59" s="102"/>
      <c r="GH59" s="104" t="str">
        <f t="shared" si="337"/>
        <v/>
      </c>
      <c r="GI59" s="104" t="str">
        <f t="shared" si="158"/>
        <v/>
      </c>
      <c r="GJ59" s="104" t="str">
        <f t="shared" si="159"/>
        <v/>
      </c>
      <c r="GK59" s="104" t="str">
        <f t="shared" si="160"/>
        <v/>
      </c>
      <c r="GL59" s="104" t="str">
        <f t="shared" si="161"/>
        <v/>
      </c>
      <c r="GM59" s="104" t="str">
        <f t="shared" si="162"/>
        <v/>
      </c>
      <c r="GN59" s="105" t="str">
        <f t="shared" ref="GN59:GN67" si="525">IF(GK59="","",IF(SUM(GM59)=0,IF(SUM(GK59)&gt;=10,GN$4,0),IF(SUM(GM59)&gt;=10,GN$4,0)))</f>
        <v/>
      </c>
      <c r="GO59" s="109" t="str">
        <f t="shared" si="374"/>
        <v/>
      </c>
      <c r="GP59" s="102"/>
      <c r="GQ59" s="102"/>
      <c r="GR59" s="104" t="str">
        <f t="shared" si="449"/>
        <v/>
      </c>
      <c r="GS59" s="102"/>
      <c r="GT59" s="104" t="str">
        <f t="shared" si="450"/>
        <v/>
      </c>
      <c r="GU59" s="102"/>
      <c r="GV59" s="102"/>
      <c r="GW59" s="104" t="str">
        <f t="shared" si="451"/>
        <v/>
      </c>
      <c r="GX59" s="102"/>
      <c r="GY59" s="104" t="str">
        <f t="shared" si="452"/>
        <v/>
      </c>
      <c r="GZ59" s="102"/>
      <c r="HA59" s="102"/>
      <c r="HB59" s="104" t="str">
        <f t="shared" si="453"/>
        <v/>
      </c>
      <c r="HC59" s="102"/>
      <c r="HD59" s="104" t="str">
        <f t="shared" si="454"/>
        <v/>
      </c>
      <c r="HE59" s="102"/>
      <c r="HF59" s="102"/>
      <c r="HG59" s="104" t="str">
        <f t="shared" si="455"/>
        <v/>
      </c>
      <c r="HH59" s="102"/>
      <c r="HI59" s="104" t="str">
        <f t="shared" si="456"/>
        <v/>
      </c>
      <c r="HJ59" s="102"/>
      <c r="HK59" s="102"/>
      <c r="HL59" s="104" t="str">
        <f t="shared" si="457"/>
        <v/>
      </c>
      <c r="HM59" s="102"/>
      <c r="HN59" s="104" t="str">
        <f t="shared" si="458"/>
        <v/>
      </c>
      <c r="HO59" s="104" t="str">
        <f t="shared" si="168"/>
        <v/>
      </c>
      <c r="HP59" s="104" t="str">
        <f t="shared" si="169"/>
        <v/>
      </c>
      <c r="HQ59" s="104" t="str">
        <f t="shared" si="170"/>
        <v/>
      </c>
      <c r="HR59" s="104" t="str">
        <f t="shared" si="171"/>
        <v/>
      </c>
      <c r="HS59" s="104" t="str">
        <f t="shared" si="172"/>
        <v/>
      </c>
      <c r="HT59" s="105" t="str">
        <f t="shared" si="384"/>
        <v/>
      </c>
      <c r="HU59" s="109" t="str">
        <f t="shared" si="375"/>
        <v/>
      </c>
      <c r="HV59" s="102"/>
      <c r="HW59" s="102"/>
      <c r="HX59" s="104" t="str">
        <f t="shared" si="459"/>
        <v/>
      </c>
      <c r="HY59" s="102"/>
      <c r="HZ59" s="104" t="str">
        <f t="shared" si="460"/>
        <v/>
      </c>
      <c r="IA59" s="102"/>
      <c r="IB59" s="102"/>
      <c r="IC59" s="104" t="str">
        <f t="shared" si="461"/>
        <v/>
      </c>
      <c r="ID59" s="102"/>
      <c r="IE59" s="104" t="str">
        <f t="shared" si="462"/>
        <v/>
      </c>
      <c r="IF59" s="102"/>
      <c r="IG59" s="102"/>
      <c r="IH59" s="104" t="str">
        <f t="shared" si="463"/>
        <v/>
      </c>
      <c r="II59" s="102"/>
      <c r="IJ59" s="104" t="str">
        <f t="shared" si="464"/>
        <v/>
      </c>
      <c r="IK59" s="102"/>
      <c r="IL59" s="102"/>
      <c r="IM59" s="104" t="str">
        <f t="shared" si="465"/>
        <v/>
      </c>
      <c r="IN59" s="102"/>
      <c r="IO59" s="104" t="str">
        <f t="shared" si="466"/>
        <v/>
      </c>
      <c r="IP59" s="102"/>
      <c r="IQ59" s="102"/>
      <c r="IR59" s="104" t="str">
        <f t="shared" si="467"/>
        <v/>
      </c>
      <c r="IS59" s="102"/>
      <c r="IT59" s="104" t="str">
        <f t="shared" si="468"/>
        <v/>
      </c>
      <c r="IU59" s="104" t="str">
        <f t="shared" si="178"/>
        <v/>
      </c>
      <c r="IV59" s="104" t="str">
        <f t="shared" si="179"/>
        <v/>
      </c>
      <c r="IW59" s="104" t="str">
        <f t="shared" si="180"/>
        <v/>
      </c>
      <c r="IX59" s="104" t="str">
        <f t="shared" si="181"/>
        <v/>
      </c>
      <c r="IY59" s="104" t="str">
        <f t="shared" si="182"/>
        <v/>
      </c>
      <c r="IZ59" s="105" t="str">
        <f t="shared" si="385"/>
        <v/>
      </c>
      <c r="JA59" s="109" t="str">
        <f t="shared" si="376"/>
        <v/>
      </c>
      <c r="JB59" s="102"/>
      <c r="JC59" s="102"/>
      <c r="JD59" s="104" t="str">
        <f t="shared" si="469"/>
        <v/>
      </c>
      <c r="JE59" s="102"/>
      <c r="JF59" s="104" t="str">
        <f t="shared" si="470"/>
        <v/>
      </c>
      <c r="JG59" s="102"/>
      <c r="JH59" s="102"/>
      <c r="JI59" s="104" t="str">
        <f t="shared" si="471"/>
        <v/>
      </c>
      <c r="JJ59" s="102"/>
      <c r="JK59" s="104" t="str">
        <f t="shared" si="472"/>
        <v/>
      </c>
      <c r="JL59" s="102"/>
      <c r="JM59" s="102"/>
      <c r="JN59" s="104" t="str">
        <f t="shared" si="473"/>
        <v/>
      </c>
      <c r="JO59" s="102"/>
      <c r="JP59" s="104" t="str">
        <f t="shared" si="474"/>
        <v/>
      </c>
      <c r="JQ59" s="102"/>
      <c r="JR59" s="102"/>
      <c r="JS59" s="104" t="str">
        <f t="shared" si="475"/>
        <v/>
      </c>
      <c r="JT59" s="102"/>
      <c r="JU59" s="104" t="str">
        <f t="shared" si="476"/>
        <v/>
      </c>
      <c r="JV59" s="102"/>
      <c r="JW59" s="102"/>
      <c r="JX59" s="104" t="str">
        <f t="shared" si="477"/>
        <v/>
      </c>
      <c r="JY59" s="102"/>
      <c r="JZ59" s="104" t="str">
        <f t="shared" si="478"/>
        <v/>
      </c>
      <c r="KA59" s="104" t="str">
        <f t="shared" si="188"/>
        <v/>
      </c>
      <c r="KB59" s="104" t="str">
        <f t="shared" si="189"/>
        <v/>
      </c>
      <c r="KC59" s="104" t="str">
        <f t="shared" si="190"/>
        <v/>
      </c>
      <c r="KD59" s="104" t="str">
        <f t="shared" si="191"/>
        <v/>
      </c>
      <c r="KE59" s="104" t="str">
        <f t="shared" si="192"/>
        <v/>
      </c>
      <c r="KF59" s="105" t="str">
        <f t="shared" si="386"/>
        <v/>
      </c>
      <c r="KG59" s="109" t="str">
        <f t="shared" si="377"/>
        <v/>
      </c>
      <c r="KH59" s="102"/>
      <c r="KI59" s="102"/>
      <c r="KJ59" s="104" t="str">
        <f t="shared" si="479"/>
        <v/>
      </c>
      <c r="KK59" s="102"/>
      <c r="KL59" s="104" t="str">
        <f t="shared" si="480"/>
        <v/>
      </c>
      <c r="KM59" s="102"/>
      <c r="KN59" s="102"/>
      <c r="KO59" s="104" t="str">
        <f t="shared" si="481"/>
        <v/>
      </c>
      <c r="KP59" s="102"/>
      <c r="KQ59" s="104" t="str">
        <f t="shared" si="482"/>
        <v/>
      </c>
      <c r="KR59" s="102"/>
      <c r="KS59" s="102"/>
      <c r="KT59" s="104" t="str">
        <f t="shared" si="483"/>
        <v/>
      </c>
      <c r="KU59" s="102"/>
      <c r="KV59" s="104" t="str">
        <f t="shared" si="484"/>
        <v/>
      </c>
      <c r="KW59" s="102"/>
      <c r="KX59" s="102"/>
      <c r="KY59" s="104" t="str">
        <f t="shared" si="485"/>
        <v/>
      </c>
      <c r="KZ59" s="102"/>
      <c r="LA59" s="104" t="str">
        <f t="shared" si="486"/>
        <v/>
      </c>
      <c r="LB59" s="102"/>
      <c r="LC59" s="102"/>
      <c r="LD59" s="104" t="str">
        <f t="shared" si="487"/>
        <v/>
      </c>
      <c r="LE59" s="102"/>
      <c r="LF59" s="104" t="str">
        <f t="shared" si="488"/>
        <v/>
      </c>
      <c r="LG59" s="104" t="str">
        <f t="shared" si="198"/>
        <v/>
      </c>
      <c r="LH59" s="104" t="str">
        <f t="shared" si="199"/>
        <v/>
      </c>
      <c r="LI59" s="104" t="str">
        <f t="shared" si="200"/>
        <v/>
      </c>
      <c r="LJ59" s="104" t="str">
        <f t="shared" si="201"/>
        <v/>
      </c>
      <c r="LK59" s="104" t="str">
        <f t="shared" si="202"/>
        <v/>
      </c>
      <c r="LL59" s="105" t="str">
        <f t="shared" si="387"/>
        <v/>
      </c>
      <c r="LM59" s="109" t="str">
        <f t="shared" si="378"/>
        <v/>
      </c>
      <c r="LN59" s="102"/>
      <c r="LO59" s="102"/>
      <c r="LP59" s="104" t="str">
        <f t="shared" si="489"/>
        <v/>
      </c>
      <c r="LQ59" s="102"/>
      <c r="LR59" s="104" t="str">
        <f t="shared" si="490"/>
        <v/>
      </c>
      <c r="LS59" s="102"/>
      <c r="LT59" s="102"/>
      <c r="LU59" s="104" t="str">
        <f t="shared" si="491"/>
        <v/>
      </c>
      <c r="LV59" s="102"/>
      <c r="LW59" s="104" t="str">
        <f t="shared" si="492"/>
        <v/>
      </c>
      <c r="LX59" s="102"/>
      <c r="LY59" s="102"/>
      <c r="LZ59" s="104" t="str">
        <f t="shared" si="493"/>
        <v/>
      </c>
      <c r="MA59" s="102"/>
      <c r="MB59" s="104" t="str">
        <f t="shared" si="494"/>
        <v/>
      </c>
      <c r="MC59" s="102"/>
      <c r="MD59" s="102"/>
      <c r="ME59" s="104" t="str">
        <f t="shared" si="495"/>
        <v/>
      </c>
      <c r="MF59" s="102"/>
      <c r="MG59" s="104" t="str">
        <f t="shared" si="496"/>
        <v/>
      </c>
      <c r="MH59" s="102"/>
      <c r="MI59" s="102"/>
      <c r="MJ59" s="104" t="str">
        <f t="shared" si="497"/>
        <v/>
      </c>
      <c r="MK59" s="102"/>
      <c r="ML59" s="104" t="str">
        <f t="shared" si="498"/>
        <v/>
      </c>
      <c r="MM59" s="104" t="str">
        <f t="shared" si="208"/>
        <v/>
      </c>
      <c r="MN59" s="104" t="str">
        <f t="shared" si="209"/>
        <v/>
      </c>
      <c r="MO59" s="104" t="str">
        <f t="shared" si="210"/>
        <v/>
      </c>
      <c r="MP59" s="104" t="str">
        <f t="shared" si="211"/>
        <v/>
      </c>
      <c r="MQ59" s="104" t="str">
        <f t="shared" si="212"/>
        <v/>
      </c>
      <c r="MR59" s="105" t="str">
        <f t="shared" si="388"/>
        <v/>
      </c>
      <c r="MS59" s="109" t="str">
        <f t="shared" si="379"/>
        <v/>
      </c>
      <c r="MT59" s="102"/>
      <c r="MU59" s="102"/>
      <c r="MV59" s="104" t="str">
        <f t="shared" si="499"/>
        <v/>
      </c>
      <c r="MW59" s="102"/>
      <c r="MX59" s="104" t="str">
        <f t="shared" si="500"/>
        <v/>
      </c>
      <c r="MY59" s="102"/>
      <c r="MZ59" s="102"/>
      <c r="NA59" s="104" t="str">
        <f t="shared" si="501"/>
        <v/>
      </c>
      <c r="NB59" s="102"/>
      <c r="NC59" s="104" t="str">
        <f t="shared" si="502"/>
        <v/>
      </c>
      <c r="ND59" s="102"/>
      <c r="NE59" s="102"/>
      <c r="NF59" s="104" t="str">
        <f t="shared" si="503"/>
        <v/>
      </c>
      <c r="NG59" s="102"/>
      <c r="NH59" s="104" t="str">
        <f t="shared" si="504"/>
        <v/>
      </c>
      <c r="NI59" s="102"/>
      <c r="NJ59" s="102"/>
      <c r="NK59" s="104" t="str">
        <f t="shared" si="505"/>
        <v/>
      </c>
      <c r="NL59" s="102"/>
      <c r="NM59" s="104" t="str">
        <f t="shared" si="506"/>
        <v/>
      </c>
      <c r="NN59" s="102"/>
      <c r="NO59" s="102"/>
      <c r="NP59" s="104" t="str">
        <f t="shared" si="507"/>
        <v/>
      </c>
      <c r="NQ59" s="102"/>
      <c r="NR59" s="104" t="str">
        <f t="shared" si="508"/>
        <v/>
      </c>
      <c r="NS59" s="104" t="str">
        <f t="shared" si="218"/>
        <v/>
      </c>
      <c r="NT59" s="104" t="str">
        <f t="shared" si="219"/>
        <v/>
      </c>
      <c r="NU59" s="104" t="str">
        <f t="shared" si="220"/>
        <v/>
      </c>
      <c r="NV59" s="104" t="str">
        <f t="shared" si="221"/>
        <v/>
      </c>
      <c r="NW59" s="104" t="str">
        <f t="shared" si="222"/>
        <v/>
      </c>
      <c r="NX59" s="105" t="str">
        <f t="shared" si="389"/>
        <v/>
      </c>
      <c r="NY59" s="109" t="str">
        <f t="shared" si="380"/>
        <v/>
      </c>
      <c r="OA59" s="104" t="str">
        <f t="shared" si="511"/>
        <v/>
      </c>
      <c r="OB59" s="104" t="str">
        <f t="shared" si="512"/>
        <v/>
      </c>
      <c r="OC59" s="104" t="str">
        <f t="shared" si="513"/>
        <v/>
      </c>
      <c r="OD59" s="104" t="str">
        <f t="shared" si="514"/>
        <v/>
      </c>
      <c r="OE59" s="104" t="str">
        <f t="shared" si="515"/>
        <v/>
      </c>
      <c r="OF59" s="104" t="str">
        <f t="shared" si="516"/>
        <v/>
      </c>
      <c r="OG59" s="104" t="str">
        <f t="shared" si="517"/>
        <v/>
      </c>
      <c r="OH59" s="104" t="str">
        <f t="shared" si="518"/>
        <v/>
      </c>
      <c r="OI59" s="104" t="str">
        <f t="shared" si="519"/>
        <v/>
      </c>
      <c r="OJ59" s="104" t="str">
        <f t="shared" si="520"/>
        <v/>
      </c>
      <c r="OK59" s="104" t="str">
        <f t="shared" si="521"/>
        <v/>
      </c>
      <c r="OL59" s="104" t="str">
        <f t="shared" si="522"/>
        <v/>
      </c>
      <c r="OM59" s="134"/>
      <c r="ON59" s="104" t="str">
        <f t="shared" si="509"/>
        <v/>
      </c>
      <c r="OO59" s="104" t="str">
        <f t="shared" si="510"/>
        <v/>
      </c>
      <c r="OP59" s="104" t="str">
        <f t="shared" si="100"/>
        <v/>
      </c>
      <c r="OQ59" s="104" t="str">
        <f t="shared" si="101"/>
        <v/>
      </c>
      <c r="OR59" s="105" t="str">
        <f t="shared" si="102"/>
        <v/>
      </c>
      <c r="OS59" s="105" t="str">
        <f t="shared" si="103"/>
        <v/>
      </c>
      <c r="OT59" s="134"/>
      <c r="OU59" s="109" t="str">
        <f t="shared" si="104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368"/>
        <v>55</v>
      </c>
      <c r="B60" s="195"/>
      <c r="C60" s="195"/>
      <c r="D60" s="195"/>
      <c r="E60" s="196"/>
      <c r="F60" s="102"/>
      <c r="G60" s="102"/>
      <c r="H60" s="104" t="str">
        <f t="shared" si="390"/>
        <v/>
      </c>
      <c r="I60" s="102"/>
      <c r="J60" s="104" t="str">
        <f t="shared" si="391"/>
        <v/>
      </c>
      <c r="K60" s="102"/>
      <c r="L60" s="102"/>
      <c r="M60" s="104" t="str">
        <f t="shared" si="392"/>
        <v/>
      </c>
      <c r="N60" s="102"/>
      <c r="O60" s="104" t="str">
        <f t="shared" si="393"/>
        <v/>
      </c>
      <c r="P60" s="102"/>
      <c r="Q60" s="102"/>
      <c r="R60" s="104" t="str">
        <f t="shared" si="394"/>
        <v/>
      </c>
      <c r="S60" s="102"/>
      <c r="T60" s="104" t="str">
        <f t="shared" si="395"/>
        <v/>
      </c>
      <c r="U60" s="102"/>
      <c r="V60" s="102"/>
      <c r="W60" s="104" t="str">
        <f t="shared" si="396"/>
        <v/>
      </c>
      <c r="X60" s="102"/>
      <c r="Y60" s="104" t="str">
        <f t="shared" si="397"/>
        <v/>
      </c>
      <c r="Z60" s="102"/>
      <c r="AA60" s="102"/>
      <c r="AB60" s="104" t="str">
        <f t="shared" si="398"/>
        <v/>
      </c>
      <c r="AC60" s="102"/>
      <c r="AD60" s="104" t="str">
        <f t="shared" si="399"/>
        <v/>
      </c>
      <c r="AE60" s="104" t="str">
        <f t="shared" si="108"/>
        <v/>
      </c>
      <c r="AF60" s="104" t="str">
        <f t="shared" si="109"/>
        <v/>
      </c>
      <c r="AG60" s="104" t="str">
        <f t="shared" si="110"/>
        <v/>
      </c>
      <c r="AH60" s="104" t="str">
        <f t="shared" si="111"/>
        <v/>
      </c>
      <c r="AI60" s="104" t="str">
        <f t="shared" si="112"/>
        <v/>
      </c>
      <c r="AJ60" s="105" t="str">
        <f t="shared" si="381"/>
        <v/>
      </c>
      <c r="AK60" s="109" t="str">
        <f t="shared" si="369"/>
        <v/>
      </c>
      <c r="AL60" s="102"/>
      <c r="AM60" s="102"/>
      <c r="AN60" s="104" t="str">
        <f t="shared" si="400"/>
        <v/>
      </c>
      <c r="AO60" s="102"/>
      <c r="AP60" s="104" t="str">
        <f t="shared" si="401"/>
        <v/>
      </c>
      <c r="AQ60" s="102"/>
      <c r="AR60" s="102"/>
      <c r="AS60" s="104" t="str">
        <f t="shared" si="402"/>
        <v/>
      </c>
      <c r="AT60" s="102"/>
      <c r="AU60" s="104" t="str">
        <f t="shared" si="403"/>
        <v/>
      </c>
      <c r="AV60" s="102"/>
      <c r="AW60" s="102"/>
      <c r="AX60" s="104" t="str">
        <f t="shared" si="404"/>
        <v/>
      </c>
      <c r="AY60" s="102"/>
      <c r="AZ60" s="104" t="str">
        <f t="shared" si="405"/>
        <v/>
      </c>
      <c r="BA60" s="102"/>
      <c r="BB60" s="102"/>
      <c r="BC60" s="104" t="str">
        <f t="shared" si="406"/>
        <v/>
      </c>
      <c r="BD60" s="102"/>
      <c r="BE60" s="104" t="str">
        <f t="shared" si="407"/>
        <v/>
      </c>
      <c r="BF60" s="102"/>
      <c r="BG60" s="102"/>
      <c r="BH60" s="104" t="str">
        <f t="shared" si="408"/>
        <v/>
      </c>
      <c r="BI60" s="102"/>
      <c r="BJ60" s="104" t="str">
        <f t="shared" si="409"/>
        <v/>
      </c>
      <c r="BK60" s="104" t="str">
        <f t="shared" si="118"/>
        <v/>
      </c>
      <c r="BL60" s="104" t="str">
        <f t="shared" si="119"/>
        <v/>
      </c>
      <c r="BM60" s="104" t="str">
        <f t="shared" si="120"/>
        <v/>
      </c>
      <c r="BN60" s="104" t="str">
        <f t="shared" si="121"/>
        <v/>
      </c>
      <c r="BO60" s="104" t="str">
        <f t="shared" si="122"/>
        <v/>
      </c>
      <c r="BP60" s="105" t="str">
        <f t="shared" si="382"/>
        <v/>
      </c>
      <c r="BQ60" s="109" t="str">
        <f t="shared" si="370"/>
        <v/>
      </c>
      <c r="BR60" s="102"/>
      <c r="BS60" s="102"/>
      <c r="BT60" s="104" t="str">
        <f t="shared" si="410"/>
        <v/>
      </c>
      <c r="BU60" s="102"/>
      <c r="BV60" s="104" t="str">
        <f t="shared" si="411"/>
        <v/>
      </c>
      <c r="BW60" s="102"/>
      <c r="BX60" s="102"/>
      <c r="BY60" s="104" t="str">
        <f t="shared" si="412"/>
        <v/>
      </c>
      <c r="BZ60" s="102"/>
      <c r="CA60" s="104" t="str">
        <f t="shared" si="413"/>
        <v/>
      </c>
      <c r="CB60" s="102"/>
      <c r="CC60" s="102"/>
      <c r="CD60" s="104" t="str">
        <f t="shared" si="414"/>
        <v/>
      </c>
      <c r="CE60" s="102"/>
      <c r="CF60" s="104" t="str">
        <f t="shared" si="415"/>
        <v/>
      </c>
      <c r="CG60" s="102"/>
      <c r="CH60" s="102"/>
      <c r="CI60" s="104" t="str">
        <f t="shared" si="416"/>
        <v/>
      </c>
      <c r="CJ60" s="102"/>
      <c r="CK60" s="104" t="str">
        <f t="shared" si="417"/>
        <v/>
      </c>
      <c r="CL60" s="102"/>
      <c r="CM60" s="102"/>
      <c r="CN60" s="104" t="str">
        <f t="shared" si="418"/>
        <v/>
      </c>
      <c r="CO60" s="102"/>
      <c r="CP60" s="104" t="str">
        <f t="shared" si="419"/>
        <v/>
      </c>
      <c r="CQ60" s="104" t="str">
        <f t="shared" si="128"/>
        <v/>
      </c>
      <c r="CR60" s="104" t="str">
        <f t="shared" si="129"/>
        <v/>
      </c>
      <c r="CS60" s="104" t="str">
        <f t="shared" si="130"/>
        <v/>
      </c>
      <c r="CT60" s="104" t="str">
        <f t="shared" si="131"/>
        <v/>
      </c>
      <c r="CU60" s="104" t="str">
        <f t="shared" si="132"/>
        <v/>
      </c>
      <c r="CV60" s="105" t="str">
        <f t="shared" si="383"/>
        <v/>
      </c>
      <c r="CW60" s="109" t="str">
        <f t="shared" si="371"/>
        <v/>
      </c>
      <c r="CX60" s="102"/>
      <c r="CY60" s="102"/>
      <c r="CZ60" s="104" t="str">
        <f t="shared" si="420"/>
        <v/>
      </c>
      <c r="DA60" s="102"/>
      <c r="DB60" s="104" t="str">
        <f t="shared" si="421"/>
        <v/>
      </c>
      <c r="DC60" s="102"/>
      <c r="DD60" s="102"/>
      <c r="DE60" s="104" t="str">
        <f t="shared" si="422"/>
        <v/>
      </c>
      <c r="DF60" s="102"/>
      <c r="DG60" s="104" t="str">
        <f t="shared" si="423"/>
        <v/>
      </c>
      <c r="DH60" s="102"/>
      <c r="DI60" s="102"/>
      <c r="DJ60" s="104" t="str">
        <f t="shared" si="424"/>
        <v/>
      </c>
      <c r="DK60" s="102"/>
      <c r="DL60" s="104" t="str">
        <f t="shared" si="425"/>
        <v/>
      </c>
      <c r="DM60" s="102"/>
      <c r="DN60" s="102"/>
      <c r="DO60" s="104" t="str">
        <f t="shared" si="426"/>
        <v/>
      </c>
      <c r="DP60" s="102"/>
      <c r="DQ60" s="104" t="str">
        <f t="shared" si="427"/>
        <v/>
      </c>
      <c r="DR60" s="102"/>
      <c r="DS60" s="102"/>
      <c r="DT60" s="104" t="str">
        <f t="shared" si="428"/>
        <v/>
      </c>
      <c r="DU60" s="102"/>
      <c r="DV60" s="104" t="str">
        <f t="shared" si="429"/>
        <v/>
      </c>
      <c r="DW60" s="104" t="str">
        <f t="shared" si="138"/>
        <v/>
      </c>
      <c r="DX60" s="104" t="str">
        <f t="shared" si="139"/>
        <v/>
      </c>
      <c r="DY60" s="104" t="str">
        <f t="shared" si="140"/>
        <v/>
      </c>
      <c r="DZ60" s="104" t="str">
        <f t="shared" si="141"/>
        <v/>
      </c>
      <c r="EA60" s="104" t="str">
        <f t="shared" si="142"/>
        <v/>
      </c>
      <c r="EB60" s="105" t="str">
        <f t="shared" si="523"/>
        <v/>
      </c>
      <c r="EC60" s="109" t="str">
        <f t="shared" si="372"/>
        <v/>
      </c>
      <c r="ED60" s="102"/>
      <c r="EE60" s="102"/>
      <c r="EF60" s="104" t="str">
        <f t="shared" si="430"/>
        <v/>
      </c>
      <c r="EG60" s="102"/>
      <c r="EH60" s="104" t="str">
        <f t="shared" si="431"/>
        <v/>
      </c>
      <c r="EI60" s="102"/>
      <c r="EJ60" s="102"/>
      <c r="EK60" s="104" t="str">
        <f t="shared" si="432"/>
        <v/>
      </c>
      <c r="EL60" s="102"/>
      <c r="EM60" s="104" t="str">
        <f t="shared" si="433"/>
        <v/>
      </c>
      <c r="EN60" s="102"/>
      <c r="EO60" s="102"/>
      <c r="EP60" s="104" t="str">
        <f t="shared" si="434"/>
        <v/>
      </c>
      <c r="EQ60" s="102"/>
      <c r="ER60" s="104" t="str">
        <f t="shared" si="435"/>
        <v/>
      </c>
      <c r="ES60" s="102"/>
      <c r="ET60" s="102"/>
      <c r="EU60" s="104" t="str">
        <f t="shared" si="436"/>
        <v/>
      </c>
      <c r="EV60" s="102"/>
      <c r="EW60" s="104" t="str">
        <f t="shared" si="437"/>
        <v/>
      </c>
      <c r="EX60" s="102"/>
      <c r="EY60" s="102"/>
      <c r="EZ60" s="104" t="str">
        <f t="shared" si="438"/>
        <v/>
      </c>
      <c r="FA60" s="102"/>
      <c r="FB60" s="104" t="str">
        <f t="shared" si="439"/>
        <v/>
      </c>
      <c r="FC60" s="104" t="str">
        <f t="shared" si="148"/>
        <v/>
      </c>
      <c r="FD60" s="104" t="str">
        <f t="shared" si="149"/>
        <v/>
      </c>
      <c r="FE60" s="104" t="str">
        <f t="shared" si="150"/>
        <v/>
      </c>
      <c r="FF60" s="104" t="str">
        <f t="shared" si="151"/>
        <v/>
      </c>
      <c r="FG60" s="104" t="str">
        <f t="shared" si="152"/>
        <v/>
      </c>
      <c r="FH60" s="105" t="str">
        <f t="shared" si="524"/>
        <v/>
      </c>
      <c r="FI60" s="109" t="str">
        <f t="shared" si="373"/>
        <v/>
      </c>
      <c r="FJ60" s="102"/>
      <c r="FK60" s="102"/>
      <c r="FL60" s="104" t="str">
        <f t="shared" si="440"/>
        <v/>
      </c>
      <c r="FM60" s="102"/>
      <c r="FN60" s="104" t="str">
        <f t="shared" si="441"/>
        <v/>
      </c>
      <c r="FO60" s="102"/>
      <c r="FP60" s="102"/>
      <c r="FQ60" s="104" t="str">
        <f t="shared" si="442"/>
        <v/>
      </c>
      <c r="FR60" s="102"/>
      <c r="FS60" s="104" t="str">
        <f t="shared" si="443"/>
        <v/>
      </c>
      <c r="FT60" s="102"/>
      <c r="FU60" s="102"/>
      <c r="FV60" s="104" t="str">
        <f t="shared" si="444"/>
        <v/>
      </c>
      <c r="FW60" s="102"/>
      <c r="FX60" s="104" t="str">
        <f t="shared" si="445"/>
        <v/>
      </c>
      <c r="FY60" s="102"/>
      <c r="FZ60" s="102"/>
      <c r="GA60" s="104" t="str">
        <f t="shared" si="446"/>
        <v/>
      </c>
      <c r="GB60" s="102"/>
      <c r="GC60" s="104" t="str">
        <f t="shared" si="447"/>
        <v/>
      </c>
      <c r="GD60" s="102"/>
      <c r="GE60" s="102"/>
      <c r="GF60" s="104" t="str">
        <f t="shared" si="448"/>
        <v/>
      </c>
      <c r="GG60" s="102"/>
      <c r="GH60" s="104" t="str">
        <f t="shared" ref="GH60:GH68" si="526">IF(AND(GD60="",GE60=""),"",IF(OR(GG60="",GG60&lt;GF60),GF60,IF(GE60="",GG60,GD60*GD$4+GG60*(1-GD$4))))</f>
        <v/>
      </c>
      <c r="GI60" s="104" t="str">
        <f t="shared" si="158"/>
        <v/>
      </c>
      <c r="GJ60" s="104" t="str">
        <f t="shared" si="159"/>
        <v/>
      </c>
      <c r="GK60" s="104" t="str">
        <f t="shared" si="160"/>
        <v/>
      </c>
      <c r="GL60" s="104" t="str">
        <f t="shared" si="161"/>
        <v/>
      </c>
      <c r="GM60" s="104" t="str">
        <f t="shared" si="162"/>
        <v/>
      </c>
      <c r="GN60" s="105" t="str">
        <f t="shared" si="525"/>
        <v/>
      </c>
      <c r="GO60" s="109" t="str">
        <f t="shared" si="374"/>
        <v/>
      </c>
      <c r="GP60" s="102"/>
      <c r="GQ60" s="102"/>
      <c r="GR60" s="104" t="str">
        <f t="shared" si="449"/>
        <v/>
      </c>
      <c r="GS60" s="102"/>
      <c r="GT60" s="104" t="str">
        <f t="shared" si="450"/>
        <v/>
      </c>
      <c r="GU60" s="102"/>
      <c r="GV60" s="102"/>
      <c r="GW60" s="104" t="str">
        <f t="shared" si="451"/>
        <v/>
      </c>
      <c r="GX60" s="102"/>
      <c r="GY60" s="104" t="str">
        <f t="shared" si="452"/>
        <v/>
      </c>
      <c r="GZ60" s="102"/>
      <c r="HA60" s="102"/>
      <c r="HB60" s="104" t="str">
        <f t="shared" si="453"/>
        <v/>
      </c>
      <c r="HC60" s="102"/>
      <c r="HD60" s="104" t="str">
        <f t="shared" si="454"/>
        <v/>
      </c>
      <c r="HE60" s="102"/>
      <c r="HF60" s="102"/>
      <c r="HG60" s="104" t="str">
        <f t="shared" si="455"/>
        <v/>
      </c>
      <c r="HH60" s="102"/>
      <c r="HI60" s="104" t="str">
        <f t="shared" si="456"/>
        <v/>
      </c>
      <c r="HJ60" s="102"/>
      <c r="HK60" s="102"/>
      <c r="HL60" s="104" t="str">
        <f t="shared" si="457"/>
        <v/>
      </c>
      <c r="HM60" s="102"/>
      <c r="HN60" s="104" t="str">
        <f t="shared" si="458"/>
        <v/>
      </c>
      <c r="HO60" s="104" t="str">
        <f t="shared" si="168"/>
        <v/>
      </c>
      <c r="HP60" s="104" t="str">
        <f t="shared" si="169"/>
        <v/>
      </c>
      <c r="HQ60" s="104" t="str">
        <f t="shared" si="170"/>
        <v/>
      </c>
      <c r="HR60" s="104" t="str">
        <f t="shared" si="171"/>
        <v/>
      </c>
      <c r="HS60" s="104" t="str">
        <f t="shared" si="172"/>
        <v/>
      </c>
      <c r="HT60" s="105" t="str">
        <f t="shared" si="384"/>
        <v/>
      </c>
      <c r="HU60" s="109" t="str">
        <f t="shared" si="375"/>
        <v/>
      </c>
      <c r="HV60" s="102"/>
      <c r="HW60" s="102"/>
      <c r="HX60" s="104" t="str">
        <f t="shared" si="459"/>
        <v/>
      </c>
      <c r="HY60" s="102"/>
      <c r="HZ60" s="104" t="str">
        <f t="shared" si="460"/>
        <v/>
      </c>
      <c r="IA60" s="102"/>
      <c r="IB60" s="102"/>
      <c r="IC60" s="104" t="str">
        <f t="shared" si="461"/>
        <v/>
      </c>
      <c r="ID60" s="102"/>
      <c r="IE60" s="104" t="str">
        <f t="shared" si="462"/>
        <v/>
      </c>
      <c r="IF60" s="102"/>
      <c r="IG60" s="102"/>
      <c r="IH60" s="104" t="str">
        <f t="shared" si="463"/>
        <v/>
      </c>
      <c r="II60" s="102"/>
      <c r="IJ60" s="104" t="str">
        <f t="shared" si="464"/>
        <v/>
      </c>
      <c r="IK60" s="102"/>
      <c r="IL60" s="102"/>
      <c r="IM60" s="104" t="str">
        <f t="shared" si="465"/>
        <v/>
      </c>
      <c r="IN60" s="102"/>
      <c r="IO60" s="104" t="str">
        <f t="shared" si="466"/>
        <v/>
      </c>
      <c r="IP60" s="102"/>
      <c r="IQ60" s="102"/>
      <c r="IR60" s="104" t="str">
        <f t="shared" si="467"/>
        <v/>
      </c>
      <c r="IS60" s="102"/>
      <c r="IT60" s="104" t="str">
        <f t="shared" si="468"/>
        <v/>
      </c>
      <c r="IU60" s="104" t="str">
        <f t="shared" si="178"/>
        <v/>
      </c>
      <c r="IV60" s="104" t="str">
        <f t="shared" si="179"/>
        <v/>
      </c>
      <c r="IW60" s="104" t="str">
        <f t="shared" si="180"/>
        <v/>
      </c>
      <c r="IX60" s="104" t="str">
        <f t="shared" si="181"/>
        <v/>
      </c>
      <c r="IY60" s="104" t="str">
        <f t="shared" si="182"/>
        <v/>
      </c>
      <c r="IZ60" s="105" t="str">
        <f t="shared" si="385"/>
        <v/>
      </c>
      <c r="JA60" s="109" t="str">
        <f t="shared" si="376"/>
        <v/>
      </c>
      <c r="JB60" s="102"/>
      <c r="JC60" s="102"/>
      <c r="JD60" s="104" t="str">
        <f t="shared" si="469"/>
        <v/>
      </c>
      <c r="JE60" s="102"/>
      <c r="JF60" s="104" t="str">
        <f t="shared" si="470"/>
        <v/>
      </c>
      <c r="JG60" s="102"/>
      <c r="JH60" s="102"/>
      <c r="JI60" s="104" t="str">
        <f t="shared" si="471"/>
        <v/>
      </c>
      <c r="JJ60" s="102"/>
      <c r="JK60" s="104" t="str">
        <f t="shared" si="472"/>
        <v/>
      </c>
      <c r="JL60" s="102"/>
      <c r="JM60" s="102"/>
      <c r="JN60" s="104" t="str">
        <f t="shared" si="473"/>
        <v/>
      </c>
      <c r="JO60" s="102"/>
      <c r="JP60" s="104" t="str">
        <f t="shared" si="474"/>
        <v/>
      </c>
      <c r="JQ60" s="102"/>
      <c r="JR60" s="102"/>
      <c r="JS60" s="104" t="str">
        <f t="shared" si="475"/>
        <v/>
      </c>
      <c r="JT60" s="102"/>
      <c r="JU60" s="104" t="str">
        <f t="shared" si="476"/>
        <v/>
      </c>
      <c r="JV60" s="102"/>
      <c r="JW60" s="102"/>
      <c r="JX60" s="104" t="str">
        <f t="shared" si="477"/>
        <v/>
      </c>
      <c r="JY60" s="102"/>
      <c r="JZ60" s="104" t="str">
        <f t="shared" si="478"/>
        <v/>
      </c>
      <c r="KA60" s="104" t="str">
        <f t="shared" si="188"/>
        <v/>
      </c>
      <c r="KB60" s="104" t="str">
        <f t="shared" si="189"/>
        <v/>
      </c>
      <c r="KC60" s="104" t="str">
        <f t="shared" si="190"/>
        <v/>
      </c>
      <c r="KD60" s="104" t="str">
        <f t="shared" si="191"/>
        <v/>
      </c>
      <c r="KE60" s="104" t="str">
        <f t="shared" si="192"/>
        <v/>
      </c>
      <c r="KF60" s="105" t="str">
        <f t="shared" si="386"/>
        <v/>
      </c>
      <c r="KG60" s="109" t="str">
        <f t="shared" si="377"/>
        <v/>
      </c>
      <c r="KH60" s="102"/>
      <c r="KI60" s="102"/>
      <c r="KJ60" s="104" t="str">
        <f t="shared" si="479"/>
        <v/>
      </c>
      <c r="KK60" s="102"/>
      <c r="KL60" s="104" t="str">
        <f t="shared" si="480"/>
        <v/>
      </c>
      <c r="KM60" s="102"/>
      <c r="KN60" s="102"/>
      <c r="KO60" s="104" t="str">
        <f t="shared" si="481"/>
        <v/>
      </c>
      <c r="KP60" s="102"/>
      <c r="KQ60" s="104" t="str">
        <f t="shared" si="482"/>
        <v/>
      </c>
      <c r="KR60" s="102"/>
      <c r="KS60" s="102"/>
      <c r="KT60" s="104" t="str">
        <f t="shared" si="483"/>
        <v/>
      </c>
      <c r="KU60" s="102"/>
      <c r="KV60" s="104" t="str">
        <f t="shared" si="484"/>
        <v/>
      </c>
      <c r="KW60" s="102"/>
      <c r="KX60" s="102"/>
      <c r="KY60" s="104" t="str">
        <f t="shared" si="485"/>
        <v/>
      </c>
      <c r="KZ60" s="102"/>
      <c r="LA60" s="104" t="str">
        <f t="shared" si="486"/>
        <v/>
      </c>
      <c r="LB60" s="102"/>
      <c r="LC60" s="102"/>
      <c r="LD60" s="104" t="str">
        <f t="shared" si="487"/>
        <v/>
      </c>
      <c r="LE60" s="102"/>
      <c r="LF60" s="104" t="str">
        <f t="shared" si="488"/>
        <v/>
      </c>
      <c r="LG60" s="104" t="str">
        <f t="shared" si="198"/>
        <v/>
      </c>
      <c r="LH60" s="104" t="str">
        <f t="shared" si="199"/>
        <v/>
      </c>
      <c r="LI60" s="104" t="str">
        <f t="shared" si="200"/>
        <v/>
      </c>
      <c r="LJ60" s="104" t="str">
        <f t="shared" si="201"/>
        <v/>
      </c>
      <c r="LK60" s="104" t="str">
        <f t="shared" si="202"/>
        <v/>
      </c>
      <c r="LL60" s="105" t="str">
        <f t="shared" si="387"/>
        <v/>
      </c>
      <c r="LM60" s="109" t="str">
        <f t="shared" si="378"/>
        <v/>
      </c>
      <c r="LN60" s="102"/>
      <c r="LO60" s="102"/>
      <c r="LP60" s="104" t="str">
        <f t="shared" si="489"/>
        <v/>
      </c>
      <c r="LQ60" s="102"/>
      <c r="LR60" s="104" t="str">
        <f t="shared" si="490"/>
        <v/>
      </c>
      <c r="LS60" s="102"/>
      <c r="LT60" s="102"/>
      <c r="LU60" s="104" t="str">
        <f t="shared" si="491"/>
        <v/>
      </c>
      <c r="LV60" s="102"/>
      <c r="LW60" s="104" t="str">
        <f t="shared" si="492"/>
        <v/>
      </c>
      <c r="LX60" s="102"/>
      <c r="LY60" s="102"/>
      <c r="LZ60" s="104" t="str">
        <f t="shared" si="493"/>
        <v/>
      </c>
      <c r="MA60" s="102"/>
      <c r="MB60" s="104" t="str">
        <f t="shared" si="494"/>
        <v/>
      </c>
      <c r="MC60" s="102"/>
      <c r="MD60" s="102"/>
      <c r="ME60" s="104" t="str">
        <f t="shared" si="495"/>
        <v/>
      </c>
      <c r="MF60" s="102"/>
      <c r="MG60" s="104" t="str">
        <f t="shared" si="496"/>
        <v/>
      </c>
      <c r="MH60" s="102"/>
      <c r="MI60" s="102"/>
      <c r="MJ60" s="104" t="str">
        <f t="shared" si="497"/>
        <v/>
      </c>
      <c r="MK60" s="102"/>
      <c r="ML60" s="104" t="str">
        <f t="shared" si="498"/>
        <v/>
      </c>
      <c r="MM60" s="104" t="str">
        <f t="shared" si="208"/>
        <v/>
      </c>
      <c r="MN60" s="104" t="str">
        <f t="shared" si="209"/>
        <v/>
      </c>
      <c r="MO60" s="104" t="str">
        <f t="shared" si="210"/>
        <v/>
      </c>
      <c r="MP60" s="104" t="str">
        <f t="shared" si="211"/>
        <v/>
      </c>
      <c r="MQ60" s="104" t="str">
        <f t="shared" si="212"/>
        <v/>
      </c>
      <c r="MR60" s="105" t="str">
        <f t="shared" si="388"/>
        <v/>
      </c>
      <c r="MS60" s="109" t="str">
        <f t="shared" si="379"/>
        <v/>
      </c>
      <c r="MT60" s="102"/>
      <c r="MU60" s="102"/>
      <c r="MV60" s="104" t="str">
        <f t="shared" si="499"/>
        <v/>
      </c>
      <c r="MW60" s="102"/>
      <c r="MX60" s="104" t="str">
        <f t="shared" si="500"/>
        <v/>
      </c>
      <c r="MY60" s="102"/>
      <c r="MZ60" s="102"/>
      <c r="NA60" s="104" t="str">
        <f t="shared" si="501"/>
        <v/>
      </c>
      <c r="NB60" s="102"/>
      <c r="NC60" s="104" t="str">
        <f t="shared" si="502"/>
        <v/>
      </c>
      <c r="ND60" s="102"/>
      <c r="NE60" s="102"/>
      <c r="NF60" s="104" t="str">
        <f t="shared" si="503"/>
        <v/>
      </c>
      <c r="NG60" s="102"/>
      <c r="NH60" s="104" t="str">
        <f t="shared" si="504"/>
        <v/>
      </c>
      <c r="NI60" s="102"/>
      <c r="NJ60" s="102"/>
      <c r="NK60" s="104" t="str">
        <f t="shared" si="505"/>
        <v/>
      </c>
      <c r="NL60" s="102"/>
      <c r="NM60" s="104" t="str">
        <f t="shared" si="506"/>
        <v/>
      </c>
      <c r="NN60" s="102"/>
      <c r="NO60" s="102"/>
      <c r="NP60" s="104" t="str">
        <f t="shared" si="507"/>
        <v/>
      </c>
      <c r="NQ60" s="102"/>
      <c r="NR60" s="104" t="str">
        <f t="shared" si="508"/>
        <v/>
      </c>
      <c r="NS60" s="104" t="str">
        <f t="shared" si="218"/>
        <v/>
      </c>
      <c r="NT60" s="104" t="str">
        <f t="shared" si="219"/>
        <v/>
      </c>
      <c r="NU60" s="104" t="str">
        <f t="shared" si="220"/>
        <v/>
      </c>
      <c r="NV60" s="104" t="str">
        <f t="shared" si="221"/>
        <v/>
      </c>
      <c r="NW60" s="104" t="str">
        <f t="shared" si="222"/>
        <v/>
      </c>
      <c r="NX60" s="105" t="str">
        <f t="shared" si="389"/>
        <v/>
      </c>
      <c r="NY60" s="109" t="str">
        <f t="shared" si="380"/>
        <v/>
      </c>
      <c r="OA60" s="104" t="str">
        <f t="shared" si="511"/>
        <v/>
      </c>
      <c r="OB60" s="104" t="str">
        <f t="shared" si="512"/>
        <v/>
      </c>
      <c r="OC60" s="104" t="str">
        <f t="shared" si="513"/>
        <v/>
      </c>
      <c r="OD60" s="104" t="str">
        <f t="shared" si="514"/>
        <v/>
      </c>
      <c r="OE60" s="104" t="str">
        <f t="shared" si="515"/>
        <v/>
      </c>
      <c r="OF60" s="104" t="str">
        <f t="shared" si="516"/>
        <v/>
      </c>
      <c r="OG60" s="104" t="str">
        <f t="shared" si="517"/>
        <v/>
      </c>
      <c r="OH60" s="104" t="str">
        <f t="shared" si="518"/>
        <v/>
      </c>
      <c r="OI60" s="104" t="str">
        <f t="shared" si="519"/>
        <v/>
      </c>
      <c r="OJ60" s="104" t="str">
        <f t="shared" si="520"/>
        <v/>
      </c>
      <c r="OK60" s="104" t="str">
        <f t="shared" si="521"/>
        <v/>
      </c>
      <c r="OL60" s="104" t="str">
        <f t="shared" si="522"/>
        <v/>
      </c>
      <c r="OM60" s="134"/>
      <c r="ON60" s="104" t="str">
        <f t="shared" si="509"/>
        <v/>
      </c>
      <c r="OO60" s="104" t="str">
        <f t="shared" si="510"/>
        <v/>
      </c>
      <c r="OP60" s="104" t="str">
        <f t="shared" si="100"/>
        <v/>
      </c>
      <c r="OQ60" s="104" t="str">
        <f t="shared" si="101"/>
        <v/>
      </c>
      <c r="OR60" s="105" t="str">
        <f t="shared" si="102"/>
        <v/>
      </c>
      <c r="OS60" s="105" t="str">
        <f t="shared" si="103"/>
        <v/>
      </c>
      <c r="OT60" s="134"/>
      <c r="OU60" s="109" t="str">
        <f t="shared" si="104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368"/>
        <v>56</v>
      </c>
      <c r="B61" s="195"/>
      <c r="C61" s="195"/>
      <c r="D61" s="195"/>
      <c r="E61" s="196"/>
      <c r="F61" s="102"/>
      <c r="G61" s="102"/>
      <c r="H61" s="104" t="str">
        <f t="shared" si="390"/>
        <v/>
      </c>
      <c r="I61" s="102"/>
      <c r="J61" s="104" t="str">
        <f t="shared" si="391"/>
        <v/>
      </c>
      <c r="K61" s="102"/>
      <c r="L61" s="102"/>
      <c r="M61" s="104" t="str">
        <f t="shared" si="392"/>
        <v/>
      </c>
      <c r="N61" s="102"/>
      <c r="O61" s="104" t="str">
        <f t="shared" si="393"/>
        <v/>
      </c>
      <c r="P61" s="102"/>
      <c r="Q61" s="102"/>
      <c r="R61" s="104" t="str">
        <f t="shared" si="394"/>
        <v/>
      </c>
      <c r="S61" s="102"/>
      <c r="T61" s="104" t="str">
        <f t="shared" si="395"/>
        <v/>
      </c>
      <c r="U61" s="102"/>
      <c r="V61" s="102"/>
      <c r="W61" s="104" t="str">
        <f t="shared" si="396"/>
        <v/>
      </c>
      <c r="X61" s="102"/>
      <c r="Y61" s="104" t="str">
        <f t="shared" si="397"/>
        <v/>
      </c>
      <c r="Z61" s="102"/>
      <c r="AA61" s="102"/>
      <c r="AB61" s="104" t="str">
        <f t="shared" si="398"/>
        <v/>
      </c>
      <c r="AC61" s="102"/>
      <c r="AD61" s="104" t="str">
        <f t="shared" si="399"/>
        <v/>
      </c>
      <c r="AE61" s="104" t="str">
        <f t="shared" si="108"/>
        <v/>
      </c>
      <c r="AF61" s="104" t="str">
        <f t="shared" si="109"/>
        <v/>
      </c>
      <c r="AG61" s="104" t="str">
        <f t="shared" si="110"/>
        <v/>
      </c>
      <c r="AH61" s="104" t="str">
        <f t="shared" si="111"/>
        <v/>
      </c>
      <c r="AI61" s="104" t="str">
        <f t="shared" si="112"/>
        <v/>
      </c>
      <c r="AJ61" s="105" t="str">
        <f t="shared" si="381"/>
        <v/>
      </c>
      <c r="AK61" s="109" t="str">
        <f t="shared" si="369"/>
        <v/>
      </c>
      <c r="AL61" s="102"/>
      <c r="AM61" s="102"/>
      <c r="AN61" s="104" t="str">
        <f t="shared" si="400"/>
        <v/>
      </c>
      <c r="AO61" s="102"/>
      <c r="AP61" s="104" t="str">
        <f t="shared" si="401"/>
        <v/>
      </c>
      <c r="AQ61" s="102"/>
      <c r="AR61" s="102"/>
      <c r="AS61" s="104" t="str">
        <f t="shared" si="402"/>
        <v/>
      </c>
      <c r="AT61" s="102"/>
      <c r="AU61" s="104" t="str">
        <f t="shared" si="403"/>
        <v/>
      </c>
      <c r="AV61" s="102"/>
      <c r="AW61" s="102"/>
      <c r="AX61" s="104" t="str">
        <f t="shared" si="404"/>
        <v/>
      </c>
      <c r="AY61" s="102"/>
      <c r="AZ61" s="104" t="str">
        <f t="shared" si="405"/>
        <v/>
      </c>
      <c r="BA61" s="102"/>
      <c r="BB61" s="102"/>
      <c r="BC61" s="104" t="str">
        <f t="shared" si="406"/>
        <v/>
      </c>
      <c r="BD61" s="102"/>
      <c r="BE61" s="104" t="str">
        <f t="shared" si="407"/>
        <v/>
      </c>
      <c r="BF61" s="102"/>
      <c r="BG61" s="102"/>
      <c r="BH61" s="104" t="str">
        <f t="shared" si="408"/>
        <v/>
      </c>
      <c r="BI61" s="102"/>
      <c r="BJ61" s="104" t="str">
        <f t="shared" si="409"/>
        <v/>
      </c>
      <c r="BK61" s="104" t="str">
        <f t="shared" si="118"/>
        <v/>
      </c>
      <c r="BL61" s="104" t="str">
        <f t="shared" si="119"/>
        <v/>
      </c>
      <c r="BM61" s="104" t="str">
        <f t="shared" si="120"/>
        <v/>
      </c>
      <c r="BN61" s="104" t="str">
        <f t="shared" si="121"/>
        <v/>
      </c>
      <c r="BO61" s="104" t="str">
        <f t="shared" si="122"/>
        <v/>
      </c>
      <c r="BP61" s="105" t="str">
        <f t="shared" si="382"/>
        <v/>
      </c>
      <c r="BQ61" s="109" t="str">
        <f t="shared" si="370"/>
        <v/>
      </c>
      <c r="BR61" s="102"/>
      <c r="BS61" s="102"/>
      <c r="BT61" s="104" t="str">
        <f t="shared" si="410"/>
        <v/>
      </c>
      <c r="BU61" s="102"/>
      <c r="BV61" s="104" t="str">
        <f t="shared" si="411"/>
        <v/>
      </c>
      <c r="BW61" s="102"/>
      <c r="BX61" s="102"/>
      <c r="BY61" s="104" t="str">
        <f t="shared" si="412"/>
        <v/>
      </c>
      <c r="BZ61" s="102"/>
      <c r="CA61" s="104" t="str">
        <f t="shared" si="413"/>
        <v/>
      </c>
      <c r="CB61" s="102"/>
      <c r="CC61" s="102"/>
      <c r="CD61" s="104" t="str">
        <f t="shared" si="414"/>
        <v/>
      </c>
      <c r="CE61" s="102"/>
      <c r="CF61" s="104" t="str">
        <f t="shared" si="415"/>
        <v/>
      </c>
      <c r="CG61" s="102"/>
      <c r="CH61" s="102"/>
      <c r="CI61" s="104" t="str">
        <f t="shared" si="416"/>
        <v/>
      </c>
      <c r="CJ61" s="102"/>
      <c r="CK61" s="104" t="str">
        <f t="shared" si="417"/>
        <v/>
      </c>
      <c r="CL61" s="102"/>
      <c r="CM61" s="102"/>
      <c r="CN61" s="104" t="str">
        <f t="shared" si="418"/>
        <v/>
      </c>
      <c r="CO61" s="102"/>
      <c r="CP61" s="104" t="str">
        <f t="shared" si="419"/>
        <v/>
      </c>
      <c r="CQ61" s="104" t="str">
        <f t="shared" si="128"/>
        <v/>
      </c>
      <c r="CR61" s="104" t="str">
        <f t="shared" si="129"/>
        <v/>
      </c>
      <c r="CS61" s="104" t="str">
        <f t="shared" si="130"/>
        <v/>
      </c>
      <c r="CT61" s="104" t="str">
        <f t="shared" si="131"/>
        <v/>
      </c>
      <c r="CU61" s="104" t="str">
        <f t="shared" si="132"/>
        <v/>
      </c>
      <c r="CV61" s="105" t="str">
        <f t="shared" si="383"/>
        <v/>
      </c>
      <c r="CW61" s="109" t="str">
        <f t="shared" si="371"/>
        <v/>
      </c>
      <c r="CX61" s="102"/>
      <c r="CY61" s="102"/>
      <c r="CZ61" s="104" t="str">
        <f t="shared" si="420"/>
        <v/>
      </c>
      <c r="DA61" s="102"/>
      <c r="DB61" s="104" t="str">
        <f t="shared" si="421"/>
        <v/>
      </c>
      <c r="DC61" s="102"/>
      <c r="DD61" s="102"/>
      <c r="DE61" s="104" t="str">
        <f t="shared" si="422"/>
        <v/>
      </c>
      <c r="DF61" s="102"/>
      <c r="DG61" s="104" t="str">
        <f t="shared" si="423"/>
        <v/>
      </c>
      <c r="DH61" s="102"/>
      <c r="DI61" s="102"/>
      <c r="DJ61" s="104" t="str">
        <f t="shared" si="424"/>
        <v/>
      </c>
      <c r="DK61" s="102"/>
      <c r="DL61" s="104" t="str">
        <f t="shared" si="425"/>
        <v/>
      </c>
      <c r="DM61" s="102"/>
      <c r="DN61" s="102"/>
      <c r="DO61" s="104" t="str">
        <f t="shared" si="426"/>
        <v/>
      </c>
      <c r="DP61" s="102"/>
      <c r="DQ61" s="104" t="str">
        <f t="shared" si="427"/>
        <v/>
      </c>
      <c r="DR61" s="102"/>
      <c r="DS61" s="102"/>
      <c r="DT61" s="104" t="str">
        <f t="shared" si="428"/>
        <v/>
      </c>
      <c r="DU61" s="102"/>
      <c r="DV61" s="104" t="str">
        <f t="shared" si="429"/>
        <v/>
      </c>
      <c r="DW61" s="104" t="str">
        <f t="shared" si="138"/>
        <v/>
      </c>
      <c r="DX61" s="104" t="str">
        <f t="shared" si="139"/>
        <v/>
      </c>
      <c r="DY61" s="104" t="str">
        <f t="shared" si="140"/>
        <v/>
      </c>
      <c r="DZ61" s="104" t="str">
        <f t="shared" si="141"/>
        <v/>
      </c>
      <c r="EA61" s="104" t="str">
        <f t="shared" si="142"/>
        <v/>
      </c>
      <c r="EB61" s="105" t="str">
        <f t="shared" si="523"/>
        <v/>
      </c>
      <c r="EC61" s="109" t="str">
        <f t="shared" si="372"/>
        <v/>
      </c>
      <c r="ED61" s="102"/>
      <c r="EE61" s="102"/>
      <c r="EF61" s="104" t="str">
        <f t="shared" si="430"/>
        <v/>
      </c>
      <c r="EG61" s="102"/>
      <c r="EH61" s="104" t="str">
        <f t="shared" si="431"/>
        <v/>
      </c>
      <c r="EI61" s="102"/>
      <c r="EJ61" s="102"/>
      <c r="EK61" s="104" t="str">
        <f t="shared" si="432"/>
        <v/>
      </c>
      <c r="EL61" s="102"/>
      <c r="EM61" s="104" t="str">
        <f t="shared" si="433"/>
        <v/>
      </c>
      <c r="EN61" s="102"/>
      <c r="EO61" s="102"/>
      <c r="EP61" s="104" t="str">
        <f t="shared" si="434"/>
        <v/>
      </c>
      <c r="EQ61" s="102"/>
      <c r="ER61" s="104" t="str">
        <f t="shared" si="435"/>
        <v/>
      </c>
      <c r="ES61" s="102"/>
      <c r="ET61" s="102"/>
      <c r="EU61" s="104" t="str">
        <f t="shared" si="436"/>
        <v/>
      </c>
      <c r="EV61" s="102"/>
      <c r="EW61" s="104" t="str">
        <f t="shared" si="437"/>
        <v/>
      </c>
      <c r="EX61" s="102"/>
      <c r="EY61" s="102"/>
      <c r="EZ61" s="104" t="str">
        <f t="shared" si="438"/>
        <v/>
      </c>
      <c r="FA61" s="102"/>
      <c r="FB61" s="104" t="str">
        <f t="shared" si="439"/>
        <v/>
      </c>
      <c r="FC61" s="104" t="str">
        <f t="shared" si="148"/>
        <v/>
      </c>
      <c r="FD61" s="104" t="str">
        <f t="shared" si="149"/>
        <v/>
      </c>
      <c r="FE61" s="104" t="str">
        <f t="shared" si="150"/>
        <v/>
      </c>
      <c r="FF61" s="104" t="str">
        <f t="shared" si="151"/>
        <v/>
      </c>
      <c r="FG61" s="104" t="str">
        <f t="shared" si="152"/>
        <v/>
      </c>
      <c r="FH61" s="105" t="str">
        <f t="shared" si="524"/>
        <v/>
      </c>
      <c r="FI61" s="109" t="str">
        <f t="shared" si="373"/>
        <v/>
      </c>
      <c r="FJ61" s="102"/>
      <c r="FK61" s="102"/>
      <c r="FL61" s="104" t="str">
        <f t="shared" si="440"/>
        <v/>
      </c>
      <c r="FM61" s="102"/>
      <c r="FN61" s="104" t="str">
        <f t="shared" si="441"/>
        <v/>
      </c>
      <c r="FO61" s="102"/>
      <c r="FP61" s="102"/>
      <c r="FQ61" s="104" t="str">
        <f t="shared" si="442"/>
        <v/>
      </c>
      <c r="FR61" s="102"/>
      <c r="FS61" s="104" t="str">
        <f t="shared" si="443"/>
        <v/>
      </c>
      <c r="FT61" s="102"/>
      <c r="FU61" s="102"/>
      <c r="FV61" s="104" t="str">
        <f t="shared" si="444"/>
        <v/>
      </c>
      <c r="FW61" s="102"/>
      <c r="FX61" s="104" t="str">
        <f t="shared" si="445"/>
        <v/>
      </c>
      <c r="FY61" s="102"/>
      <c r="FZ61" s="102"/>
      <c r="GA61" s="104" t="str">
        <f t="shared" si="446"/>
        <v/>
      </c>
      <c r="GB61" s="102"/>
      <c r="GC61" s="104" t="str">
        <f t="shared" si="447"/>
        <v/>
      </c>
      <c r="GD61" s="102"/>
      <c r="GE61" s="102"/>
      <c r="GF61" s="104" t="str">
        <f t="shared" si="448"/>
        <v/>
      </c>
      <c r="GG61" s="102"/>
      <c r="GH61" s="104" t="str">
        <f t="shared" si="526"/>
        <v/>
      </c>
      <c r="GI61" s="104" t="str">
        <f t="shared" si="158"/>
        <v/>
      </c>
      <c r="GJ61" s="104" t="str">
        <f t="shared" si="159"/>
        <v/>
      </c>
      <c r="GK61" s="104" t="str">
        <f t="shared" si="160"/>
        <v/>
      </c>
      <c r="GL61" s="104" t="str">
        <f t="shared" si="161"/>
        <v/>
      </c>
      <c r="GM61" s="104" t="str">
        <f t="shared" si="162"/>
        <v/>
      </c>
      <c r="GN61" s="105" t="str">
        <f t="shared" si="525"/>
        <v/>
      </c>
      <c r="GO61" s="109" t="str">
        <f t="shared" si="374"/>
        <v/>
      </c>
      <c r="GP61" s="102"/>
      <c r="GQ61" s="102"/>
      <c r="GR61" s="104" t="str">
        <f t="shared" si="449"/>
        <v/>
      </c>
      <c r="GS61" s="102"/>
      <c r="GT61" s="104" t="str">
        <f t="shared" si="450"/>
        <v/>
      </c>
      <c r="GU61" s="102"/>
      <c r="GV61" s="102"/>
      <c r="GW61" s="104" t="str">
        <f t="shared" si="451"/>
        <v/>
      </c>
      <c r="GX61" s="102"/>
      <c r="GY61" s="104" t="str">
        <f t="shared" si="452"/>
        <v/>
      </c>
      <c r="GZ61" s="102"/>
      <c r="HA61" s="102"/>
      <c r="HB61" s="104" t="str">
        <f t="shared" si="453"/>
        <v/>
      </c>
      <c r="HC61" s="102"/>
      <c r="HD61" s="104" t="str">
        <f t="shared" si="454"/>
        <v/>
      </c>
      <c r="HE61" s="102"/>
      <c r="HF61" s="102"/>
      <c r="HG61" s="104" t="str">
        <f t="shared" si="455"/>
        <v/>
      </c>
      <c r="HH61" s="102"/>
      <c r="HI61" s="104" t="str">
        <f t="shared" si="456"/>
        <v/>
      </c>
      <c r="HJ61" s="102"/>
      <c r="HK61" s="102"/>
      <c r="HL61" s="104" t="str">
        <f t="shared" si="457"/>
        <v/>
      </c>
      <c r="HM61" s="102"/>
      <c r="HN61" s="104" t="str">
        <f t="shared" si="458"/>
        <v/>
      </c>
      <c r="HO61" s="104" t="str">
        <f t="shared" si="168"/>
        <v/>
      </c>
      <c r="HP61" s="104" t="str">
        <f t="shared" si="169"/>
        <v/>
      </c>
      <c r="HQ61" s="104" t="str">
        <f t="shared" si="170"/>
        <v/>
      </c>
      <c r="HR61" s="104" t="str">
        <f t="shared" si="171"/>
        <v/>
      </c>
      <c r="HS61" s="104" t="str">
        <f t="shared" si="172"/>
        <v/>
      </c>
      <c r="HT61" s="105" t="str">
        <f t="shared" si="384"/>
        <v/>
      </c>
      <c r="HU61" s="109" t="str">
        <f t="shared" si="375"/>
        <v/>
      </c>
      <c r="HV61" s="102"/>
      <c r="HW61" s="102"/>
      <c r="HX61" s="104" t="str">
        <f t="shared" si="459"/>
        <v/>
      </c>
      <c r="HY61" s="102"/>
      <c r="HZ61" s="104" t="str">
        <f t="shared" si="460"/>
        <v/>
      </c>
      <c r="IA61" s="102"/>
      <c r="IB61" s="102"/>
      <c r="IC61" s="104" t="str">
        <f t="shared" si="461"/>
        <v/>
      </c>
      <c r="ID61" s="102"/>
      <c r="IE61" s="104" t="str">
        <f t="shared" si="462"/>
        <v/>
      </c>
      <c r="IF61" s="102"/>
      <c r="IG61" s="102"/>
      <c r="IH61" s="104" t="str">
        <f t="shared" si="463"/>
        <v/>
      </c>
      <c r="II61" s="102"/>
      <c r="IJ61" s="104" t="str">
        <f t="shared" si="464"/>
        <v/>
      </c>
      <c r="IK61" s="102"/>
      <c r="IL61" s="102"/>
      <c r="IM61" s="104" t="str">
        <f t="shared" si="465"/>
        <v/>
      </c>
      <c r="IN61" s="102"/>
      <c r="IO61" s="104" t="str">
        <f t="shared" si="466"/>
        <v/>
      </c>
      <c r="IP61" s="102"/>
      <c r="IQ61" s="102"/>
      <c r="IR61" s="104" t="str">
        <f t="shared" si="467"/>
        <v/>
      </c>
      <c r="IS61" s="102"/>
      <c r="IT61" s="104" t="str">
        <f t="shared" si="468"/>
        <v/>
      </c>
      <c r="IU61" s="104" t="str">
        <f t="shared" si="178"/>
        <v/>
      </c>
      <c r="IV61" s="104" t="str">
        <f t="shared" si="179"/>
        <v/>
      </c>
      <c r="IW61" s="104" t="str">
        <f t="shared" si="180"/>
        <v/>
      </c>
      <c r="IX61" s="104" t="str">
        <f t="shared" si="181"/>
        <v/>
      </c>
      <c r="IY61" s="104" t="str">
        <f t="shared" si="182"/>
        <v/>
      </c>
      <c r="IZ61" s="105" t="str">
        <f t="shared" si="385"/>
        <v/>
      </c>
      <c r="JA61" s="109" t="str">
        <f t="shared" si="376"/>
        <v/>
      </c>
      <c r="JB61" s="102"/>
      <c r="JC61" s="102"/>
      <c r="JD61" s="104" t="str">
        <f t="shared" si="469"/>
        <v/>
      </c>
      <c r="JE61" s="102"/>
      <c r="JF61" s="104" t="str">
        <f t="shared" si="470"/>
        <v/>
      </c>
      <c r="JG61" s="102"/>
      <c r="JH61" s="102"/>
      <c r="JI61" s="104" t="str">
        <f t="shared" si="471"/>
        <v/>
      </c>
      <c r="JJ61" s="102"/>
      <c r="JK61" s="104" t="str">
        <f t="shared" si="472"/>
        <v/>
      </c>
      <c r="JL61" s="102"/>
      <c r="JM61" s="102"/>
      <c r="JN61" s="104" t="str">
        <f t="shared" si="473"/>
        <v/>
      </c>
      <c r="JO61" s="102"/>
      <c r="JP61" s="104" t="str">
        <f t="shared" si="474"/>
        <v/>
      </c>
      <c r="JQ61" s="102"/>
      <c r="JR61" s="102"/>
      <c r="JS61" s="104" t="str">
        <f t="shared" si="475"/>
        <v/>
      </c>
      <c r="JT61" s="102"/>
      <c r="JU61" s="104" t="str">
        <f t="shared" si="476"/>
        <v/>
      </c>
      <c r="JV61" s="102"/>
      <c r="JW61" s="102"/>
      <c r="JX61" s="104" t="str">
        <f t="shared" si="477"/>
        <v/>
      </c>
      <c r="JY61" s="102"/>
      <c r="JZ61" s="104" t="str">
        <f t="shared" si="478"/>
        <v/>
      </c>
      <c r="KA61" s="104" t="str">
        <f t="shared" si="188"/>
        <v/>
      </c>
      <c r="KB61" s="104" t="str">
        <f t="shared" si="189"/>
        <v/>
      </c>
      <c r="KC61" s="104" t="str">
        <f t="shared" si="190"/>
        <v/>
      </c>
      <c r="KD61" s="104" t="str">
        <f t="shared" si="191"/>
        <v/>
      </c>
      <c r="KE61" s="104" t="str">
        <f t="shared" si="192"/>
        <v/>
      </c>
      <c r="KF61" s="105" t="str">
        <f t="shared" si="386"/>
        <v/>
      </c>
      <c r="KG61" s="109" t="str">
        <f t="shared" si="377"/>
        <v/>
      </c>
      <c r="KH61" s="102"/>
      <c r="KI61" s="102"/>
      <c r="KJ61" s="104" t="str">
        <f t="shared" si="479"/>
        <v/>
      </c>
      <c r="KK61" s="102"/>
      <c r="KL61" s="104" t="str">
        <f t="shared" si="480"/>
        <v/>
      </c>
      <c r="KM61" s="102"/>
      <c r="KN61" s="102"/>
      <c r="KO61" s="104" t="str">
        <f t="shared" si="481"/>
        <v/>
      </c>
      <c r="KP61" s="102"/>
      <c r="KQ61" s="104" t="str">
        <f t="shared" si="482"/>
        <v/>
      </c>
      <c r="KR61" s="102"/>
      <c r="KS61" s="102"/>
      <c r="KT61" s="104" t="str">
        <f t="shared" si="483"/>
        <v/>
      </c>
      <c r="KU61" s="102"/>
      <c r="KV61" s="104" t="str">
        <f t="shared" si="484"/>
        <v/>
      </c>
      <c r="KW61" s="102"/>
      <c r="KX61" s="102"/>
      <c r="KY61" s="104" t="str">
        <f t="shared" si="485"/>
        <v/>
      </c>
      <c r="KZ61" s="102"/>
      <c r="LA61" s="104" t="str">
        <f t="shared" si="486"/>
        <v/>
      </c>
      <c r="LB61" s="102"/>
      <c r="LC61" s="102"/>
      <c r="LD61" s="104" t="str">
        <f t="shared" si="487"/>
        <v/>
      </c>
      <c r="LE61" s="102"/>
      <c r="LF61" s="104" t="str">
        <f t="shared" si="488"/>
        <v/>
      </c>
      <c r="LG61" s="104" t="str">
        <f t="shared" si="198"/>
        <v/>
      </c>
      <c r="LH61" s="104" t="str">
        <f t="shared" si="199"/>
        <v/>
      </c>
      <c r="LI61" s="104" t="str">
        <f t="shared" si="200"/>
        <v/>
      </c>
      <c r="LJ61" s="104" t="str">
        <f t="shared" si="201"/>
        <v/>
      </c>
      <c r="LK61" s="104" t="str">
        <f t="shared" si="202"/>
        <v/>
      </c>
      <c r="LL61" s="105" t="str">
        <f t="shared" si="387"/>
        <v/>
      </c>
      <c r="LM61" s="109" t="str">
        <f t="shared" si="378"/>
        <v/>
      </c>
      <c r="LN61" s="102"/>
      <c r="LO61" s="102"/>
      <c r="LP61" s="104" t="str">
        <f t="shared" si="489"/>
        <v/>
      </c>
      <c r="LQ61" s="102"/>
      <c r="LR61" s="104" t="str">
        <f t="shared" si="490"/>
        <v/>
      </c>
      <c r="LS61" s="102"/>
      <c r="LT61" s="102"/>
      <c r="LU61" s="104" t="str">
        <f t="shared" si="491"/>
        <v/>
      </c>
      <c r="LV61" s="102"/>
      <c r="LW61" s="104" t="str">
        <f t="shared" si="492"/>
        <v/>
      </c>
      <c r="LX61" s="102"/>
      <c r="LY61" s="102"/>
      <c r="LZ61" s="104" t="str">
        <f t="shared" si="493"/>
        <v/>
      </c>
      <c r="MA61" s="102"/>
      <c r="MB61" s="104" t="str">
        <f t="shared" si="494"/>
        <v/>
      </c>
      <c r="MC61" s="102"/>
      <c r="MD61" s="102"/>
      <c r="ME61" s="104" t="str">
        <f t="shared" si="495"/>
        <v/>
      </c>
      <c r="MF61" s="102"/>
      <c r="MG61" s="104" t="str">
        <f t="shared" si="496"/>
        <v/>
      </c>
      <c r="MH61" s="102"/>
      <c r="MI61" s="102"/>
      <c r="MJ61" s="104" t="str">
        <f t="shared" si="497"/>
        <v/>
      </c>
      <c r="MK61" s="102"/>
      <c r="ML61" s="104" t="str">
        <f t="shared" si="498"/>
        <v/>
      </c>
      <c r="MM61" s="104" t="str">
        <f t="shared" si="208"/>
        <v/>
      </c>
      <c r="MN61" s="104" t="str">
        <f t="shared" si="209"/>
        <v/>
      </c>
      <c r="MO61" s="104" t="str">
        <f t="shared" si="210"/>
        <v/>
      </c>
      <c r="MP61" s="104" t="str">
        <f t="shared" si="211"/>
        <v/>
      </c>
      <c r="MQ61" s="104" t="str">
        <f t="shared" si="212"/>
        <v/>
      </c>
      <c r="MR61" s="105" t="str">
        <f t="shared" si="388"/>
        <v/>
      </c>
      <c r="MS61" s="109" t="str">
        <f t="shared" si="379"/>
        <v/>
      </c>
      <c r="MT61" s="102"/>
      <c r="MU61" s="102"/>
      <c r="MV61" s="104" t="str">
        <f t="shared" si="499"/>
        <v/>
      </c>
      <c r="MW61" s="102"/>
      <c r="MX61" s="104" t="str">
        <f t="shared" si="500"/>
        <v/>
      </c>
      <c r="MY61" s="102"/>
      <c r="MZ61" s="102"/>
      <c r="NA61" s="104" t="str">
        <f t="shared" si="501"/>
        <v/>
      </c>
      <c r="NB61" s="102"/>
      <c r="NC61" s="104" t="str">
        <f t="shared" si="502"/>
        <v/>
      </c>
      <c r="ND61" s="102"/>
      <c r="NE61" s="102"/>
      <c r="NF61" s="104" t="str">
        <f t="shared" si="503"/>
        <v/>
      </c>
      <c r="NG61" s="102"/>
      <c r="NH61" s="104" t="str">
        <f t="shared" si="504"/>
        <v/>
      </c>
      <c r="NI61" s="102"/>
      <c r="NJ61" s="102"/>
      <c r="NK61" s="104" t="str">
        <f t="shared" si="505"/>
        <v/>
      </c>
      <c r="NL61" s="102"/>
      <c r="NM61" s="104" t="str">
        <f t="shared" si="506"/>
        <v/>
      </c>
      <c r="NN61" s="102"/>
      <c r="NO61" s="102"/>
      <c r="NP61" s="104" t="str">
        <f t="shared" si="507"/>
        <v/>
      </c>
      <c r="NQ61" s="102"/>
      <c r="NR61" s="104" t="str">
        <f t="shared" si="508"/>
        <v/>
      </c>
      <c r="NS61" s="104" t="str">
        <f t="shared" si="218"/>
        <v/>
      </c>
      <c r="NT61" s="104" t="str">
        <f t="shared" si="219"/>
        <v/>
      </c>
      <c r="NU61" s="104" t="str">
        <f t="shared" si="220"/>
        <v/>
      </c>
      <c r="NV61" s="104" t="str">
        <f t="shared" si="221"/>
        <v/>
      </c>
      <c r="NW61" s="104" t="str">
        <f t="shared" si="222"/>
        <v/>
      </c>
      <c r="NX61" s="105" t="str">
        <f t="shared" si="389"/>
        <v/>
      </c>
      <c r="NY61" s="109" t="str">
        <f t="shared" si="380"/>
        <v/>
      </c>
      <c r="OA61" s="104" t="str">
        <f t="shared" si="511"/>
        <v/>
      </c>
      <c r="OB61" s="104" t="str">
        <f t="shared" si="512"/>
        <v/>
      </c>
      <c r="OC61" s="104" t="str">
        <f t="shared" si="513"/>
        <v/>
      </c>
      <c r="OD61" s="104" t="str">
        <f t="shared" si="514"/>
        <v/>
      </c>
      <c r="OE61" s="104" t="str">
        <f t="shared" si="515"/>
        <v/>
      </c>
      <c r="OF61" s="104" t="str">
        <f t="shared" si="516"/>
        <v/>
      </c>
      <c r="OG61" s="104" t="str">
        <f t="shared" si="517"/>
        <v/>
      </c>
      <c r="OH61" s="104" t="str">
        <f t="shared" si="518"/>
        <v/>
      </c>
      <c r="OI61" s="104" t="str">
        <f t="shared" si="519"/>
        <v/>
      </c>
      <c r="OJ61" s="104" t="str">
        <f t="shared" si="520"/>
        <v/>
      </c>
      <c r="OK61" s="104" t="str">
        <f t="shared" si="521"/>
        <v/>
      </c>
      <c r="OL61" s="104" t="str">
        <f t="shared" si="522"/>
        <v/>
      </c>
      <c r="OM61" s="134"/>
      <c r="ON61" s="104" t="str">
        <f t="shared" si="509"/>
        <v/>
      </c>
      <c r="OO61" s="104" t="str">
        <f t="shared" si="510"/>
        <v/>
      </c>
      <c r="OP61" s="104" t="str">
        <f t="shared" si="100"/>
        <v/>
      </c>
      <c r="OQ61" s="104" t="str">
        <f t="shared" si="101"/>
        <v/>
      </c>
      <c r="OR61" s="105" t="str">
        <f t="shared" si="102"/>
        <v/>
      </c>
      <c r="OS61" s="105" t="str">
        <f t="shared" si="103"/>
        <v/>
      </c>
      <c r="OT61" s="134"/>
      <c r="OU61" s="109" t="str">
        <f t="shared" si="104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368"/>
        <v>57</v>
      </c>
      <c r="B62" s="195"/>
      <c r="C62" s="195"/>
      <c r="D62" s="195"/>
      <c r="E62" s="196"/>
      <c r="F62" s="102"/>
      <c r="G62" s="102"/>
      <c r="H62" s="104" t="str">
        <f t="shared" si="390"/>
        <v/>
      </c>
      <c r="I62" s="102"/>
      <c r="J62" s="104" t="str">
        <f t="shared" si="391"/>
        <v/>
      </c>
      <c r="K62" s="102"/>
      <c r="L62" s="102"/>
      <c r="M62" s="104" t="str">
        <f t="shared" si="392"/>
        <v/>
      </c>
      <c r="N62" s="102"/>
      <c r="O62" s="104" t="str">
        <f t="shared" si="393"/>
        <v/>
      </c>
      <c r="P62" s="102"/>
      <c r="Q62" s="102"/>
      <c r="R62" s="104" t="str">
        <f t="shared" si="394"/>
        <v/>
      </c>
      <c r="S62" s="102"/>
      <c r="T62" s="104" t="str">
        <f t="shared" si="395"/>
        <v/>
      </c>
      <c r="U62" s="102"/>
      <c r="V62" s="102"/>
      <c r="W62" s="104" t="str">
        <f t="shared" si="396"/>
        <v/>
      </c>
      <c r="X62" s="102"/>
      <c r="Y62" s="104" t="str">
        <f t="shared" si="397"/>
        <v/>
      </c>
      <c r="Z62" s="102"/>
      <c r="AA62" s="102"/>
      <c r="AB62" s="104" t="str">
        <f t="shared" si="398"/>
        <v/>
      </c>
      <c r="AC62" s="102"/>
      <c r="AD62" s="104" t="str">
        <f t="shared" si="399"/>
        <v/>
      </c>
      <c r="AE62" s="104" t="str">
        <f t="shared" si="108"/>
        <v/>
      </c>
      <c r="AF62" s="104" t="str">
        <f t="shared" si="109"/>
        <v/>
      </c>
      <c r="AG62" s="104" t="str">
        <f t="shared" si="110"/>
        <v/>
      </c>
      <c r="AH62" s="104" t="str">
        <f t="shared" si="111"/>
        <v/>
      </c>
      <c r="AI62" s="104" t="str">
        <f t="shared" si="112"/>
        <v/>
      </c>
      <c r="AJ62" s="105" t="str">
        <f t="shared" si="381"/>
        <v/>
      </c>
      <c r="AK62" s="109" t="str">
        <f t="shared" si="369"/>
        <v/>
      </c>
      <c r="AL62" s="102"/>
      <c r="AM62" s="102"/>
      <c r="AN62" s="104" t="str">
        <f t="shared" si="400"/>
        <v/>
      </c>
      <c r="AO62" s="102"/>
      <c r="AP62" s="104" t="str">
        <f t="shared" si="401"/>
        <v/>
      </c>
      <c r="AQ62" s="102"/>
      <c r="AR62" s="102"/>
      <c r="AS62" s="104" t="str">
        <f t="shared" si="402"/>
        <v/>
      </c>
      <c r="AT62" s="102"/>
      <c r="AU62" s="104" t="str">
        <f t="shared" si="403"/>
        <v/>
      </c>
      <c r="AV62" s="102"/>
      <c r="AW62" s="102"/>
      <c r="AX62" s="104" t="str">
        <f t="shared" si="404"/>
        <v/>
      </c>
      <c r="AY62" s="102"/>
      <c r="AZ62" s="104" t="str">
        <f t="shared" si="405"/>
        <v/>
      </c>
      <c r="BA62" s="102"/>
      <c r="BB62" s="102"/>
      <c r="BC62" s="104" t="str">
        <f t="shared" si="406"/>
        <v/>
      </c>
      <c r="BD62" s="102"/>
      <c r="BE62" s="104" t="str">
        <f t="shared" si="407"/>
        <v/>
      </c>
      <c r="BF62" s="102"/>
      <c r="BG62" s="102"/>
      <c r="BH62" s="104" t="str">
        <f t="shared" si="408"/>
        <v/>
      </c>
      <c r="BI62" s="102"/>
      <c r="BJ62" s="104" t="str">
        <f t="shared" si="409"/>
        <v/>
      </c>
      <c r="BK62" s="104" t="str">
        <f t="shared" si="118"/>
        <v/>
      </c>
      <c r="BL62" s="104" t="str">
        <f t="shared" si="119"/>
        <v/>
      </c>
      <c r="BM62" s="104" t="str">
        <f t="shared" si="120"/>
        <v/>
      </c>
      <c r="BN62" s="104" t="str">
        <f t="shared" si="121"/>
        <v/>
      </c>
      <c r="BO62" s="104" t="str">
        <f t="shared" si="122"/>
        <v/>
      </c>
      <c r="BP62" s="105" t="str">
        <f t="shared" si="382"/>
        <v/>
      </c>
      <c r="BQ62" s="109" t="str">
        <f t="shared" si="370"/>
        <v/>
      </c>
      <c r="BR62" s="102"/>
      <c r="BS62" s="102"/>
      <c r="BT62" s="104" t="str">
        <f t="shared" si="410"/>
        <v/>
      </c>
      <c r="BU62" s="102"/>
      <c r="BV62" s="104" t="str">
        <f t="shared" si="411"/>
        <v/>
      </c>
      <c r="BW62" s="102"/>
      <c r="BX62" s="102"/>
      <c r="BY62" s="104" t="str">
        <f t="shared" si="412"/>
        <v/>
      </c>
      <c r="BZ62" s="102"/>
      <c r="CA62" s="104" t="str">
        <f t="shared" si="413"/>
        <v/>
      </c>
      <c r="CB62" s="102"/>
      <c r="CC62" s="102"/>
      <c r="CD62" s="104" t="str">
        <f t="shared" si="414"/>
        <v/>
      </c>
      <c r="CE62" s="102"/>
      <c r="CF62" s="104" t="str">
        <f t="shared" si="415"/>
        <v/>
      </c>
      <c r="CG62" s="102"/>
      <c r="CH62" s="102"/>
      <c r="CI62" s="104" t="str">
        <f t="shared" si="416"/>
        <v/>
      </c>
      <c r="CJ62" s="102"/>
      <c r="CK62" s="104" t="str">
        <f t="shared" si="417"/>
        <v/>
      </c>
      <c r="CL62" s="102"/>
      <c r="CM62" s="102"/>
      <c r="CN62" s="104" t="str">
        <f t="shared" si="418"/>
        <v/>
      </c>
      <c r="CO62" s="102"/>
      <c r="CP62" s="104" t="str">
        <f t="shared" si="419"/>
        <v/>
      </c>
      <c r="CQ62" s="104" t="str">
        <f t="shared" si="128"/>
        <v/>
      </c>
      <c r="CR62" s="104" t="str">
        <f t="shared" si="129"/>
        <v/>
      </c>
      <c r="CS62" s="104" t="str">
        <f t="shared" si="130"/>
        <v/>
      </c>
      <c r="CT62" s="104" t="str">
        <f t="shared" si="131"/>
        <v/>
      </c>
      <c r="CU62" s="104" t="str">
        <f t="shared" si="132"/>
        <v/>
      </c>
      <c r="CV62" s="105" t="str">
        <f t="shared" si="383"/>
        <v/>
      </c>
      <c r="CW62" s="109" t="str">
        <f t="shared" si="371"/>
        <v/>
      </c>
      <c r="CX62" s="102"/>
      <c r="CY62" s="102"/>
      <c r="CZ62" s="104" t="str">
        <f t="shared" si="420"/>
        <v/>
      </c>
      <c r="DA62" s="102"/>
      <c r="DB62" s="104" t="str">
        <f t="shared" si="421"/>
        <v/>
      </c>
      <c r="DC62" s="102"/>
      <c r="DD62" s="102"/>
      <c r="DE62" s="104" t="str">
        <f t="shared" si="422"/>
        <v/>
      </c>
      <c r="DF62" s="102"/>
      <c r="DG62" s="104" t="str">
        <f t="shared" si="423"/>
        <v/>
      </c>
      <c r="DH62" s="102"/>
      <c r="DI62" s="102"/>
      <c r="DJ62" s="104" t="str">
        <f t="shared" si="424"/>
        <v/>
      </c>
      <c r="DK62" s="102"/>
      <c r="DL62" s="104" t="str">
        <f t="shared" si="425"/>
        <v/>
      </c>
      <c r="DM62" s="102"/>
      <c r="DN62" s="102"/>
      <c r="DO62" s="104" t="str">
        <f t="shared" si="426"/>
        <v/>
      </c>
      <c r="DP62" s="102"/>
      <c r="DQ62" s="104" t="str">
        <f t="shared" si="427"/>
        <v/>
      </c>
      <c r="DR62" s="102"/>
      <c r="DS62" s="102"/>
      <c r="DT62" s="104" t="str">
        <f t="shared" si="428"/>
        <v/>
      </c>
      <c r="DU62" s="102"/>
      <c r="DV62" s="104" t="str">
        <f t="shared" si="429"/>
        <v/>
      </c>
      <c r="DW62" s="104" t="str">
        <f t="shared" si="138"/>
        <v/>
      </c>
      <c r="DX62" s="104" t="str">
        <f t="shared" si="139"/>
        <v/>
      </c>
      <c r="DY62" s="104" t="str">
        <f t="shared" si="140"/>
        <v/>
      </c>
      <c r="DZ62" s="104" t="str">
        <f t="shared" si="141"/>
        <v/>
      </c>
      <c r="EA62" s="104" t="str">
        <f t="shared" si="142"/>
        <v/>
      </c>
      <c r="EB62" s="105" t="str">
        <f t="shared" si="523"/>
        <v/>
      </c>
      <c r="EC62" s="109" t="str">
        <f t="shared" si="372"/>
        <v/>
      </c>
      <c r="ED62" s="102"/>
      <c r="EE62" s="102"/>
      <c r="EF62" s="104" t="str">
        <f t="shared" si="430"/>
        <v/>
      </c>
      <c r="EG62" s="102"/>
      <c r="EH62" s="104" t="str">
        <f t="shared" si="431"/>
        <v/>
      </c>
      <c r="EI62" s="102"/>
      <c r="EJ62" s="102"/>
      <c r="EK62" s="104" t="str">
        <f t="shared" si="432"/>
        <v/>
      </c>
      <c r="EL62" s="102"/>
      <c r="EM62" s="104" t="str">
        <f t="shared" si="433"/>
        <v/>
      </c>
      <c r="EN62" s="102"/>
      <c r="EO62" s="102"/>
      <c r="EP62" s="104" t="str">
        <f t="shared" si="434"/>
        <v/>
      </c>
      <c r="EQ62" s="102"/>
      <c r="ER62" s="104" t="str">
        <f t="shared" si="435"/>
        <v/>
      </c>
      <c r="ES62" s="102"/>
      <c r="ET62" s="102"/>
      <c r="EU62" s="104" t="str">
        <f t="shared" si="436"/>
        <v/>
      </c>
      <c r="EV62" s="102"/>
      <c r="EW62" s="104" t="str">
        <f t="shared" si="437"/>
        <v/>
      </c>
      <c r="EX62" s="102"/>
      <c r="EY62" s="102"/>
      <c r="EZ62" s="104" t="str">
        <f t="shared" si="438"/>
        <v/>
      </c>
      <c r="FA62" s="102"/>
      <c r="FB62" s="104" t="str">
        <f t="shared" si="439"/>
        <v/>
      </c>
      <c r="FC62" s="104" t="str">
        <f t="shared" si="148"/>
        <v/>
      </c>
      <c r="FD62" s="104" t="str">
        <f t="shared" si="149"/>
        <v/>
      </c>
      <c r="FE62" s="104" t="str">
        <f t="shared" si="150"/>
        <v/>
      </c>
      <c r="FF62" s="104" t="str">
        <f t="shared" si="151"/>
        <v/>
      </c>
      <c r="FG62" s="104" t="str">
        <f t="shared" si="152"/>
        <v/>
      </c>
      <c r="FH62" s="105" t="str">
        <f t="shared" si="524"/>
        <v/>
      </c>
      <c r="FI62" s="109" t="str">
        <f t="shared" si="373"/>
        <v/>
      </c>
      <c r="FJ62" s="102"/>
      <c r="FK62" s="102"/>
      <c r="FL62" s="104" t="str">
        <f t="shared" si="440"/>
        <v/>
      </c>
      <c r="FM62" s="102"/>
      <c r="FN62" s="104" t="str">
        <f t="shared" si="441"/>
        <v/>
      </c>
      <c r="FO62" s="102"/>
      <c r="FP62" s="102"/>
      <c r="FQ62" s="104" t="str">
        <f t="shared" si="442"/>
        <v/>
      </c>
      <c r="FR62" s="102"/>
      <c r="FS62" s="104" t="str">
        <f t="shared" si="443"/>
        <v/>
      </c>
      <c r="FT62" s="102"/>
      <c r="FU62" s="102"/>
      <c r="FV62" s="104" t="str">
        <f t="shared" si="444"/>
        <v/>
      </c>
      <c r="FW62" s="102"/>
      <c r="FX62" s="104" t="str">
        <f t="shared" si="445"/>
        <v/>
      </c>
      <c r="FY62" s="102"/>
      <c r="FZ62" s="102"/>
      <c r="GA62" s="104" t="str">
        <f t="shared" si="446"/>
        <v/>
      </c>
      <c r="GB62" s="102"/>
      <c r="GC62" s="104" t="str">
        <f t="shared" si="447"/>
        <v/>
      </c>
      <c r="GD62" s="102"/>
      <c r="GE62" s="102"/>
      <c r="GF62" s="104" t="str">
        <f t="shared" si="448"/>
        <v/>
      </c>
      <c r="GG62" s="102"/>
      <c r="GH62" s="104" t="str">
        <f t="shared" si="526"/>
        <v/>
      </c>
      <c r="GI62" s="104" t="str">
        <f t="shared" si="158"/>
        <v/>
      </c>
      <c r="GJ62" s="104" t="str">
        <f t="shared" si="159"/>
        <v/>
      </c>
      <c r="GK62" s="104" t="str">
        <f t="shared" si="160"/>
        <v/>
      </c>
      <c r="GL62" s="104" t="str">
        <f t="shared" si="161"/>
        <v/>
      </c>
      <c r="GM62" s="104" t="str">
        <f t="shared" si="162"/>
        <v/>
      </c>
      <c r="GN62" s="105" t="str">
        <f t="shared" si="525"/>
        <v/>
      </c>
      <c r="GO62" s="109" t="str">
        <f t="shared" si="374"/>
        <v/>
      </c>
      <c r="GP62" s="102"/>
      <c r="GQ62" s="102"/>
      <c r="GR62" s="104" t="str">
        <f t="shared" si="449"/>
        <v/>
      </c>
      <c r="GS62" s="102"/>
      <c r="GT62" s="104" t="str">
        <f t="shared" si="450"/>
        <v/>
      </c>
      <c r="GU62" s="102"/>
      <c r="GV62" s="102"/>
      <c r="GW62" s="104" t="str">
        <f t="shared" si="451"/>
        <v/>
      </c>
      <c r="GX62" s="102"/>
      <c r="GY62" s="104" t="str">
        <f t="shared" si="452"/>
        <v/>
      </c>
      <c r="GZ62" s="102"/>
      <c r="HA62" s="102"/>
      <c r="HB62" s="104" t="str">
        <f t="shared" si="453"/>
        <v/>
      </c>
      <c r="HC62" s="102"/>
      <c r="HD62" s="104" t="str">
        <f t="shared" si="454"/>
        <v/>
      </c>
      <c r="HE62" s="102"/>
      <c r="HF62" s="102"/>
      <c r="HG62" s="104" t="str">
        <f t="shared" si="455"/>
        <v/>
      </c>
      <c r="HH62" s="102"/>
      <c r="HI62" s="104" t="str">
        <f t="shared" si="456"/>
        <v/>
      </c>
      <c r="HJ62" s="102"/>
      <c r="HK62" s="102"/>
      <c r="HL62" s="104" t="str">
        <f t="shared" si="457"/>
        <v/>
      </c>
      <c r="HM62" s="102"/>
      <c r="HN62" s="104" t="str">
        <f t="shared" si="458"/>
        <v/>
      </c>
      <c r="HO62" s="104" t="str">
        <f t="shared" si="168"/>
        <v/>
      </c>
      <c r="HP62" s="104" t="str">
        <f t="shared" si="169"/>
        <v/>
      </c>
      <c r="HQ62" s="104" t="str">
        <f t="shared" si="170"/>
        <v/>
      </c>
      <c r="HR62" s="104" t="str">
        <f t="shared" si="171"/>
        <v/>
      </c>
      <c r="HS62" s="104" t="str">
        <f t="shared" si="172"/>
        <v/>
      </c>
      <c r="HT62" s="105" t="str">
        <f t="shared" si="384"/>
        <v/>
      </c>
      <c r="HU62" s="109" t="str">
        <f t="shared" si="375"/>
        <v/>
      </c>
      <c r="HV62" s="102"/>
      <c r="HW62" s="102"/>
      <c r="HX62" s="104" t="str">
        <f t="shared" si="459"/>
        <v/>
      </c>
      <c r="HY62" s="102"/>
      <c r="HZ62" s="104" t="str">
        <f t="shared" si="460"/>
        <v/>
      </c>
      <c r="IA62" s="102"/>
      <c r="IB62" s="102"/>
      <c r="IC62" s="104" t="str">
        <f t="shared" si="461"/>
        <v/>
      </c>
      <c r="ID62" s="102"/>
      <c r="IE62" s="104" t="str">
        <f t="shared" si="462"/>
        <v/>
      </c>
      <c r="IF62" s="102"/>
      <c r="IG62" s="102"/>
      <c r="IH62" s="104" t="str">
        <f t="shared" si="463"/>
        <v/>
      </c>
      <c r="II62" s="102"/>
      <c r="IJ62" s="104" t="str">
        <f t="shared" si="464"/>
        <v/>
      </c>
      <c r="IK62" s="102"/>
      <c r="IL62" s="102"/>
      <c r="IM62" s="104" t="str">
        <f t="shared" si="465"/>
        <v/>
      </c>
      <c r="IN62" s="102"/>
      <c r="IO62" s="104" t="str">
        <f t="shared" si="466"/>
        <v/>
      </c>
      <c r="IP62" s="102"/>
      <c r="IQ62" s="102"/>
      <c r="IR62" s="104" t="str">
        <f t="shared" si="467"/>
        <v/>
      </c>
      <c r="IS62" s="102"/>
      <c r="IT62" s="104" t="str">
        <f t="shared" si="468"/>
        <v/>
      </c>
      <c r="IU62" s="104" t="str">
        <f t="shared" si="178"/>
        <v/>
      </c>
      <c r="IV62" s="104" t="str">
        <f t="shared" si="179"/>
        <v/>
      </c>
      <c r="IW62" s="104" t="str">
        <f t="shared" si="180"/>
        <v/>
      </c>
      <c r="IX62" s="104" t="str">
        <f t="shared" si="181"/>
        <v/>
      </c>
      <c r="IY62" s="104" t="str">
        <f t="shared" si="182"/>
        <v/>
      </c>
      <c r="IZ62" s="105" t="str">
        <f t="shared" si="385"/>
        <v/>
      </c>
      <c r="JA62" s="109" t="str">
        <f t="shared" si="376"/>
        <v/>
      </c>
      <c r="JB62" s="102"/>
      <c r="JC62" s="102"/>
      <c r="JD62" s="104" t="str">
        <f t="shared" si="469"/>
        <v/>
      </c>
      <c r="JE62" s="102"/>
      <c r="JF62" s="104" t="str">
        <f t="shared" si="470"/>
        <v/>
      </c>
      <c r="JG62" s="102"/>
      <c r="JH62" s="102"/>
      <c r="JI62" s="104" t="str">
        <f t="shared" si="471"/>
        <v/>
      </c>
      <c r="JJ62" s="102"/>
      <c r="JK62" s="104" t="str">
        <f t="shared" si="472"/>
        <v/>
      </c>
      <c r="JL62" s="102"/>
      <c r="JM62" s="102"/>
      <c r="JN62" s="104" t="str">
        <f t="shared" si="473"/>
        <v/>
      </c>
      <c r="JO62" s="102"/>
      <c r="JP62" s="104" t="str">
        <f t="shared" si="474"/>
        <v/>
      </c>
      <c r="JQ62" s="102"/>
      <c r="JR62" s="102"/>
      <c r="JS62" s="104" t="str">
        <f t="shared" si="475"/>
        <v/>
      </c>
      <c r="JT62" s="102"/>
      <c r="JU62" s="104" t="str">
        <f t="shared" si="476"/>
        <v/>
      </c>
      <c r="JV62" s="102"/>
      <c r="JW62" s="102"/>
      <c r="JX62" s="104" t="str">
        <f t="shared" si="477"/>
        <v/>
      </c>
      <c r="JY62" s="102"/>
      <c r="JZ62" s="104" t="str">
        <f t="shared" si="478"/>
        <v/>
      </c>
      <c r="KA62" s="104" t="str">
        <f t="shared" si="188"/>
        <v/>
      </c>
      <c r="KB62" s="104" t="str">
        <f t="shared" si="189"/>
        <v/>
      </c>
      <c r="KC62" s="104" t="str">
        <f t="shared" si="190"/>
        <v/>
      </c>
      <c r="KD62" s="104" t="str">
        <f t="shared" si="191"/>
        <v/>
      </c>
      <c r="KE62" s="104" t="str">
        <f t="shared" si="192"/>
        <v/>
      </c>
      <c r="KF62" s="105" t="str">
        <f t="shared" si="386"/>
        <v/>
      </c>
      <c r="KG62" s="109" t="str">
        <f t="shared" si="377"/>
        <v/>
      </c>
      <c r="KH62" s="102"/>
      <c r="KI62" s="102"/>
      <c r="KJ62" s="104" t="str">
        <f t="shared" si="479"/>
        <v/>
      </c>
      <c r="KK62" s="102"/>
      <c r="KL62" s="104" t="str">
        <f t="shared" si="480"/>
        <v/>
      </c>
      <c r="KM62" s="102"/>
      <c r="KN62" s="102"/>
      <c r="KO62" s="104" t="str">
        <f t="shared" si="481"/>
        <v/>
      </c>
      <c r="KP62" s="102"/>
      <c r="KQ62" s="104" t="str">
        <f t="shared" si="482"/>
        <v/>
      </c>
      <c r="KR62" s="102"/>
      <c r="KS62" s="102"/>
      <c r="KT62" s="104" t="str">
        <f t="shared" si="483"/>
        <v/>
      </c>
      <c r="KU62" s="102"/>
      <c r="KV62" s="104" t="str">
        <f t="shared" si="484"/>
        <v/>
      </c>
      <c r="KW62" s="102"/>
      <c r="KX62" s="102"/>
      <c r="KY62" s="104" t="str">
        <f t="shared" si="485"/>
        <v/>
      </c>
      <c r="KZ62" s="102"/>
      <c r="LA62" s="104" t="str">
        <f t="shared" si="486"/>
        <v/>
      </c>
      <c r="LB62" s="102"/>
      <c r="LC62" s="102"/>
      <c r="LD62" s="104" t="str">
        <f t="shared" si="487"/>
        <v/>
      </c>
      <c r="LE62" s="102"/>
      <c r="LF62" s="104" t="str">
        <f t="shared" si="488"/>
        <v/>
      </c>
      <c r="LG62" s="104" t="str">
        <f t="shared" si="198"/>
        <v/>
      </c>
      <c r="LH62" s="104" t="str">
        <f t="shared" si="199"/>
        <v/>
      </c>
      <c r="LI62" s="104" t="str">
        <f t="shared" si="200"/>
        <v/>
      </c>
      <c r="LJ62" s="104" t="str">
        <f t="shared" si="201"/>
        <v/>
      </c>
      <c r="LK62" s="104" t="str">
        <f t="shared" si="202"/>
        <v/>
      </c>
      <c r="LL62" s="105" t="str">
        <f t="shared" si="387"/>
        <v/>
      </c>
      <c r="LM62" s="109" t="str">
        <f t="shared" si="378"/>
        <v/>
      </c>
      <c r="LN62" s="102"/>
      <c r="LO62" s="102"/>
      <c r="LP62" s="104" t="str">
        <f t="shared" si="489"/>
        <v/>
      </c>
      <c r="LQ62" s="102"/>
      <c r="LR62" s="104" t="str">
        <f t="shared" si="490"/>
        <v/>
      </c>
      <c r="LS62" s="102"/>
      <c r="LT62" s="102"/>
      <c r="LU62" s="104" t="str">
        <f t="shared" si="491"/>
        <v/>
      </c>
      <c r="LV62" s="102"/>
      <c r="LW62" s="104" t="str">
        <f t="shared" si="492"/>
        <v/>
      </c>
      <c r="LX62" s="102"/>
      <c r="LY62" s="102"/>
      <c r="LZ62" s="104" t="str">
        <f t="shared" si="493"/>
        <v/>
      </c>
      <c r="MA62" s="102"/>
      <c r="MB62" s="104" t="str">
        <f t="shared" si="494"/>
        <v/>
      </c>
      <c r="MC62" s="102"/>
      <c r="MD62" s="102"/>
      <c r="ME62" s="104" t="str">
        <f t="shared" si="495"/>
        <v/>
      </c>
      <c r="MF62" s="102"/>
      <c r="MG62" s="104" t="str">
        <f t="shared" si="496"/>
        <v/>
      </c>
      <c r="MH62" s="102"/>
      <c r="MI62" s="102"/>
      <c r="MJ62" s="104" t="str">
        <f t="shared" si="497"/>
        <v/>
      </c>
      <c r="MK62" s="102"/>
      <c r="ML62" s="104" t="str">
        <f t="shared" si="498"/>
        <v/>
      </c>
      <c r="MM62" s="104" t="str">
        <f t="shared" si="208"/>
        <v/>
      </c>
      <c r="MN62" s="104" t="str">
        <f t="shared" si="209"/>
        <v/>
      </c>
      <c r="MO62" s="104" t="str">
        <f t="shared" si="210"/>
        <v/>
      </c>
      <c r="MP62" s="104" t="str">
        <f t="shared" si="211"/>
        <v/>
      </c>
      <c r="MQ62" s="104" t="str">
        <f t="shared" si="212"/>
        <v/>
      </c>
      <c r="MR62" s="105" t="str">
        <f t="shared" si="388"/>
        <v/>
      </c>
      <c r="MS62" s="109" t="str">
        <f t="shared" si="379"/>
        <v/>
      </c>
      <c r="MT62" s="102"/>
      <c r="MU62" s="102"/>
      <c r="MV62" s="104" t="str">
        <f t="shared" si="499"/>
        <v/>
      </c>
      <c r="MW62" s="102"/>
      <c r="MX62" s="104" t="str">
        <f t="shared" si="500"/>
        <v/>
      </c>
      <c r="MY62" s="102"/>
      <c r="MZ62" s="102"/>
      <c r="NA62" s="104" t="str">
        <f t="shared" si="501"/>
        <v/>
      </c>
      <c r="NB62" s="102"/>
      <c r="NC62" s="104" t="str">
        <f t="shared" si="502"/>
        <v/>
      </c>
      <c r="ND62" s="102"/>
      <c r="NE62" s="102"/>
      <c r="NF62" s="104" t="str">
        <f t="shared" si="503"/>
        <v/>
      </c>
      <c r="NG62" s="102"/>
      <c r="NH62" s="104" t="str">
        <f t="shared" si="504"/>
        <v/>
      </c>
      <c r="NI62" s="102"/>
      <c r="NJ62" s="102"/>
      <c r="NK62" s="104" t="str">
        <f t="shared" si="505"/>
        <v/>
      </c>
      <c r="NL62" s="102"/>
      <c r="NM62" s="104" t="str">
        <f t="shared" si="506"/>
        <v/>
      </c>
      <c r="NN62" s="102"/>
      <c r="NO62" s="102"/>
      <c r="NP62" s="104" t="str">
        <f t="shared" si="507"/>
        <v/>
      </c>
      <c r="NQ62" s="102"/>
      <c r="NR62" s="104" t="str">
        <f t="shared" si="508"/>
        <v/>
      </c>
      <c r="NS62" s="104" t="str">
        <f t="shared" si="218"/>
        <v/>
      </c>
      <c r="NT62" s="104" t="str">
        <f t="shared" si="219"/>
        <v/>
      </c>
      <c r="NU62" s="104" t="str">
        <f t="shared" si="220"/>
        <v/>
      </c>
      <c r="NV62" s="104" t="str">
        <f t="shared" si="221"/>
        <v/>
      </c>
      <c r="NW62" s="104" t="str">
        <f t="shared" si="222"/>
        <v/>
      </c>
      <c r="NX62" s="105" t="str">
        <f t="shared" si="389"/>
        <v/>
      </c>
      <c r="NY62" s="109" t="str">
        <f t="shared" si="380"/>
        <v/>
      </c>
      <c r="OA62" s="104" t="str">
        <f t="shared" si="511"/>
        <v/>
      </c>
      <c r="OB62" s="104" t="str">
        <f t="shared" si="512"/>
        <v/>
      </c>
      <c r="OC62" s="104" t="str">
        <f t="shared" si="513"/>
        <v/>
      </c>
      <c r="OD62" s="104" t="str">
        <f t="shared" si="514"/>
        <v/>
      </c>
      <c r="OE62" s="104" t="str">
        <f t="shared" si="515"/>
        <v/>
      </c>
      <c r="OF62" s="104" t="str">
        <f t="shared" si="516"/>
        <v/>
      </c>
      <c r="OG62" s="104" t="str">
        <f t="shared" si="517"/>
        <v/>
      </c>
      <c r="OH62" s="104" t="str">
        <f t="shared" si="518"/>
        <v/>
      </c>
      <c r="OI62" s="104" t="str">
        <f t="shared" si="519"/>
        <v/>
      </c>
      <c r="OJ62" s="104" t="str">
        <f t="shared" si="520"/>
        <v/>
      </c>
      <c r="OK62" s="104" t="str">
        <f t="shared" si="521"/>
        <v/>
      </c>
      <c r="OL62" s="104" t="str">
        <f t="shared" si="522"/>
        <v/>
      </c>
      <c r="OM62" s="134"/>
      <c r="ON62" s="104" t="str">
        <f t="shared" si="509"/>
        <v/>
      </c>
      <c r="OO62" s="104" t="str">
        <f t="shared" si="510"/>
        <v/>
      </c>
      <c r="OP62" s="104" t="str">
        <f t="shared" si="100"/>
        <v/>
      </c>
      <c r="OQ62" s="104" t="str">
        <f t="shared" si="101"/>
        <v/>
      </c>
      <c r="OR62" s="105" t="str">
        <f t="shared" si="102"/>
        <v/>
      </c>
      <c r="OS62" s="105" t="str">
        <f t="shared" si="103"/>
        <v/>
      </c>
      <c r="OT62" s="134"/>
      <c r="OU62" s="109" t="str">
        <f t="shared" si="104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368"/>
        <v>58</v>
      </c>
      <c r="B63" s="195"/>
      <c r="C63" s="195"/>
      <c r="D63" s="195"/>
      <c r="E63" s="196"/>
      <c r="F63" s="102"/>
      <c r="G63" s="102"/>
      <c r="H63" s="104" t="str">
        <f t="shared" si="390"/>
        <v/>
      </c>
      <c r="I63" s="102"/>
      <c r="J63" s="104" t="str">
        <f t="shared" si="391"/>
        <v/>
      </c>
      <c r="K63" s="102"/>
      <c r="L63" s="102"/>
      <c r="M63" s="104" t="str">
        <f t="shared" si="392"/>
        <v/>
      </c>
      <c r="N63" s="102"/>
      <c r="O63" s="104" t="str">
        <f t="shared" si="393"/>
        <v/>
      </c>
      <c r="P63" s="102"/>
      <c r="Q63" s="102"/>
      <c r="R63" s="104" t="str">
        <f t="shared" si="394"/>
        <v/>
      </c>
      <c r="S63" s="102"/>
      <c r="T63" s="104" t="str">
        <f t="shared" si="395"/>
        <v/>
      </c>
      <c r="U63" s="102"/>
      <c r="V63" s="102"/>
      <c r="W63" s="104" t="str">
        <f t="shared" si="396"/>
        <v/>
      </c>
      <c r="X63" s="102"/>
      <c r="Y63" s="104" t="str">
        <f t="shared" si="397"/>
        <v/>
      </c>
      <c r="Z63" s="102"/>
      <c r="AA63" s="102"/>
      <c r="AB63" s="104" t="str">
        <f t="shared" si="398"/>
        <v/>
      </c>
      <c r="AC63" s="102"/>
      <c r="AD63" s="104" t="str">
        <f t="shared" si="399"/>
        <v/>
      </c>
      <c r="AE63" s="104" t="str">
        <f t="shared" si="108"/>
        <v/>
      </c>
      <c r="AF63" s="104" t="str">
        <f t="shared" si="109"/>
        <v/>
      </c>
      <c r="AG63" s="104" t="str">
        <f t="shared" si="110"/>
        <v/>
      </c>
      <c r="AH63" s="104" t="str">
        <f t="shared" si="111"/>
        <v/>
      </c>
      <c r="AI63" s="104" t="str">
        <f t="shared" si="112"/>
        <v/>
      </c>
      <c r="AJ63" s="105" t="str">
        <f t="shared" si="381"/>
        <v/>
      </c>
      <c r="AK63" s="109" t="str">
        <f t="shared" si="369"/>
        <v/>
      </c>
      <c r="AL63" s="102"/>
      <c r="AM63" s="102"/>
      <c r="AN63" s="104" t="str">
        <f t="shared" si="400"/>
        <v/>
      </c>
      <c r="AO63" s="102"/>
      <c r="AP63" s="104" t="str">
        <f t="shared" si="401"/>
        <v/>
      </c>
      <c r="AQ63" s="102"/>
      <c r="AR63" s="102"/>
      <c r="AS63" s="104" t="str">
        <f t="shared" si="402"/>
        <v/>
      </c>
      <c r="AT63" s="102"/>
      <c r="AU63" s="104" t="str">
        <f t="shared" si="403"/>
        <v/>
      </c>
      <c r="AV63" s="102"/>
      <c r="AW63" s="102"/>
      <c r="AX63" s="104" t="str">
        <f t="shared" si="404"/>
        <v/>
      </c>
      <c r="AY63" s="102"/>
      <c r="AZ63" s="104" t="str">
        <f t="shared" si="405"/>
        <v/>
      </c>
      <c r="BA63" s="102"/>
      <c r="BB63" s="102"/>
      <c r="BC63" s="104" t="str">
        <f t="shared" si="406"/>
        <v/>
      </c>
      <c r="BD63" s="102"/>
      <c r="BE63" s="104" t="str">
        <f t="shared" si="407"/>
        <v/>
      </c>
      <c r="BF63" s="102"/>
      <c r="BG63" s="102"/>
      <c r="BH63" s="104" t="str">
        <f t="shared" si="408"/>
        <v/>
      </c>
      <c r="BI63" s="102"/>
      <c r="BJ63" s="104" t="str">
        <f t="shared" si="409"/>
        <v/>
      </c>
      <c r="BK63" s="104" t="str">
        <f t="shared" si="118"/>
        <v/>
      </c>
      <c r="BL63" s="104" t="str">
        <f t="shared" si="119"/>
        <v/>
      </c>
      <c r="BM63" s="104" t="str">
        <f t="shared" si="120"/>
        <v/>
      </c>
      <c r="BN63" s="104" t="str">
        <f t="shared" si="121"/>
        <v/>
      </c>
      <c r="BO63" s="104" t="str">
        <f t="shared" si="122"/>
        <v/>
      </c>
      <c r="BP63" s="105" t="str">
        <f t="shared" si="382"/>
        <v/>
      </c>
      <c r="BQ63" s="109" t="str">
        <f t="shared" si="370"/>
        <v/>
      </c>
      <c r="BR63" s="102"/>
      <c r="BS63" s="102"/>
      <c r="BT63" s="104" t="str">
        <f t="shared" si="410"/>
        <v/>
      </c>
      <c r="BU63" s="102"/>
      <c r="BV63" s="104" t="str">
        <f t="shared" si="411"/>
        <v/>
      </c>
      <c r="BW63" s="102"/>
      <c r="BX63" s="102"/>
      <c r="BY63" s="104" t="str">
        <f t="shared" si="412"/>
        <v/>
      </c>
      <c r="BZ63" s="102"/>
      <c r="CA63" s="104" t="str">
        <f t="shared" si="413"/>
        <v/>
      </c>
      <c r="CB63" s="102"/>
      <c r="CC63" s="102"/>
      <c r="CD63" s="104" t="str">
        <f t="shared" si="414"/>
        <v/>
      </c>
      <c r="CE63" s="102"/>
      <c r="CF63" s="104" t="str">
        <f t="shared" si="415"/>
        <v/>
      </c>
      <c r="CG63" s="102"/>
      <c r="CH63" s="102"/>
      <c r="CI63" s="104" t="str">
        <f t="shared" si="416"/>
        <v/>
      </c>
      <c r="CJ63" s="102"/>
      <c r="CK63" s="104" t="str">
        <f t="shared" si="417"/>
        <v/>
      </c>
      <c r="CL63" s="102"/>
      <c r="CM63" s="102"/>
      <c r="CN63" s="104" t="str">
        <f t="shared" si="418"/>
        <v/>
      </c>
      <c r="CO63" s="102"/>
      <c r="CP63" s="104" t="str">
        <f t="shared" si="419"/>
        <v/>
      </c>
      <c r="CQ63" s="104" t="str">
        <f t="shared" si="128"/>
        <v/>
      </c>
      <c r="CR63" s="104" t="str">
        <f t="shared" si="129"/>
        <v/>
      </c>
      <c r="CS63" s="104" t="str">
        <f t="shared" si="130"/>
        <v/>
      </c>
      <c r="CT63" s="104" t="str">
        <f t="shared" si="131"/>
        <v/>
      </c>
      <c r="CU63" s="104" t="str">
        <f t="shared" si="132"/>
        <v/>
      </c>
      <c r="CV63" s="105" t="str">
        <f t="shared" si="383"/>
        <v/>
      </c>
      <c r="CW63" s="109" t="str">
        <f t="shared" si="371"/>
        <v/>
      </c>
      <c r="CX63" s="102"/>
      <c r="CY63" s="102"/>
      <c r="CZ63" s="104" t="str">
        <f t="shared" si="420"/>
        <v/>
      </c>
      <c r="DA63" s="102"/>
      <c r="DB63" s="104" t="str">
        <f t="shared" si="421"/>
        <v/>
      </c>
      <c r="DC63" s="102"/>
      <c r="DD63" s="102"/>
      <c r="DE63" s="104" t="str">
        <f t="shared" si="422"/>
        <v/>
      </c>
      <c r="DF63" s="102"/>
      <c r="DG63" s="104" t="str">
        <f t="shared" si="423"/>
        <v/>
      </c>
      <c r="DH63" s="102"/>
      <c r="DI63" s="102"/>
      <c r="DJ63" s="104" t="str">
        <f t="shared" si="424"/>
        <v/>
      </c>
      <c r="DK63" s="102"/>
      <c r="DL63" s="104" t="str">
        <f t="shared" si="425"/>
        <v/>
      </c>
      <c r="DM63" s="102"/>
      <c r="DN63" s="102"/>
      <c r="DO63" s="104" t="str">
        <f t="shared" si="426"/>
        <v/>
      </c>
      <c r="DP63" s="102"/>
      <c r="DQ63" s="104" t="str">
        <f t="shared" si="427"/>
        <v/>
      </c>
      <c r="DR63" s="102"/>
      <c r="DS63" s="102"/>
      <c r="DT63" s="104" t="str">
        <f t="shared" si="428"/>
        <v/>
      </c>
      <c r="DU63" s="102"/>
      <c r="DV63" s="104" t="str">
        <f t="shared" si="429"/>
        <v/>
      </c>
      <c r="DW63" s="104" t="str">
        <f t="shared" si="138"/>
        <v/>
      </c>
      <c r="DX63" s="104" t="str">
        <f t="shared" si="139"/>
        <v/>
      </c>
      <c r="DY63" s="104" t="str">
        <f t="shared" si="140"/>
        <v/>
      </c>
      <c r="DZ63" s="104" t="str">
        <f t="shared" si="141"/>
        <v/>
      </c>
      <c r="EA63" s="104" t="str">
        <f t="shared" si="142"/>
        <v/>
      </c>
      <c r="EB63" s="105" t="str">
        <f t="shared" si="523"/>
        <v/>
      </c>
      <c r="EC63" s="109" t="str">
        <f t="shared" si="372"/>
        <v/>
      </c>
      <c r="ED63" s="102"/>
      <c r="EE63" s="102"/>
      <c r="EF63" s="104" t="str">
        <f t="shared" si="430"/>
        <v/>
      </c>
      <c r="EG63" s="102"/>
      <c r="EH63" s="104" t="str">
        <f t="shared" si="431"/>
        <v/>
      </c>
      <c r="EI63" s="102"/>
      <c r="EJ63" s="102"/>
      <c r="EK63" s="104" t="str">
        <f t="shared" si="432"/>
        <v/>
      </c>
      <c r="EL63" s="102"/>
      <c r="EM63" s="104" t="str">
        <f t="shared" si="433"/>
        <v/>
      </c>
      <c r="EN63" s="102"/>
      <c r="EO63" s="102"/>
      <c r="EP63" s="104" t="str">
        <f t="shared" si="434"/>
        <v/>
      </c>
      <c r="EQ63" s="102"/>
      <c r="ER63" s="104" t="str">
        <f t="shared" si="435"/>
        <v/>
      </c>
      <c r="ES63" s="102"/>
      <c r="ET63" s="102"/>
      <c r="EU63" s="104" t="str">
        <f t="shared" si="436"/>
        <v/>
      </c>
      <c r="EV63" s="102"/>
      <c r="EW63" s="104" t="str">
        <f t="shared" si="437"/>
        <v/>
      </c>
      <c r="EX63" s="102"/>
      <c r="EY63" s="102"/>
      <c r="EZ63" s="104" t="str">
        <f t="shared" si="438"/>
        <v/>
      </c>
      <c r="FA63" s="102"/>
      <c r="FB63" s="104" t="str">
        <f t="shared" si="439"/>
        <v/>
      </c>
      <c r="FC63" s="104" t="str">
        <f t="shared" si="148"/>
        <v/>
      </c>
      <c r="FD63" s="104" t="str">
        <f t="shared" si="149"/>
        <v/>
      </c>
      <c r="FE63" s="104" t="str">
        <f t="shared" si="150"/>
        <v/>
      </c>
      <c r="FF63" s="104" t="str">
        <f t="shared" si="151"/>
        <v/>
      </c>
      <c r="FG63" s="104" t="str">
        <f t="shared" si="152"/>
        <v/>
      </c>
      <c r="FH63" s="105" t="str">
        <f t="shared" si="524"/>
        <v/>
      </c>
      <c r="FI63" s="109" t="str">
        <f t="shared" si="373"/>
        <v/>
      </c>
      <c r="FJ63" s="102"/>
      <c r="FK63" s="102"/>
      <c r="FL63" s="104" t="str">
        <f t="shared" si="440"/>
        <v/>
      </c>
      <c r="FM63" s="102"/>
      <c r="FN63" s="104" t="str">
        <f t="shared" si="441"/>
        <v/>
      </c>
      <c r="FO63" s="102"/>
      <c r="FP63" s="102"/>
      <c r="FQ63" s="104" t="str">
        <f t="shared" si="442"/>
        <v/>
      </c>
      <c r="FR63" s="102"/>
      <c r="FS63" s="104" t="str">
        <f t="shared" si="443"/>
        <v/>
      </c>
      <c r="FT63" s="102"/>
      <c r="FU63" s="102"/>
      <c r="FV63" s="104" t="str">
        <f t="shared" si="444"/>
        <v/>
      </c>
      <c r="FW63" s="102"/>
      <c r="FX63" s="104" t="str">
        <f t="shared" si="445"/>
        <v/>
      </c>
      <c r="FY63" s="102"/>
      <c r="FZ63" s="102"/>
      <c r="GA63" s="104" t="str">
        <f t="shared" si="446"/>
        <v/>
      </c>
      <c r="GB63" s="102"/>
      <c r="GC63" s="104" t="str">
        <f t="shared" si="447"/>
        <v/>
      </c>
      <c r="GD63" s="102"/>
      <c r="GE63" s="102"/>
      <c r="GF63" s="104" t="str">
        <f t="shared" si="448"/>
        <v/>
      </c>
      <c r="GG63" s="102"/>
      <c r="GH63" s="104" t="str">
        <f t="shared" si="526"/>
        <v/>
      </c>
      <c r="GI63" s="104" t="str">
        <f t="shared" si="158"/>
        <v/>
      </c>
      <c r="GJ63" s="104" t="str">
        <f t="shared" si="159"/>
        <v/>
      </c>
      <c r="GK63" s="104" t="str">
        <f t="shared" si="160"/>
        <v/>
      </c>
      <c r="GL63" s="104" t="str">
        <f t="shared" si="161"/>
        <v/>
      </c>
      <c r="GM63" s="104" t="str">
        <f t="shared" si="162"/>
        <v/>
      </c>
      <c r="GN63" s="105" t="str">
        <f t="shared" si="525"/>
        <v/>
      </c>
      <c r="GO63" s="109" t="str">
        <f t="shared" si="374"/>
        <v/>
      </c>
      <c r="GP63" s="102"/>
      <c r="GQ63" s="102"/>
      <c r="GR63" s="104" t="str">
        <f t="shared" si="449"/>
        <v/>
      </c>
      <c r="GS63" s="102"/>
      <c r="GT63" s="104" t="str">
        <f t="shared" si="450"/>
        <v/>
      </c>
      <c r="GU63" s="102"/>
      <c r="GV63" s="102"/>
      <c r="GW63" s="104" t="str">
        <f t="shared" si="451"/>
        <v/>
      </c>
      <c r="GX63" s="102"/>
      <c r="GY63" s="104" t="str">
        <f t="shared" si="452"/>
        <v/>
      </c>
      <c r="GZ63" s="102"/>
      <c r="HA63" s="102"/>
      <c r="HB63" s="104" t="str">
        <f t="shared" si="453"/>
        <v/>
      </c>
      <c r="HC63" s="102"/>
      <c r="HD63" s="104" t="str">
        <f t="shared" si="454"/>
        <v/>
      </c>
      <c r="HE63" s="102"/>
      <c r="HF63" s="102"/>
      <c r="HG63" s="104" t="str">
        <f t="shared" si="455"/>
        <v/>
      </c>
      <c r="HH63" s="102"/>
      <c r="HI63" s="104" t="str">
        <f t="shared" si="456"/>
        <v/>
      </c>
      <c r="HJ63" s="102"/>
      <c r="HK63" s="102"/>
      <c r="HL63" s="104" t="str">
        <f t="shared" si="457"/>
        <v/>
      </c>
      <c r="HM63" s="102"/>
      <c r="HN63" s="104" t="str">
        <f t="shared" si="458"/>
        <v/>
      </c>
      <c r="HO63" s="104" t="str">
        <f t="shared" si="168"/>
        <v/>
      </c>
      <c r="HP63" s="104" t="str">
        <f t="shared" si="169"/>
        <v/>
      </c>
      <c r="HQ63" s="104" t="str">
        <f t="shared" si="170"/>
        <v/>
      </c>
      <c r="HR63" s="104" t="str">
        <f t="shared" si="171"/>
        <v/>
      </c>
      <c r="HS63" s="104" t="str">
        <f t="shared" si="172"/>
        <v/>
      </c>
      <c r="HT63" s="105" t="str">
        <f t="shared" si="384"/>
        <v/>
      </c>
      <c r="HU63" s="109" t="str">
        <f t="shared" si="375"/>
        <v/>
      </c>
      <c r="HV63" s="102"/>
      <c r="HW63" s="102"/>
      <c r="HX63" s="104" t="str">
        <f t="shared" si="459"/>
        <v/>
      </c>
      <c r="HY63" s="102"/>
      <c r="HZ63" s="104" t="str">
        <f t="shared" si="460"/>
        <v/>
      </c>
      <c r="IA63" s="102"/>
      <c r="IB63" s="102"/>
      <c r="IC63" s="104" t="str">
        <f t="shared" si="461"/>
        <v/>
      </c>
      <c r="ID63" s="102"/>
      <c r="IE63" s="104" t="str">
        <f t="shared" si="462"/>
        <v/>
      </c>
      <c r="IF63" s="102"/>
      <c r="IG63" s="102"/>
      <c r="IH63" s="104" t="str">
        <f t="shared" si="463"/>
        <v/>
      </c>
      <c r="II63" s="102"/>
      <c r="IJ63" s="104" t="str">
        <f t="shared" si="464"/>
        <v/>
      </c>
      <c r="IK63" s="102"/>
      <c r="IL63" s="102"/>
      <c r="IM63" s="104" t="str">
        <f t="shared" si="465"/>
        <v/>
      </c>
      <c r="IN63" s="102"/>
      <c r="IO63" s="104" t="str">
        <f t="shared" si="466"/>
        <v/>
      </c>
      <c r="IP63" s="102"/>
      <c r="IQ63" s="102"/>
      <c r="IR63" s="104" t="str">
        <f t="shared" si="467"/>
        <v/>
      </c>
      <c r="IS63" s="102"/>
      <c r="IT63" s="104" t="str">
        <f t="shared" si="468"/>
        <v/>
      </c>
      <c r="IU63" s="104" t="str">
        <f t="shared" si="178"/>
        <v/>
      </c>
      <c r="IV63" s="104" t="str">
        <f t="shared" si="179"/>
        <v/>
      </c>
      <c r="IW63" s="104" t="str">
        <f t="shared" si="180"/>
        <v/>
      </c>
      <c r="IX63" s="104" t="str">
        <f t="shared" si="181"/>
        <v/>
      </c>
      <c r="IY63" s="104" t="str">
        <f t="shared" si="182"/>
        <v/>
      </c>
      <c r="IZ63" s="105" t="str">
        <f t="shared" si="385"/>
        <v/>
      </c>
      <c r="JA63" s="109" t="str">
        <f t="shared" si="376"/>
        <v/>
      </c>
      <c r="JB63" s="102"/>
      <c r="JC63" s="102"/>
      <c r="JD63" s="104" t="str">
        <f t="shared" si="469"/>
        <v/>
      </c>
      <c r="JE63" s="102"/>
      <c r="JF63" s="104" t="str">
        <f t="shared" si="470"/>
        <v/>
      </c>
      <c r="JG63" s="102"/>
      <c r="JH63" s="102"/>
      <c r="JI63" s="104" t="str">
        <f t="shared" si="471"/>
        <v/>
      </c>
      <c r="JJ63" s="102"/>
      <c r="JK63" s="104" t="str">
        <f t="shared" si="472"/>
        <v/>
      </c>
      <c r="JL63" s="102"/>
      <c r="JM63" s="102"/>
      <c r="JN63" s="104" t="str">
        <f t="shared" si="473"/>
        <v/>
      </c>
      <c r="JO63" s="102"/>
      <c r="JP63" s="104" t="str">
        <f t="shared" si="474"/>
        <v/>
      </c>
      <c r="JQ63" s="102"/>
      <c r="JR63" s="102"/>
      <c r="JS63" s="104" t="str">
        <f t="shared" si="475"/>
        <v/>
      </c>
      <c r="JT63" s="102"/>
      <c r="JU63" s="104" t="str">
        <f t="shared" si="476"/>
        <v/>
      </c>
      <c r="JV63" s="102"/>
      <c r="JW63" s="102"/>
      <c r="JX63" s="104" t="str">
        <f t="shared" si="477"/>
        <v/>
      </c>
      <c r="JY63" s="102"/>
      <c r="JZ63" s="104" t="str">
        <f t="shared" si="478"/>
        <v/>
      </c>
      <c r="KA63" s="104" t="str">
        <f t="shared" si="188"/>
        <v/>
      </c>
      <c r="KB63" s="104" t="str">
        <f t="shared" si="189"/>
        <v/>
      </c>
      <c r="KC63" s="104" t="str">
        <f t="shared" si="190"/>
        <v/>
      </c>
      <c r="KD63" s="104" t="str">
        <f t="shared" si="191"/>
        <v/>
      </c>
      <c r="KE63" s="104" t="str">
        <f t="shared" si="192"/>
        <v/>
      </c>
      <c r="KF63" s="105" t="str">
        <f t="shared" si="386"/>
        <v/>
      </c>
      <c r="KG63" s="109" t="str">
        <f t="shared" si="377"/>
        <v/>
      </c>
      <c r="KH63" s="102"/>
      <c r="KI63" s="102"/>
      <c r="KJ63" s="104" t="str">
        <f t="shared" si="479"/>
        <v/>
      </c>
      <c r="KK63" s="102"/>
      <c r="KL63" s="104" t="str">
        <f t="shared" si="480"/>
        <v/>
      </c>
      <c r="KM63" s="102"/>
      <c r="KN63" s="102"/>
      <c r="KO63" s="104" t="str">
        <f t="shared" si="481"/>
        <v/>
      </c>
      <c r="KP63" s="102"/>
      <c r="KQ63" s="104" t="str">
        <f t="shared" si="482"/>
        <v/>
      </c>
      <c r="KR63" s="102"/>
      <c r="KS63" s="102"/>
      <c r="KT63" s="104" t="str">
        <f t="shared" si="483"/>
        <v/>
      </c>
      <c r="KU63" s="102"/>
      <c r="KV63" s="104" t="str">
        <f t="shared" si="484"/>
        <v/>
      </c>
      <c r="KW63" s="102"/>
      <c r="KX63" s="102"/>
      <c r="KY63" s="104" t="str">
        <f t="shared" si="485"/>
        <v/>
      </c>
      <c r="KZ63" s="102"/>
      <c r="LA63" s="104" t="str">
        <f t="shared" si="486"/>
        <v/>
      </c>
      <c r="LB63" s="102"/>
      <c r="LC63" s="102"/>
      <c r="LD63" s="104" t="str">
        <f t="shared" si="487"/>
        <v/>
      </c>
      <c r="LE63" s="102"/>
      <c r="LF63" s="104" t="str">
        <f t="shared" si="488"/>
        <v/>
      </c>
      <c r="LG63" s="104" t="str">
        <f t="shared" si="198"/>
        <v/>
      </c>
      <c r="LH63" s="104" t="str">
        <f t="shared" si="199"/>
        <v/>
      </c>
      <c r="LI63" s="104" t="str">
        <f t="shared" si="200"/>
        <v/>
      </c>
      <c r="LJ63" s="104" t="str">
        <f t="shared" si="201"/>
        <v/>
      </c>
      <c r="LK63" s="104" t="str">
        <f t="shared" si="202"/>
        <v/>
      </c>
      <c r="LL63" s="105" t="str">
        <f t="shared" si="387"/>
        <v/>
      </c>
      <c r="LM63" s="109" t="str">
        <f t="shared" si="378"/>
        <v/>
      </c>
      <c r="LN63" s="102"/>
      <c r="LO63" s="102"/>
      <c r="LP63" s="104" t="str">
        <f t="shared" si="489"/>
        <v/>
      </c>
      <c r="LQ63" s="102"/>
      <c r="LR63" s="104" t="str">
        <f t="shared" si="490"/>
        <v/>
      </c>
      <c r="LS63" s="102"/>
      <c r="LT63" s="102"/>
      <c r="LU63" s="104" t="str">
        <f t="shared" si="491"/>
        <v/>
      </c>
      <c r="LV63" s="102"/>
      <c r="LW63" s="104" t="str">
        <f t="shared" si="492"/>
        <v/>
      </c>
      <c r="LX63" s="102"/>
      <c r="LY63" s="102"/>
      <c r="LZ63" s="104" t="str">
        <f t="shared" si="493"/>
        <v/>
      </c>
      <c r="MA63" s="102"/>
      <c r="MB63" s="104" t="str">
        <f t="shared" si="494"/>
        <v/>
      </c>
      <c r="MC63" s="102"/>
      <c r="MD63" s="102"/>
      <c r="ME63" s="104" t="str">
        <f t="shared" si="495"/>
        <v/>
      </c>
      <c r="MF63" s="102"/>
      <c r="MG63" s="104" t="str">
        <f t="shared" si="496"/>
        <v/>
      </c>
      <c r="MH63" s="102"/>
      <c r="MI63" s="102"/>
      <c r="MJ63" s="104" t="str">
        <f t="shared" si="497"/>
        <v/>
      </c>
      <c r="MK63" s="102"/>
      <c r="ML63" s="104" t="str">
        <f t="shared" si="498"/>
        <v/>
      </c>
      <c r="MM63" s="104" t="str">
        <f t="shared" si="208"/>
        <v/>
      </c>
      <c r="MN63" s="104" t="str">
        <f t="shared" si="209"/>
        <v/>
      </c>
      <c r="MO63" s="104" t="str">
        <f t="shared" si="210"/>
        <v/>
      </c>
      <c r="MP63" s="104" t="str">
        <f t="shared" si="211"/>
        <v/>
      </c>
      <c r="MQ63" s="104" t="str">
        <f t="shared" si="212"/>
        <v/>
      </c>
      <c r="MR63" s="105" t="str">
        <f t="shared" si="388"/>
        <v/>
      </c>
      <c r="MS63" s="109" t="str">
        <f t="shared" si="379"/>
        <v/>
      </c>
      <c r="MT63" s="102"/>
      <c r="MU63" s="102"/>
      <c r="MV63" s="104" t="str">
        <f t="shared" si="499"/>
        <v/>
      </c>
      <c r="MW63" s="102"/>
      <c r="MX63" s="104" t="str">
        <f t="shared" si="500"/>
        <v/>
      </c>
      <c r="MY63" s="102"/>
      <c r="MZ63" s="102"/>
      <c r="NA63" s="104" t="str">
        <f t="shared" si="501"/>
        <v/>
      </c>
      <c r="NB63" s="102"/>
      <c r="NC63" s="104" t="str">
        <f t="shared" si="502"/>
        <v/>
      </c>
      <c r="ND63" s="102"/>
      <c r="NE63" s="102"/>
      <c r="NF63" s="104" t="str">
        <f t="shared" si="503"/>
        <v/>
      </c>
      <c r="NG63" s="102"/>
      <c r="NH63" s="104" t="str">
        <f t="shared" si="504"/>
        <v/>
      </c>
      <c r="NI63" s="102"/>
      <c r="NJ63" s="102"/>
      <c r="NK63" s="104" t="str">
        <f t="shared" si="505"/>
        <v/>
      </c>
      <c r="NL63" s="102"/>
      <c r="NM63" s="104" t="str">
        <f t="shared" si="506"/>
        <v/>
      </c>
      <c r="NN63" s="102"/>
      <c r="NO63" s="102"/>
      <c r="NP63" s="104" t="str">
        <f t="shared" si="507"/>
        <v/>
      </c>
      <c r="NQ63" s="102"/>
      <c r="NR63" s="104" t="str">
        <f t="shared" si="508"/>
        <v/>
      </c>
      <c r="NS63" s="104" t="str">
        <f t="shared" si="218"/>
        <v/>
      </c>
      <c r="NT63" s="104" t="str">
        <f t="shared" si="219"/>
        <v/>
      </c>
      <c r="NU63" s="104" t="str">
        <f t="shared" si="220"/>
        <v/>
      </c>
      <c r="NV63" s="104" t="str">
        <f t="shared" si="221"/>
        <v/>
      </c>
      <c r="NW63" s="104" t="str">
        <f t="shared" si="222"/>
        <v/>
      </c>
      <c r="NX63" s="105" t="str">
        <f t="shared" si="389"/>
        <v/>
      </c>
      <c r="NY63" s="109" t="str">
        <f t="shared" si="380"/>
        <v/>
      </c>
      <c r="OA63" s="104" t="str">
        <f t="shared" si="511"/>
        <v/>
      </c>
      <c r="OB63" s="104" t="str">
        <f t="shared" si="512"/>
        <v/>
      </c>
      <c r="OC63" s="104" t="str">
        <f t="shared" si="513"/>
        <v/>
      </c>
      <c r="OD63" s="104" t="str">
        <f t="shared" si="514"/>
        <v/>
      </c>
      <c r="OE63" s="104" t="str">
        <f t="shared" si="515"/>
        <v/>
      </c>
      <c r="OF63" s="104" t="str">
        <f t="shared" si="516"/>
        <v/>
      </c>
      <c r="OG63" s="104" t="str">
        <f t="shared" si="517"/>
        <v/>
      </c>
      <c r="OH63" s="104" t="str">
        <f t="shared" si="518"/>
        <v/>
      </c>
      <c r="OI63" s="104" t="str">
        <f t="shared" si="519"/>
        <v/>
      </c>
      <c r="OJ63" s="104" t="str">
        <f t="shared" si="520"/>
        <v/>
      </c>
      <c r="OK63" s="104" t="str">
        <f t="shared" si="521"/>
        <v/>
      </c>
      <c r="OL63" s="104" t="str">
        <f t="shared" si="522"/>
        <v/>
      </c>
      <c r="OM63" s="134"/>
      <c r="ON63" s="104" t="str">
        <f t="shared" si="509"/>
        <v/>
      </c>
      <c r="OO63" s="104" t="str">
        <f t="shared" si="510"/>
        <v/>
      </c>
      <c r="OP63" s="104" t="str">
        <f t="shared" si="100"/>
        <v/>
      </c>
      <c r="OQ63" s="104" t="str">
        <f t="shared" si="101"/>
        <v/>
      </c>
      <c r="OR63" s="105" t="str">
        <f t="shared" si="102"/>
        <v/>
      </c>
      <c r="OS63" s="105" t="str">
        <f t="shared" si="103"/>
        <v/>
      </c>
      <c r="OT63" s="134"/>
      <c r="OU63" s="109" t="str">
        <f t="shared" si="104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368"/>
        <v>59</v>
      </c>
      <c r="B64" s="195"/>
      <c r="C64" s="195"/>
      <c r="D64" s="195"/>
      <c r="E64" s="196"/>
      <c r="F64" s="102"/>
      <c r="G64" s="102"/>
      <c r="H64" s="104" t="str">
        <f t="shared" si="390"/>
        <v/>
      </c>
      <c r="I64" s="102"/>
      <c r="J64" s="104" t="str">
        <f t="shared" si="391"/>
        <v/>
      </c>
      <c r="K64" s="102"/>
      <c r="L64" s="102"/>
      <c r="M64" s="104" t="str">
        <f t="shared" si="392"/>
        <v/>
      </c>
      <c r="N64" s="102"/>
      <c r="O64" s="104" t="str">
        <f t="shared" si="393"/>
        <v/>
      </c>
      <c r="P64" s="102"/>
      <c r="Q64" s="102"/>
      <c r="R64" s="104" t="str">
        <f t="shared" si="394"/>
        <v/>
      </c>
      <c r="S64" s="102"/>
      <c r="T64" s="104" t="str">
        <f t="shared" si="395"/>
        <v/>
      </c>
      <c r="U64" s="102"/>
      <c r="V64" s="102"/>
      <c r="W64" s="104" t="str">
        <f t="shared" si="396"/>
        <v/>
      </c>
      <c r="X64" s="102"/>
      <c r="Y64" s="104" t="str">
        <f t="shared" si="397"/>
        <v/>
      </c>
      <c r="Z64" s="102"/>
      <c r="AA64" s="102"/>
      <c r="AB64" s="104" t="str">
        <f t="shared" si="398"/>
        <v/>
      </c>
      <c r="AC64" s="102"/>
      <c r="AD64" s="104" t="str">
        <f t="shared" si="399"/>
        <v/>
      </c>
      <c r="AE64" s="104" t="str">
        <f t="shared" si="108"/>
        <v/>
      </c>
      <c r="AF64" s="104" t="str">
        <f t="shared" si="109"/>
        <v/>
      </c>
      <c r="AG64" s="104" t="str">
        <f t="shared" si="110"/>
        <v/>
      </c>
      <c r="AH64" s="104" t="str">
        <f t="shared" si="111"/>
        <v/>
      </c>
      <c r="AI64" s="104" t="str">
        <f t="shared" si="112"/>
        <v/>
      </c>
      <c r="AJ64" s="105" t="str">
        <f t="shared" si="381"/>
        <v/>
      </c>
      <c r="AK64" s="109" t="str">
        <f t="shared" si="369"/>
        <v/>
      </c>
      <c r="AL64" s="102"/>
      <c r="AM64" s="102"/>
      <c r="AN64" s="104" t="str">
        <f t="shared" si="400"/>
        <v/>
      </c>
      <c r="AO64" s="102"/>
      <c r="AP64" s="104" t="str">
        <f t="shared" si="401"/>
        <v/>
      </c>
      <c r="AQ64" s="102"/>
      <c r="AR64" s="102"/>
      <c r="AS64" s="104" t="str">
        <f t="shared" si="402"/>
        <v/>
      </c>
      <c r="AT64" s="102"/>
      <c r="AU64" s="104" t="str">
        <f t="shared" si="403"/>
        <v/>
      </c>
      <c r="AV64" s="102"/>
      <c r="AW64" s="102"/>
      <c r="AX64" s="104" t="str">
        <f t="shared" si="404"/>
        <v/>
      </c>
      <c r="AY64" s="102"/>
      <c r="AZ64" s="104" t="str">
        <f t="shared" si="405"/>
        <v/>
      </c>
      <c r="BA64" s="102"/>
      <c r="BB64" s="102"/>
      <c r="BC64" s="104" t="str">
        <f t="shared" si="406"/>
        <v/>
      </c>
      <c r="BD64" s="102"/>
      <c r="BE64" s="104" t="str">
        <f t="shared" si="407"/>
        <v/>
      </c>
      <c r="BF64" s="102"/>
      <c r="BG64" s="102"/>
      <c r="BH64" s="104" t="str">
        <f t="shared" si="408"/>
        <v/>
      </c>
      <c r="BI64" s="102"/>
      <c r="BJ64" s="104" t="str">
        <f t="shared" si="409"/>
        <v/>
      </c>
      <c r="BK64" s="104" t="str">
        <f t="shared" si="118"/>
        <v/>
      </c>
      <c r="BL64" s="104" t="str">
        <f t="shared" si="119"/>
        <v/>
      </c>
      <c r="BM64" s="104" t="str">
        <f t="shared" si="120"/>
        <v/>
      </c>
      <c r="BN64" s="104" t="str">
        <f t="shared" si="121"/>
        <v/>
      </c>
      <c r="BO64" s="104" t="str">
        <f t="shared" si="122"/>
        <v/>
      </c>
      <c r="BP64" s="105" t="str">
        <f t="shared" si="382"/>
        <v/>
      </c>
      <c r="BQ64" s="109" t="str">
        <f t="shared" si="370"/>
        <v/>
      </c>
      <c r="BR64" s="102"/>
      <c r="BS64" s="102"/>
      <c r="BT64" s="104" t="str">
        <f t="shared" si="410"/>
        <v/>
      </c>
      <c r="BU64" s="102"/>
      <c r="BV64" s="104" t="str">
        <f t="shared" si="411"/>
        <v/>
      </c>
      <c r="BW64" s="102"/>
      <c r="BX64" s="102"/>
      <c r="BY64" s="104" t="str">
        <f t="shared" si="412"/>
        <v/>
      </c>
      <c r="BZ64" s="102"/>
      <c r="CA64" s="104" t="str">
        <f t="shared" si="413"/>
        <v/>
      </c>
      <c r="CB64" s="102"/>
      <c r="CC64" s="102"/>
      <c r="CD64" s="104" t="str">
        <f t="shared" si="414"/>
        <v/>
      </c>
      <c r="CE64" s="102"/>
      <c r="CF64" s="104" t="str">
        <f t="shared" si="415"/>
        <v/>
      </c>
      <c r="CG64" s="102"/>
      <c r="CH64" s="102"/>
      <c r="CI64" s="104" t="str">
        <f t="shared" si="416"/>
        <v/>
      </c>
      <c r="CJ64" s="102"/>
      <c r="CK64" s="104" t="str">
        <f t="shared" si="417"/>
        <v/>
      </c>
      <c r="CL64" s="102"/>
      <c r="CM64" s="102"/>
      <c r="CN64" s="104" t="str">
        <f t="shared" si="418"/>
        <v/>
      </c>
      <c r="CO64" s="102"/>
      <c r="CP64" s="104" t="str">
        <f t="shared" si="419"/>
        <v/>
      </c>
      <c r="CQ64" s="104" t="str">
        <f t="shared" si="128"/>
        <v/>
      </c>
      <c r="CR64" s="104" t="str">
        <f t="shared" si="129"/>
        <v/>
      </c>
      <c r="CS64" s="104" t="str">
        <f t="shared" si="130"/>
        <v/>
      </c>
      <c r="CT64" s="104" t="str">
        <f t="shared" si="131"/>
        <v/>
      </c>
      <c r="CU64" s="104" t="str">
        <f t="shared" si="132"/>
        <v/>
      </c>
      <c r="CV64" s="105" t="str">
        <f t="shared" si="383"/>
        <v/>
      </c>
      <c r="CW64" s="109" t="str">
        <f t="shared" si="371"/>
        <v/>
      </c>
      <c r="CX64" s="102"/>
      <c r="CY64" s="102"/>
      <c r="CZ64" s="104" t="str">
        <f t="shared" si="420"/>
        <v/>
      </c>
      <c r="DA64" s="102"/>
      <c r="DB64" s="104" t="str">
        <f t="shared" si="421"/>
        <v/>
      </c>
      <c r="DC64" s="102"/>
      <c r="DD64" s="102"/>
      <c r="DE64" s="104" t="str">
        <f t="shared" si="422"/>
        <v/>
      </c>
      <c r="DF64" s="102"/>
      <c r="DG64" s="104" t="str">
        <f t="shared" si="423"/>
        <v/>
      </c>
      <c r="DH64" s="102"/>
      <c r="DI64" s="102"/>
      <c r="DJ64" s="104" t="str">
        <f t="shared" si="424"/>
        <v/>
      </c>
      <c r="DK64" s="102"/>
      <c r="DL64" s="104" t="str">
        <f t="shared" si="425"/>
        <v/>
      </c>
      <c r="DM64" s="102"/>
      <c r="DN64" s="102"/>
      <c r="DO64" s="104" t="str">
        <f t="shared" si="426"/>
        <v/>
      </c>
      <c r="DP64" s="102"/>
      <c r="DQ64" s="104" t="str">
        <f t="shared" si="427"/>
        <v/>
      </c>
      <c r="DR64" s="102"/>
      <c r="DS64" s="102"/>
      <c r="DT64" s="104" t="str">
        <f t="shared" si="428"/>
        <v/>
      </c>
      <c r="DU64" s="102"/>
      <c r="DV64" s="104" t="str">
        <f t="shared" si="429"/>
        <v/>
      </c>
      <c r="DW64" s="104" t="str">
        <f t="shared" si="138"/>
        <v/>
      </c>
      <c r="DX64" s="104" t="str">
        <f t="shared" si="139"/>
        <v/>
      </c>
      <c r="DY64" s="104" t="str">
        <f t="shared" si="140"/>
        <v/>
      </c>
      <c r="DZ64" s="104" t="str">
        <f t="shared" si="141"/>
        <v/>
      </c>
      <c r="EA64" s="104" t="str">
        <f t="shared" si="142"/>
        <v/>
      </c>
      <c r="EB64" s="105" t="str">
        <f t="shared" si="523"/>
        <v/>
      </c>
      <c r="EC64" s="109" t="str">
        <f t="shared" si="372"/>
        <v/>
      </c>
      <c r="ED64" s="102"/>
      <c r="EE64" s="102"/>
      <c r="EF64" s="104" t="str">
        <f t="shared" si="430"/>
        <v/>
      </c>
      <c r="EG64" s="102"/>
      <c r="EH64" s="104" t="str">
        <f t="shared" si="431"/>
        <v/>
      </c>
      <c r="EI64" s="102"/>
      <c r="EJ64" s="102"/>
      <c r="EK64" s="104" t="str">
        <f t="shared" si="432"/>
        <v/>
      </c>
      <c r="EL64" s="102"/>
      <c r="EM64" s="104" t="str">
        <f t="shared" si="433"/>
        <v/>
      </c>
      <c r="EN64" s="102"/>
      <c r="EO64" s="102"/>
      <c r="EP64" s="104" t="str">
        <f t="shared" si="434"/>
        <v/>
      </c>
      <c r="EQ64" s="102"/>
      <c r="ER64" s="104" t="str">
        <f t="shared" si="435"/>
        <v/>
      </c>
      <c r="ES64" s="102"/>
      <c r="ET64" s="102"/>
      <c r="EU64" s="104" t="str">
        <f t="shared" si="436"/>
        <v/>
      </c>
      <c r="EV64" s="102"/>
      <c r="EW64" s="104" t="str">
        <f t="shared" si="437"/>
        <v/>
      </c>
      <c r="EX64" s="102"/>
      <c r="EY64" s="102"/>
      <c r="EZ64" s="104" t="str">
        <f t="shared" si="438"/>
        <v/>
      </c>
      <c r="FA64" s="102"/>
      <c r="FB64" s="104" t="str">
        <f t="shared" si="439"/>
        <v/>
      </c>
      <c r="FC64" s="104" t="str">
        <f t="shared" si="148"/>
        <v/>
      </c>
      <c r="FD64" s="104" t="str">
        <f t="shared" si="149"/>
        <v/>
      </c>
      <c r="FE64" s="104" t="str">
        <f t="shared" si="150"/>
        <v/>
      </c>
      <c r="FF64" s="104" t="str">
        <f t="shared" si="151"/>
        <v/>
      </c>
      <c r="FG64" s="104" t="str">
        <f t="shared" si="152"/>
        <v/>
      </c>
      <c r="FH64" s="105" t="str">
        <f t="shared" si="524"/>
        <v/>
      </c>
      <c r="FI64" s="109" t="str">
        <f t="shared" si="373"/>
        <v/>
      </c>
      <c r="FJ64" s="102"/>
      <c r="FK64" s="102"/>
      <c r="FL64" s="104" t="str">
        <f t="shared" si="440"/>
        <v/>
      </c>
      <c r="FM64" s="102"/>
      <c r="FN64" s="104" t="str">
        <f t="shared" si="441"/>
        <v/>
      </c>
      <c r="FO64" s="102"/>
      <c r="FP64" s="102"/>
      <c r="FQ64" s="104" t="str">
        <f t="shared" si="442"/>
        <v/>
      </c>
      <c r="FR64" s="102"/>
      <c r="FS64" s="104" t="str">
        <f t="shared" si="443"/>
        <v/>
      </c>
      <c r="FT64" s="102"/>
      <c r="FU64" s="102"/>
      <c r="FV64" s="104" t="str">
        <f t="shared" si="444"/>
        <v/>
      </c>
      <c r="FW64" s="102"/>
      <c r="FX64" s="104" t="str">
        <f t="shared" si="445"/>
        <v/>
      </c>
      <c r="FY64" s="102"/>
      <c r="FZ64" s="102"/>
      <c r="GA64" s="104" t="str">
        <f t="shared" si="446"/>
        <v/>
      </c>
      <c r="GB64" s="102"/>
      <c r="GC64" s="104" t="str">
        <f t="shared" si="447"/>
        <v/>
      </c>
      <c r="GD64" s="102"/>
      <c r="GE64" s="102"/>
      <c r="GF64" s="104" t="str">
        <f t="shared" si="448"/>
        <v/>
      </c>
      <c r="GG64" s="102"/>
      <c r="GH64" s="104" t="str">
        <f t="shared" si="526"/>
        <v/>
      </c>
      <c r="GI64" s="104" t="str">
        <f t="shared" si="158"/>
        <v/>
      </c>
      <c r="GJ64" s="104" t="str">
        <f t="shared" si="159"/>
        <v/>
      </c>
      <c r="GK64" s="104" t="str">
        <f t="shared" si="160"/>
        <v/>
      </c>
      <c r="GL64" s="104" t="str">
        <f t="shared" si="161"/>
        <v/>
      </c>
      <c r="GM64" s="104" t="str">
        <f t="shared" si="162"/>
        <v/>
      </c>
      <c r="GN64" s="105" t="str">
        <f t="shared" si="525"/>
        <v/>
      </c>
      <c r="GO64" s="109" t="str">
        <f t="shared" si="374"/>
        <v/>
      </c>
      <c r="GP64" s="102"/>
      <c r="GQ64" s="102"/>
      <c r="GR64" s="104" t="str">
        <f t="shared" si="449"/>
        <v/>
      </c>
      <c r="GS64" s="102"/>
      <c r="GT64" s="104" t="str">
        <f t="shared" si="450"/>
        <v/>
      </c>
      <c r="GU64" s="102"/>
      <c r="GV64" s="102"/>
      <c r="GW64" s="104" t="str">
        <f t="shared" si="451"/>
        <v/>
      </c>
      <c r="GX64" s="102"/>
      <c r="GY64" s="104" t="str">
        <f t="shared" si="452"/>
        <v/>
      </c>
      <c r="GZ64" s="102"/>
      <c r="HA64" s="102"/>
      <c r="HB64" s="104" t="str">
        <f t="shared" si="453"/>
        <v/>
      </c>
      <c r="HC64" s="102"/>
      <c r="HD64" s="104" t="str">
        <f t="shared" si="454"/>
        <v/>
      </c>
      <c r="HE64" s="102"/>
      <c r="HF64" s="102"/>
      <c r="HG64" s="104" t="str">
        <f t="shared" si="455"/>
        <v/>
      </c>
      <c r="HH64" s="102"/>
      <c r="HI64" s="104" t="str">
        <f t="shared" si="456"/>
        <v/>
      </c>
      <c r="HJ64" s="102"/>
      <c r="HK64" s="102"/>
      <c r="HL64" s="104" t="str">
        <f t="shared" si="457"/>
        <v/>
      </c>
      <c r="HM64" s="102"/>
      <c r="HN64" s="104" t="str">
        <f t="shared" si="458"/>
        <v/>
      </c>
      <c r="HO64" s="104" t="str">
        <f t="shared" si="168"/>
        <v/>
      </c>
      <c r="HP64" s="104" t="str">
        <f t="shared" si="169"/>
        <v/>
      </c>
      <c r="HQ64" s="104" t="str">
        <f t="shared" si="170"/>
        <v/>
      </c>
      <c r="HR64" s="104" t="str">
        <f t="shared" si="171"/>
        <v/>
      </c>
      <c r="HS64" s="104" t="str">
        <f t="shared" si="172"/>
        <v/>
      </c>
      <c r="HT64" s="105" t="str">
        <f t="shared" si="384"/>
        <v/>
      </c>
      <c r="HU64" s="109" t="str">
        <f t="shared" si="375"/>
        <v/>
      </c>
      <c r="HV64" s="102"/>
      <c r="HW64" s="102"/>
      <c r="HX64" s="104" t="str">
        <f t="shared" si="459"/>
        <v/>
      </c>
      <c r="HY64" s="102"/>
      <c r="HZ64" s="104" t="str">
        <f t="shared" si="460"/>
        <v/>
      </c>
      <c r="IA64" s="102"/>
      <c r="IB64" s="102"/>
      <c r="IC64" s="104" t="str">
        <f t="shared" si="461"/>
        <v/>
      </c>
      <c r="ID64" s="102"/>
      <c r="IE64" s="104" t="str">
        <f t="shared" si="462"/>
        <v/>
      </c>
      <c r="IF64" s="102"/>
      <c r="IG64" s="102"/>
      <c r="IH64" s="104" t="str">
        <f t="shared" si="463"/>
        <v/>
      </c>
      <c r="II64" s="102"/>
      <c r="IJ64" s="104" t="str">
        <f t="shared" si="464"/>
        <v/>
      </c>
      <c r="IK64" s="102"/>
      <c r="IL64" s="102"/>
      <c r="IM64" s="104" t="str">
        <f t="shared" si="465"/>
        <v/>
      </c>
      <c r="IN64" s="102"/>
      <c r="IO64" s="104" t="str">
        <f t="shared" si="466"/>
        <v/>
      </c>
      <c r="IP64" s="102"/>
      <c r="IQ64" s="102"/>
      <c r="IR64" s="104" t="str">
        <f t="shared" si="467"/>
        <v/>
      </c>
      <c r="IS64" s="102"/>
      <c r="IT64" s="104" t="str">
        <f t="shared" si="468"/>
        <v/>
      </c>
      <c r="IU64" s="104" t="str">
        <f t="shared" si="178"/>
        <v/>
      </c>
      <c r="IV64" s="104" t="str">
        <f t="shared" si="179"/>
        <v/>
      </c>
      <c r="IW64" s="104" t="str">
        <f t="shared" si="180"/>
        <v/>
      </c>
      <c r="IX64" s="104" t="str">
        <f t="shared" si="181"/>
        <v/>
      </c>
      <c r="IY64" s="104" t="str">
        <f t="shared" si="182"/>
        <v/>
      </c>
      <c r="IZ64" s="105" t="str">
        <f t="shared" si="385"/>
        <v/>
      </c>
      <c r="JA64" s="109" t="str">
        <f t="shared" si="376"/>
        <v/>
      </c>
      <c r="JB64" s="102"/>
      <c r="JC64" s="102"/>
      <c r="JD64" s="104" t="str">
        <f t="shared" si="469"/>
        <v/>
      </c>
      <c r="JE64" s="102"/>
      <c r="JF64" s="104" t="str">
        <f t="shared" si="470"/>
        <v/>
      </c>
      <c r="JG64" s="102"/>
      <c r="JH64" s="102"/>
      <c r="JI64" s="104" t="str">
        <f t="shared" si="471"/>
        <v/>
      </c>
      <c r="JJ64" s="102"/>
      <c r="JK64" s="104" t="str">
        <f t="shared" si="472"/>
        <v/>
      </c>
      <c r="JL64" s="102"/>
      <c r="JM64" s="102"/>
      <c r="JN64" s="104" t="str">
        <f t="shared" si="473"/>
        <v/>
      </c>
      <c r="JO64" s="102"/>
      <c r="JP64" s="104" t="str">
        <f t="shared" si="474"/>
        <v/>
      </c>
      <c r="JQ64" s="102"/>
      <c r="JR64" s="102"/>
      <c r="JS64" s="104" t="str">
        <f t="shared" si="475"/>
        <v/>
      </c>
      <c r="JT64" s="102"/>
      <c r="JU64" s="104" t="str">
        <f t="shared" si="476"/>
        <v/>
      </c>
      <c r="JV64" s="102"/>
      <c r="JW64" s="102"/>
      <c r="JX64" s="104" t="str">
        <f t="shared" si="477"/>
        <v/>
      </c>
      <c r="JY64" s="102"/>
      <c r="JZ64" s="104" t="str">
        <f t="shared" si="478"/>
        <v/>
      </c>
      <c r="KA64" s="104" t="str">
        <f t="shared" si="188"/>
        <v/>
      </c>
      <c r="KB64" s="104" t="str">
        <f t="shared" si="189"/>
        <v/>
      </c>
      <c r="KC64" s="104" t="str">
        <f t="shared" si="190"/>
        <v/>
      </c>
      <c r="KD64" s="104" t="str">
        <f t="shared" si="191"/>
        <v/>
      </c>
      <c r="KE64" s="104" t="str">
        <f t="shared" si="192"/>
        <v/>
      </c>
      <c r="KF64" s="105" t="str">
        <f t="shared" si="386"/>
        <v/>
      </c>
      <c r="KG64" s="109" t="str">
        <f t="shared" si="377"/>
        <v/>
      </c>
      <c r="KH64" s="102"/>
      <c r="KI64" s="102"/>
      <c r="KJ64" s="104" t="str">
        <f t="shared" si="479"/>
        <v/>
      </c>
      <c r="KK64" s="102"/>
      <c r="KL64" s="104" t="str">
        <f t="shared" si="480"/>
        <v/>
      </c>
      <c r="KM64" s="102"/>
      <c r="KN64" s="102"/>
      <c r="KO64" s="104" t="str">
        <f t="shared" si="481"/>
        <v/>
      </c>
      <c r="KP64" s="102"/>
      <c r="KQ64" s="104" t="str">
        <f t="shared" si="482"/>
        <v/>
      </c>
      <c r="KR64" s="102"/>
      <c r="KS64" s="102"/>
      <c r="KT64" s="104" t="str">
        <f t="shared" si="483"/>
        <v/>
      </c>
      <c r="KU64" s="102"/>
      <c r="KV64" s="104" t="str">
        <f t="shared" si="484"/>
        <v/>
      </c>
      <c r="KW64" s="102"/>
      <c r="KX64" s="102"/>
      <c r="KY64" s="104" t="str">
        <f t="shared" si="485"/>
        <v/>
      </c>
      <c r="KZ64" s="102"/>
      <c r="LA64" s="104" t="str">
        <f t="shared" si="486"/>
        <v/>
      </c>
      <c r="LB64" s="102"/>
      <c r="LC64" s="102"/>
      <c r="LD64" s="104" t="str">
        <f t="shared" si="487"/>
        <v/>
      </c>
      <c r="LE64" s="102"/>
      <c r="LF64" s="104" t="str">
        <f t="shared" si="488"/>
        <v/>
      </c>
      <c r="LG64" s="104" t="str">
        <f t="shared" si="198"/>
        <v/>
      </c>
      <c r="LH64" s="104" t="str">
        <f t="shared" si="199"/>
        <v/>
      </c>
      <c r="LI64" s="104" t="str">
        <f t="shared" si="200"/>
        <v/>
      </c>
      <c r="LJ64" s="104" t="str">
        <f t="shared" si="201"/>
        <v/>
      </c>
      <c r="LK64" s="104" t="str">
        <f t="shared" si="202"/>
        <v/>
      </c>
      <c r="LL64" s="105" t="str">
        <f t="shared" si="387"/>
        <v/>
      </c>
      <c r="LM64" s="109" t="str">
        <f t="shared" si="378"/>
        <v/>
      </c>
      <c r="LN64" s="102"/>
      <c r="LO64" s="102"/>
      <c r="LP64" s="104" t="str">
        <f t="shared" si="489"/>
        <v/>
      </c>
      <c r="LQ64" s="102"/>
      <c r="LR64" s="104" t="str">
        <f t="shared" si="490"/>
        <v/>
      </c>
      <c r="LS64" s="102"/>
      <c r="LT64" s="102"/>
      <c r="LU64" s="104" t="str">
        <f t="shared" si="491"/>
        <v/>
      </c>
      <c r="LV64" s="102"/>
      <c r="LW64" s="104" t="str">
        <f t="shared" si="492"/>
        <v/>
      </c>
      <c r="LX64" s="102"/>
      <c r="LY64" s="102"/>
      <c r="LZ64" s="104" t="str">
        <f t="shared" si="493"/>
        <v/>
      </c>
      <c r="MA64" s="102"/>
      <c r="MB64" s="104" t="str">
        <f t="shared" si="494"/>
        <v/>
      </c>
      <c r="MC64" s="102"/>
      <c r="MD64" s="102"/>
      <c r="ME64" s="104" t="str">
        <f t="shared" si="495"/>
        <v/>
      </c>
      <c r="MF64" s="102"/>
      <c r="MG64" s="104" t="str">
        <f t="shared" si="496"/>
        <v/>
      </c>
      <c r="MH64" s="102"/>
      <c r="MI64" s="102"/>
      <c r="MJ64" s="104" t="str">
        <f t="shared" si="497"/>
        <v/>
      </c>
      <c r="MK64" s="102"/>
      <c r="ML64" s="104" t="str">
        <f t="shared" si="498"/>
        <v/>
      </c>
      <c r="MM64" s="104" t="str">
        <f t="shared" si="208"/>
        <v/>
      </c>
      <c r="MN64" s="104" t="str">
        <f t="shared" si="209"/>
        <v/>
      </c>
      <c r="MO64" s="104" t="str">
        <f t="shared" si="210"/>
        <v/>
      </c>
      <c r="MP64" s="104" t="str">
        <f t="shared" si="211"/>
        <v/>
      </c>
      <c r="MQ64" s="104" t="str">
        <f t="shared" si="212"/>
        <v/>
      </c>
      <c r="MR64" s="105" t="str">
        <f t="shared" si="388"/>
        <v/>
      </c>
      <c r="MS64" s="109" t="str">
        <f t="shared" si="379"/>
        <v/>
      </c>
      <c r="MT64" s="102"/>
      <c r="MU64" s="102"/>
      <c r="MV64" s="104" t="str">
        <f t="shared" si="499"/>
        <v/>
      </c>
      <c r="MW64" s="102"/>
      <c r="MX64" s="104" t="str">
        <f t="shared" si="500"/>
        <v/>
      </c>
      <c r="MY64" s="102"/>
      <c r="MZ64" s="102"/>
      <c r="NA64" s="104" t="str">
        <f t="shared" si="501"/>
        <v/>
      </c>
      <c r="NB64" s="102"/>
      <c r="NC64" s="104" t="str">
        <f t="shared" si="502"/>
        <v/>
      </c>
      <c r="ND64" s="102"/>
      <c r="NE64" s="102"/>
      <c r="NF64" s="104" t="str">
        <f t="shared" si="503"/>
        <v/>
      </c>
      <c r="NG64" s="102"/>
      <c r="NH64" s="104" t="str">
        <f t="shared" si="504"/>
        <v/>
      </c>
      <c r="NI64" s="102"/>
      <c r="NJ64" s="102"/>
      <c r="NK64" s="104" t="str">
        <f t="shared" si="505"/>
        <v/>
      </c>
      <c r="NL64" s="102"/>
      <c r="NM64" s="104" t="str">
        <f t="shared" si="506"/>
        <v/>
      </c>
      <c r="NN64" s="102"/>
      <c r="NO64" s="102"/>
      <c r="NP64" s="104" t="str">
        <f t="shared" si="507"/>
        <v/>
      </c>
      <c r="NQ64" s="102"/>
      <c r="NR64" s="104" t="str">
        <f t="shared" si="508"/>
        <v/>
      </c>
      <c r="NS64" s="104" t="str">
        <f t="shared" si="218"/>
        <v/>
      </c>
      <c r="NT64" s="104" t="str">
        <f t="shared" si="219"/>
        <v/>
      </c>
      <c r="NU64" s="104" t="str">
        <f t="shared" si="220"/>
        <v/>
      </c>
      <c r="NV64" s="104" t="str">
        <f t="shared" si="221"/>
        <v/>
      </c>
      <c r="NW64" s="104" t="str">
        <f t="shared" si="222"/>
        <v/>
      </c>
      <c r="NX64" s="105" t="str">
        <f t="shared" si="389"/>
        <v/>
      </c>
      <c r="NY64" s="109" t="str">
        <f t="shared" si="380"/>
        <v/>
      </c>
      <c r="OA64" s="104" t="str">
        <f t="shared" si="511"/>
        <v/>
      </c>
      <c r="OB64" s="104" t="str">
        <f t="shared" si="512"/>
        <v/>
      </c>
      <c r="OC64" s="104" t="str">
        <f t="shared" si="513"/>
        <v/>
      </c>
      <c r="OD64" s="104" t="str">
        <f t="shared" si="514"/>
        <v/>
      </c>
      <c r="OE64" s="104" t="str">
        <f t="shared" si="515"/>
        <v/>
      </c>
      <c r="OF64" s="104" t="str">
        <f t="shared" si="516"/>
        <v/>
      </c>
      <c r="OG64" s="104" t="str">
        <f t="shared" si="517"/>
        <v/>
      </c>
      <c r="OH64" s="104" t="str">
        <f t="shared" si="518"/>
        <v/>
      </c>
      <c r="OI64" s="104" t="str">
        <f t="shared" si="519"/>
        <v/>
      </c>
      <c r="OJ64" s="104" t="str">
        <f t="shared" si="520"/>
        <v/>
      </c>
      <c r="OK64" s="104" t="str">
        <f t="shared" si="521"/>
        <v/>
      </c>
      <c r="OL64" s="104" t="str">
        <f t="shared" si="522"/>
        <v/>
      </c>
      <c r="OM64" s="134"/>
      <c r="ON64" s="104" t="str">
        <f t="shared" si="509"/>
        <v/>
      </c>
      <c r="OO64" s="104" t="str">
        <f t="shared" si="510"/>
        <v/>
      </c>
      <c r="OP64" s="104" t="str">
        <f t="shared" si="100"/>
        <v/>
      </c>
      <c r="OQ64" s="104" t="str">
        <f t="shared" si="101"/>
        <v/>
      </c>
      <c r="OR64" s="105" t="str">
        <f t="shared" si="102"/>
        <v/>
      </c>
      <c r="OS64" s="105" t="str">
        <f t="shared" si="103"/>
        <v/>
      </c>
      <c r="OT64" s="134"/>
      <c r="OU64" s="109" t="str">
        <f t="shared" si="104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368"/>
        <v>60</v>
      </c>
      <c r="B65" s="195"/>
      <c r="C65" s="195"/>
      <c r="D65" s="195"/>
      <c r="E65" s="196"/>
      <c r="F65" s="102"/>
      <c r="G65" s="102"/>
      <c r="H65" s="104" t="str">
        <f t="shared" si="390"/>
        <v/>
      </c>
      <c r="I65" s="102"/>
      <c r="J65" s="104" t="str">
        <f t="shared" si="391"/>
        <v/>
      </c>
      <c r="K65" s="102"/>
      <c r="L65" s="102"/>
      <c r="M65" s="104" t="str">
        <f t="shared" si="392"/>
        <v/>
      </c>
      <c r="N65" s="102"/>
      <c r="O65" s="104" t="str">
        <f t="shared" si="393"/>
        <v/>
      </c>
      <c r="P65" s="102"/>
      <c r="Q65" s="102"/>
      <c r="R65" s="104" t="str">
        <f t="shared" si="394"/>
        <v/>
      </c>
      <c r="S65" s="102"/>
      <c r="T65" s="104" t="str">
        <f t="shared" si="395"/>
        <v/>
      </c>
      <c r="U65" s="102"/>
      <c r="V65" s="102"/>
      <c r="W65" s="104" t="str">
        <f t="shared" si="396"/>
        <v/>
      </c>
      <c r="X65" s="102"/>
      <c r="Y65" s="104" t="str">
        <f t="shared" si="397"/>
        <v/>
      </c>
      <c r="Z65" s="102"/>
      <c r="AA65" s="102"/>
      <c r="AB65" s="104" t="str">
        <f t="shared" si="398"/>
        <v/>
      </c>
      <c r="AC65" s="102"/>
      <c r="AD65" s="104" t="str">
        <f t="shared" si="399"/>
        <v/>
      </c>
      <c r="AE65" s="104" t="str">
        <f t="shared" si="108"/>
        <v/>
      </c>
      <c r="AF65" s="104" t="str">
        <f t="shared" si="109"/>
        <v/>
      </c>
      <c r="AG65" s="104" t="str">
        <f t="shared" si="110"/>
        <v/>
      </c>
      <c r="AH65" s="104" t="str">
        <f t="shared" si="111"/>
        <v/>
      </c>
      <c r="AI65" s="104" t="str">
        <f t="shared" si="112"/>
        <v/>
      </c>
      <c r="AJ65" s="105" t="str">
        <f t="shared" si="381"/>
        <v/>
      </c>
      <c r="AK65" s="109" t="str">
        <f t="shared" si="369"/>
        <v/>
      </c>
      <c r="AL65" s="102"/>
      <c r="AM65" s="102"/>
      <c r="AN65" s="104" t="str">
        <f t="shared" si="400"/>
        <v/>
      </c>
      <c r="AO65" s="102"/>
      <c r="AP65" s="104" t="str">
        <f t="shared" si="401"/>
        <v/>
      </c>
      <c r="AQ65" s="102"/>
      <c r="AR65" s="102"/>
      <c r="AS65" s="104" t="str">
        <f t="shared" si="402"/>
        <v/>
      </c>
      <c r="AT65" s="102"/>
      <c r="AU65" s="104" t="str">
        <f t="shared" si="403"/>
        <v/>
      </c>
      <c r="AV65" s="102"/>
      <c r="AW65" s="102"/>
      <c r="AX65" s="104" t="str">
        <f t="shared" si="404"/>
        <v/>
      </c>
      <c r="AY65" s="102"/>
      <c r="AZ65" s="104" t="str">
        <f t="shared" si="405"/>
        <v/>
      </c>
      <c r="BA65" s="102"/>
      <c r="BB65" s="102"/>
      <c r="BC65" s="104" t="str">
        <f t="shared" si="406"/>
        <v/>
      </c>
      <c r="BD65" s="102"/>
      <c r="BE65" s="104" t="str">
        <f t="shared" si="407"/>
        <v/>
      </c>
      <c r="BF65" s="102"/>
      <c r="BG65" s="102"/>
      <c r="BH65" s="104" t="str">
        <f t="shared" si="408"/>
        <v/>
      </c>
      <c r="BI65" s="102"/>
      <c r="BJ65" s="104" t="str">
        <f t="shared" si="409"/>
        <v/>
      </c>
      <c r="BK65" s="104" t="str">
        <f t="shared" si="118"/>
        <v/>
      </c>
      <c r="BL65" s="104" t="str">
        <f t="shared" si="119"/>
        <v/>
      </c>
      <c r="BM65" s="104" t="str">
        <f t="shared" si="120"/>
        <v/>
      </c>
      <c r="BN65" s="104" t="str">
        <f t="shared" si="121"/>
        <v/>
      </c>
      <c r="BO65" s="104" t="str">
        <f t="shared" si="122"/>
        <v/>
      </c>
      <c r="BP65" s="105" t="str">
        <f t="shared" si="382"/>
        <v/>
      </c>
      <c r="BQ65" s="109" t="str">
        <f t="shared" si="370"/>
        <v/>
      </c>
      <c r="BR65" s="102"/>
      <c r="BS65" s="102"/>
      <c r="BT65" s="104" t="str">
        <f t="shared" si="410"/>
        <v/>
      </c>
      <c r="BU65" s="102"/>
      <c r="BV65" s="104" t="str">
        <f t="shared" si="411"/>
        <v/>
      </c>
      <c r="BW65" s="102"/>
      <c r="BX65" s="102"/>
      <c r="BY65" s="104" t="str">
        <f t="shared" si="412"/>
        <v/>
      </c>
      <c r="BZ65" s="102"/>
      <c r="CA65" s="104" t="str">
        <f t="shared" si="413"/>
        <v/>
      </c>
      <c r="CB65" s="102"/>
      <c r="CC65" s="102"/>
      <c r="CD65" s="104" t="str">
        <f t="shared" si="414"/>
        <v/>
      </c>
      <c r="CE65" s="102"/>
      <c r="CF65" s="104" t="str">
        <f t="shared" si="415"/>
        <v/>
      </c>
      <c r="CG65" s="102"/>
      <c r="CH65" s="102"/>
      <c r="CI65" s="104" t="str">
        <f t="shared" si="416"/>
        <v/>
      </c>
      <c r="CJ65" s="102"/>
      <c r="CK65" s="104" t="str">
        <f t="shared" si="417"/>
        <v/>
      </c>
      <c r="CL65" s="102"/>
      <c r="CM65" s="102"/>
      <c r="CN65" s="104" t="str">
        <f t="shared" si="418"/>
        <v/>
      </c>
      <c r="CO65" s="102"/>
      <c r="CP65" s="104" t="str">
        <f t="shared" si="419"/>
        <v/>
      </c>
      <c r="CQ65" s="104" t="str">
        <f t="shared" si="128"/>
        <v/>
      </c>
      <c r="CR65" s="104" t="str">
        <f t="shared" si="129"/>
        <v/>
      </c>
      <c r="CS65" s="104" t="str">
        <f t="shared" si="130"/>
        <v/>
      </c>
      <c r="CT65" s="104" t="str">
        <f t="shared" si="131"/>
        <v/>
      </c>
      <c r="CU65" s="104" t="str">
        <f t="shared" si="132"/>
        <v/>
      </c>
      <c r="CV65" s="105" t="str">
        <f t="shared" si="383"/>
        <v/>
      </c>
      <c r="CW65" s="109" t="str">
        <f t="shared" si="371"/>
        <v/>
      </c>
      <c r="CX65" s="102"/>
      <c r="CY65" s="102"/>
      <c r="CZ65" s="104" t="str">
        <f t="shared" si="420"/>
        <v/>
      </c>
      <c r="DA65" s="102"/>
      <c r="DB65" s="104" t="str">
        <f t="shared" si="421"/>
        <v/>
      </c>
      <c r="DC65" s="102"/>
      <c r="DD65" s="102"/>
      <c r="DE65" s="104" t="str">
        <f t="shared" si="422"/>
        <v/>
      </c>
      <c r="DF65" s="102"/>
      <c r="DG65" s="104" t="str">
        <f t="shared" si="423"/>
        <v/>
      </c>
      <c r="DH65" s="102"/>
      <c r="DI65" s="102"/>
      <c r="DJ65" s="104" t="str">
        <f t="shared" si="424"/>
        <v/>
      </c>
      <c r="DK65" s="102"/>
      <c r="DL65" s="104" t="str">
        <f t="shared" si="425"/>
        <v/>
      </c>
      <c r="DM65" s="102"/>
      <c r="DN65" s="102"/>
      <c r="DO65" s="104" t="str">
        <f t="shared" si="426"/>
        <v/>
      </c>
      <c r="DP65" s="102"/>
      <c r="DQ65" s="104" t="str">
        <f t="shared" si="427"/>
        <v/>
      </c>
      <c r="DR65" s="102"/>
      <c r="DS65" s="102"/>
      <c r="DT65" s="104" t="str">
        <f t="shared" si="428"/>
        <v/>
      </c>
      <c r="DU65" s="102"/>
      <c r="DV65" s="104" t="str">
        <f t="shared" si="429"/>
        <v/>
      </c>
      <c r="DW65" s="104" t="str">
        <f t="shared" si="138"/>
        <v/>
      </c>
      <c r="DX65" s="104" t="str">
        <f t="shared" si="139"/>
        <v/>
      </c>
      <c r="DY65" s="104" t="str">
        <f t="shared" si="140"/>
        <v/>
      </c>
      <c r="DZ65" s="104" t="str">
        <f t="shared" si="141"/>
        <v/>
      </c>
      <c r="EA65" s="104" t="str">
        <f t="shared" si="142"/>
        <v/>
      </c>
      <c r="EB65" s="105" t="str">
        <f t="shared" si="523"/>
        <v/>
      </c>
      <c r="EC65" s="109" t="str">
        <f t="shared" si="372"/>
        <v/>
      </c>
      <c r="ED65" s="102"/>
      <c r="EE65" s="102"/>
      <c r="EF65" s="104" t="str">
        <f t="shared" si="430"/>
        <v/>
      </c>
      <c r="EG65" s="102"/>
      <c r="EH65" s="104" t="str">
        <f t="shared" si="431"/>
        <v/>
      </c>
      <c r="EI65" s="102"/>
      <c r="EJ65" s="102"/>
      <c r="EK65" s="104" t="str">
        <f t="shared" si="432"/>
        <v/>
      </c>
      <c r="EL65" s="102"/>
      <c r="EM65" s="104" t="str">
        <f t="shared" si="433"/>
        <v/>
      </c>
      <c r="EN65" s="102"/>
      <c r="EO65" s="102"/>
      <c r="EP65" s="104" t="str">
        <f t="shared" si="434"/>
        <v/>
      </c>
      <c r="EQ65" s="102"/>
      <c r="ER65" s="104" t="str">
        <f t="shared" si="435"/>
        <v/>
      </c>
      <c r="ES65" s="102"/>
      <c r="ET65" s="102"/>
      <c r="EU65" s="104" t="str">
        <f t="shared" si="436"/>
        <v/>
      </c>
      <c r="EV65" s="102"/>
      <c r="EW65" s="104" t="str">
        <f t="shared" si="437"/>
        <v/>
      </c>
      <c r="EX65" s="102"/>
      <c r="EY65" s="102"/>
      <c r="EZ65" s="104" t="str">
        <f t="shared" si="438"/>
        <v/>
      </c>
      <c r="FA65" s="102"/>
      <c r="FB65" s="104" t="str">
        <f t="shared" si="439"/>
        <v/>
      </c>
      <c r="FC65" s="104" t="str">
        <f t="shared" si="148"/>
        <v/>
      </c>
      <c r="FD65" s="104" t="str">
        <f t="shared" si="149"/>
        <v/>
      </c>
      <c r="FE65" s="104" t="str">
        <f t="shared" si="150"/>
        <v/>
      </c>
      <c r="FF65" s="104" t="str">
        <f t="shared" si="151"/>
        <v/>
      </c>
      <c r="FG65" s="104" t="str">
        <f t="shared" si="152"/>
        <v/>
      </c>
      <c r="FH65" s="105" t="str">
        <f t="shared" si="524"/>
        <v/>
      </c>
      <c r="FI65" s="109" t="str">
        <f t="shared" si="373"/>
        <v/>
      </c>
      <c r="FJ65" s="102"/>
      <c r="FK65" s="102"/>
      <c r="FL65" s="104" t="str">
        <f t="shared" si="440"/>
        <v/>
      </c>
      <c r="FM65" s="102"/>
      <c r="FN65" s="104" t="str">
        <f t="shared" si="441"/>
        <v/>
      </c>
      <c r="FO65" s="102"/>
      <c r="FP65" s="102"/>
      <c r="FQ65" s="104" t="str">
        <f t="shared" si="442"/>
        <v/>
      </c>
      <c r="FR65" s="102"/>
      <c r="FS65" s="104" t="str">
        <f t="shared" si="443"/>
        <v/>
      </c>
      <c r="FT65" s="102"/>
      <c r="FU65" s="102"/>
      <c r="FV65" s="104" t="str">
        <f t="shared" si="444"/>
        <v/>
      </c>
      <c r="FW65" s="102"/>
      <c r="FX65" s="104" t="str">
        <f t="shared" si="445"/>
        <v/>
      </c>
      <c r="FY65" s="102"/>
      <c r="FZ65" s="102"/>
      <c r="GA65" s="104" t="str">
        <f t="shared" si="446"/>
        <v/>
      </c>
      <c r="GB65" s="102"/>
      <c r="GC65" s="104" t="str">
        <f t="shared" si="447"/>
        <v/>
      </c>
      <c r="GD65" s="102"/>
      <c r="GE65" s="102"/>
      <c r="GF65" s="104" t="str">
        <f t="shared" si="448"/>
        <v/>
      </c>
      <c r="GG65" s="102"/>
      <c r="GH65" s="104" t="str">
        <f t="shared" si="526"/>
        <v/>
      </c>
      <c r="GI65" s="104" t="str">
        <f t="shared" si="158"/>
        <v/>
      </c>
      <c r="GJ65" s="104" t="str">
        <f t="shared" si="159"/>
        <v/>
      </c>
      <c r="GK65" s="104" t="str">
        <f t="shared" si="160"/>
        <v/>
      </c>
      <c r="GL65" s="104" t="str">
        <f t="shared" si="161"/>
        <v/>
      </c>
      <c r="GM65" s="104" t="str">
        <f t="shared" si="162"/>
        <v/>
      </c>
      <c r="GN65" s="105" t="str">
        <f t="shared" si="525"/>
        <v/>
      </c>
      <c r="GO65" s="109" t="str">
        <f t="shared" si="374"/>
        <v/>
      </c>
      <c r="GP65" s="102"/>
      <c r="GQ65" s="102"/>
      <c r="GR65" s="104" t="str">
        <f t="shared" si="449"/>
        <v/>
      </c>
      <c r="GS65" s="102"/>
      <c r="GT65" s="104" t="str">
        <f t="shared" si="450"/>
        <v/>
      </c>
      <c r="GU65" s="102"/>
      <c r="GV65" s="102"/>
      <c r="GW65" s="104" t="str">
        <f t="shared" si="451"/>
        <v/>
      </c>
      <c r="GX65" s="102"/>
      <c r="GY65" s="104" t="str">
        <f t="shared" si="452"/>
        <v/>
      </c>
      <c r="GZ65" s="102"/>
      <c r="HA65" s="102"/>
      <c r="HB65" s="104" t="str">
        <f t="shared" si="453"/>
        <v/>
      </c>
      <c r="HC65" s="102"/>
      <c r="HD65" s="104" t="str">
        <f t="shared" si="454"/>
        <v/>
      </c>
      <c r="HE65" s="102"/>
      <c r="HF65" s="102"/>
      <c r="HG65" s="104" t="str">
        <f t="shared" si="455"/>
        <v/>
      </c>
      <c r="HH65" s="102"/>
      <c r="HI65" s="104" t="str">
        <f t="shared" si="456"/>
        <v/>
      </c>
      <c r="HJ65" s="102"/>
      <c r="HK65" s="102"/>
      <c r="HL65" s="104" t="str">
        <f t="shared" si="457"/>
        <v/>
      </c>
      <c r="HM65" s="102"/>
      <c r="HN65" s="104" t="str">
        <f t="shared" si="458"/>
        <v/>
      </c>
      <c r="HO65" s="104" t="str">
        <f t="shared" si="168"/>
        <v/>
      </c>
      <c r="HP65" s="104" t="str">
        <f t="shared" si="169"/>
        <v/>
      </c>
      <c r="HQ65" s="104" t="str">
        <f t="shared" si="170"/>
        <v/>
      </c>
      <c r="HR65" s="104" t="str">
        <f t="shared" si="171"/>
        <v/>
      </c>
      <c r="HS65" s="104" t="str">
        <f t="shared" si="172"/>
        <v/>
      </c>
      <c r="HT65" s="105" t="str">
        <f t="shared" si="384"/>
        <v/>
      </c>
      <c r="HU65" s="109" t="str">
        <f t="shared" si="375"/>
        <v/>
      </c>
      <c r="HV65" s="102"/>
      <c r="HW65" s="102"/>
      <c r="HX65" s="104" t="str">
        <f t="shared" si="459"/>
        <v/>
      </c>
      <c r="HY65" s="102"/>
      <c r="HZ65" s="104" t="str">
        <f t="shared" si="460"/>
        <v/>
      </c>
      <c r="IA65" s="102"/>
      <c r="IB65" s="102"/>
      <c r="IC65" s="104" t="str">
        <f t="shared" si="461"/>
        <v/>
      </c>
      <c r="ID65" s="102"/>
      <c r="IE65" s="104" t="str">
        <f t="shared" si="462"/>
        <v/>
      </c>
      <c r="IF65" s="102"/>
      <c r="IG65" s="102"/>
      <c r="IH65" s="104" t="str">
        <f t="shared" si="463"/>
        <v/>
      </c>
      <c r="II65" s="102"/>
      <c r="IJ65" s="104" t="str">
        <f t="shared" si="464"/>
        <v/>
      </c>
      <c r="IK65" s="102"/>
      <c r="IL65" s="102"/>
      <c r="IM65" s="104" t="str">
        <f t="shared" si="465"/>
        <v/>
      </c>
      <c r="IN65" s="102"/>
      <c r="IO65" s="104" t="str">
        <f t="shared" si="466"/>
        <v/>
      </c>
      <c r="IP65" s="102"/>
      <c r="IQ65" s="102"/>
      <c r="IR65" s="104" t="str">
        <f t="shared" si="467"/>
        <v/>
      </c>
      <c r="IS65" s="102"/>
      <c r="IT65" s="104" t="str">
        <f t="shared" si="468"/>
        <v/>
      </c>
      <c r="IU65" s="104" t="str">
        <f t="shared" si="178"/>
        <v/>
      </c>
      <c r="IV65" s="104" t="str">
        <f t="shared" si="179"/>
        <v/>
      </c>
      <c r="IW65" s="104" t="str">
        <f t="shared" si="180"/>
        <v/>
      </c>
      <c r="IX65" s="104" t="str">
        <f t="shared" si="181"/>
        <v/>
      </c>
      <c r="IY65" s="104" t="str">
        <f t="shared" si="182"/>
        <v/>
      </c>
      <c r="IZ65" s="105" t="str">
        <f t="shared" si="385"/>
        <v/>
      </c>
      <c r="JA65" s="109" t="str">
        <f t="shared" si="376"/>
        <v/>
      </c>
      <c r="JB65" s="102"/>
      <c r="JC65" s="102"/>
      <c r="JD65" s="104" t="str">
        <f t="shared" si="469"/>
        <v/>
      </c>
      <c r="JE65" s="102"/>
      <c r="JF65" s="104" t="str">
        <f t="shared" si="470"/>
        <v/>
      </c>
      <c r="JG65" s="102"/>
      <c r="JH65" s="102"/>
      <c r="JI65" s="104" t="str">
        <f t="shared" si="471"/>
        <v/>
      </c>
      <c r="JJ65" s="102"/>
      <c r="JK65" s="104" t="str">
        <f t="shared" si="472"/>
        <v/>
      </c>
      <c r="JL65" s="102"/>
      <c r="JM65" s="102"/>
      <c r="JN65" s="104" t="str">
        <f t="shared" si="473"/>
        <v/>
      </c>
      <c r="JO65" s="102"/>
      <c r="JP65" s="104" t="str">
        <f t="shared" si="474"/>
        <v/>
      </c>
      <c r="JQ65" s="102"/>
      <c r="JR65" s="102"/>
      <c r="JS65" s="104" t="str">
        <f t="shared" si="475"/>
        <v/>
      </c>
      <c r="JT65" s="102"/>
      <c r="JU65" s="104" t="str">
        <f t="shared" si="476"/>
        <v/>
      </c>
      <c r="JV65" s="102"/>
      <c r="JW65" s="102"/>
      <c r="JX65" s="104" t="str">
        <f t="shared" si="477"/>
        <v/>
      </c>
      <c r="JY65" s="102"/>
      <c r="JZ65" s="104" t="str">
        <f t="shared" si="478"/>
        <v/>
      </c>
      <c r="KA65" s="104" t="str">
        <f t="shared" si="188"/>
        <v/>
      </c>
      <c r="KB65" s="104" t="str">
        <f t="shared" si="189"/>
        <v/>
      </c>
      <c r="KC65" s="104" t="str">
        <f t="shared" si="190"/>
        <v/>
      </c>
      <c r="KD65" s="104" t="str">
        <f t="shared" si="191"/>
        <v/>
      </c>
      <c r="KE65" s="104" t="str">
        <f t="shared" si="192"/>
        <v/>
      </c>
      <c r="KF65" s="105" t="str">
        <f t="shared" si="386"/>
        <v/>
      </c>
      <c r="KG65" s="109" t="str">
        <f t="shared" si="377"/>
        <v/>
      </c>
      <c r="KH65" s="102"/>
      <c r="KI65" s="102"/>
      <c r="KJ65" s="104" t="str">
        <f t="shared" si="479"/>
        <v/>
      </c>
      <c r="KK65" s="102"/>
      <c r="KL65" s="104" t="str">
        <f t="shared" si="480"/>
        <v/>
      </c>
      <c r="KM65" s="102"/>
      <c r="KN65" s="102"/>
      <c r="KO65" s="104" t="str">
        <f t="shared" si="481"/>
        <v/>
      </c>
      <c r="KP65" s="102"/>
      <c r="KQ65" s="104" t="str">
        <f t="shared" si="482"/>
        <v/>
      </c>
      <c r="KR65" s="102"/>
      <c r="KS65" s="102"/>
      <c r="KT65" s="104" t="str">
        <f t="shared" si="483"/>
        <v/>
      </c>
      <c r="KU65" s="102"/>
      <c r="KV65" s="104" t="str">
        <f t="shared" si="484"/>
        <v/>
      </c>
      <c r="KW65" s="102"/>
      <c r="KX65" s="102"/>
      <c r="KY65" s="104" t="str">
        <f t="shared" si="485"/>
        <v/>
      </c>
      <c r="KZ65" s="102"/>
      <c r="LA65" s="104" t="str">
        <f t="shared" si="486"/>
        <v/>
      </c>
      <c r="LB65" s="102"/>
      <c r="LC65" s="102"/>
      <c r="LD65" s="104" t="str">
        <f t="shared" si="487"/>
        <v/>
      </c>
      <c r="LE65" s="102"/>
      <c r="LF65" s="104" t="str">
        <f t="shared" si="488"/>
        <v/>
      </c>
      <c r="LG65" s="104" t="str">
        <f t="shared" si="198"/>
        <v/>
      </c>
      <c r="LH65" s="104" t="str">
        <f t="shared" si="199"/>
        <v/>
      </c>
      <c r="LI65" s="104" t="str">
        <f t="shared" si="200"/>
        <v/>
      </c>
      <c r="LJ65" s="104" t="str">
        <f t="shared" si="201"/>
        <v/>
      </c>
      <c r="LK65" s="104" t="str">
        <f t="shared" si="202"/>
        <v/>
      </c>
      <c r="LL65" s="105" t="str">
        <f t="shared" si="387"/>
        <v/>
      </c>
      <c r="LM65" s="109" t="str">
        <f t="shared" si="378"/>
        <v/>
      </c>
      <c r="LN65" s="102"/>
      <c r="LO65" s="102"/>
      <c r="LP65" s="104" t="str">
        <f t="shared" si="489"/>
        <v/>
      </c>
      <c r="LQ65" s="102"/>
      <c r="LR65" s="104" t="str">
        <f t="shared" si="490"/>
        <v/>
      </c>
      <c r="LS65" s="102"/>
      <c r="LT65" s="102"/>
      <c r="LU65" s="104" t="str">
        <f t="shared" si="491"/>
        <v/>
      </c>
      <c r="LV65" s="102"/>
      <c r="LW65" s="104" t="str">
        <f t="shared" si="492"/>
        <v/>
      </c>
      <c r="LX65" s="102"/>
      <c r="LY65" s="102"/>
      <c r="LZ65" s="104" t="str">
        <f t="shared" si="493"/>
        <v/>
      </c>
      <c r="MA65" s="102"/>
      <c r="MB65" s="104" t="str">
        <f t="shared" si="494"/>
        <v/>
      </c>
      <c r="MC65" s="102"/>
      <c r="MD65" s="102"/>
      <c r="ME65" s="104" t="str">
        <f t="shared" si="495"/>
        <v/>
      </c>
      <c r="MF65" s="102"/>
      <c r="MG65" s="104" t="str">
        <f t="shared" si="496"/>
        <v/>
      </c>
      <c r="MH65" s="102"/>
      <c r="MI65" s="102"/>
      <c r="MJ65" s="104" t="str">
        <f t="shared" si="497"/>
        <v/>
      </c>
      <c r="MK65" s="102"/>
      <c r="ML65" s="104" t="str">
        <f t="shared" si="498"/>
        <v/>
      </c>
      <c r="MM65" s="104" t="str">
        <f t="shared" si="208"/>
        <v/>
      </c>
      <c r="MN65" s="104" t="str">
        <f t="shared" si="209"/>
        <v/>
      </c>
      <c r="MO65" s="104" t="str">
        <f t="shared" si="210"/>
        <v/>
      </c>
      <c r="MP65" s="104" t="str">
        <f t="shared" si="211"/>
        <v/>
      </c>
      <c r="MQ65" s="104" t="str">
        <f t="shared" si="212"/>
        <v/>
      </c>
      <c r="MR65" s="105" t="str">
        <f t="shared" si="388"/>
        <v/>
      </c>
      <c r="MS65" s="109" t="str">
        <f t="shared" si="379"/>
        <v/>
      </c>
      <c r="MT65" s="102"/>
      <c r="MU65" s="102"/>
      <c r="MV65" s="104" t="str">
        <f t="shared" si="499"/>
        <v/>
      </c>
      <c r="MW65" s="102"/>
      <c r="MX65" s="104" t="str">
        <f t="shared" si="500"/>
        <v/>
      </c>
      <c r="MY65" s="102"/>
      <c r="MZ65" s="102"/>
      <c r="NA65" s="104" t="str">
        <f t="shared" si="501"/>
        <v/>
      </c>
      <c r="NB65" s="102"/>
      <c r="NC65" s="104" t="str">
        <f t="shared" si="502"/>
        <v/>
      </c>
      <c r="ND65" s="102"/>
      <c r="NE65" s="102"/>
      <c r="NF65" s="104" t="str">
        <f t="shared" si="503"/>
        <v/>
      </c>
      <c r="NG65" s="102"/>
      <c r="NH65" s="104" t="str">
        <f t="shared" si="504"/>
        <v/>
      </c>
      <c r="NI65" s="102"/>
      <c r="NJ65" s="102"/>
      <c r="NK65" s="104" t="str">
        <f t="shared" si="505"/>
        <v/>
      </c>
      <c r="NL65" s="102"/>
      <c r="NM65" s="104" t="str">
        <f t="shared" si="506"/>
        <v/>
      </c>
      <c r="NN65" s="102"/>
      <c r="NO65" s="102"/>
      <c r="NP65" s="104" t="str">
        <f t="shared" si="507"/>
        <v/>
      </c>
      <c r="NQ65" s="102"/>
      <c r="NR65" s="104" t="str">
        <f t="shared" si="508"/>
        <v/>
      </c>
      <c r="NS65" s="104" t="str">
        <f t="shared" si="218"/>
        <v/>
      </c>
      <c r="NT65" s="104" t="str">
        <f t="shared" si="219"/>
        <v/>
      </c>
      <c r="NU65" s="104" t="str">
        <f t="shared" si="220"/>
        <v/>
      </c>
      <c r="NV65" s="104" t="str">
        <f t="shared" si="221"/>
        <v/>
      </c>
      <c r="NW65" s="104" t="str">
        <f t="shared" si="222"/>
        <v/>
      </c>
      <c r="NX65" s="105" t="str">
        <f t="shared" si="389"/>
        <v/>
      </c>
      <c r="NY65" s="109" t="str">
        <f t="shared" si="380"/>
        <v/>
      </c>
      <c r="OA65" s="104" t="str">
        <f t="shared" si="511"/>
        <v/>
      </c>
      <c r="OB65" s="104" t="str">
        <f t="shared" si="512"/>
        <v/>
      </c>
      <c r="OC65" s="104" t="str">
        <f t="shared" si="513"/>
        <v/>
      </c>
      <c r="OD65" s="104" t="str">
        <f t="shared" si="514"/>
        <v/>
      </c>
      <c r="OE65" s="104" t="str">
        <f t="shared" si="515"/>
        <v/>
      </c>
      <c r="OF65" s="104" t="str">
        <f t="shared" si="516"/>
        <v/>
      </c>
      <c r="OG65" s="104" t="str">
        <f t="shared" si="517"/>
        <v/>
      </c>
      <c r="OH65" s="104" t="str">
        <f t="shared" si="518"/>
        <v/>
      </c>
      <c r="OI65" s="104" t="str">
        <f t="shared" si="519"/>
        <v/>
      </c>
      <c r="OJ65" s="104" t="str">
        <f t="shared" si="520"/>
        <v/>
      </c>
      <c r="OK65" s="104" t="str">
        <f t="shared" si="521"/>
        <v/>
      </c>
      <c r="OL65" s="104" t="str">
        <f t="shared" si="522"/>
        <v/>
      </c>
      <c r="OM65" s="134"/>
      <c r="ON65" s="104" t="str">
        <f t="shared" si="509"/>
        <v/>
      </c>
      <c r="OO65" s="104" t="str">
        <f t="shared" si="510"/>
        <v/>
      </c>
      <c r="OP65" s="104" t="str">
        <f t="shared" si="100"/>
        <v/>
      </c>
      <c r="OQ65" s="104" t="str">
        <f t="shared" si="101"/>
        <v/>
      </c>
      <c r="OR65" s="105" t="str">
        <f t="shared" si="102"/>
        <v/>
      </c>
      <c r="OS65" s="105" t="str">
        <f t="shared" si="103"/>
        <v/>
      </c>
      <c r="OT65" s="134"/>
      <c r="OU65" s="109" t="str">
        <f t="shared" si="104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368"/>
        <v>61</v>
      </c>
      <c r="B66" s="195"/>
      <c r="C66" s="195"/>
      <c r="D66" s="195"/>
      <c r="E66" s="196"/>
      <c r="F66" s="102"/>
      <c r="G66" s="102"/>
      <c r="H66" s="104" t="str">
        <f t="shared" si="390"/>
        <v/>
      </c>
      <c r="I66" s="102"/>
      <c r="J66" s="104" t="str">
        <f t="shared" si="391"/>
        <v/>
      </c>
      <c r="K66" s="102"/>
      <c r="L66" s="102"/>
      <c r="M66" s="104" t="str">
        <f t="shared" si="392"/>
        <v/>
      </c>
      <c r="N66" s="102"/>
      <c r="O66" s="104" t="str">
        <f t="shared" si="393"/>
        <v/>
      </c>
      <c r="P66" s="102"/>
      <c r="Q66" s="102"/>
      <c r="R66" s="104" t="str">
        <f t="shared" si="394"/>
        <v/>
      </c>
      <c r="S66" s="102"/>
      <c r="T66" s="104" t="str">
        <f t="shared" si="395"/>
        <v/>
      </c>
      <c r="U66" s="102"/>
      <c r="V66" s="102"/>
      <c r="W66" s="104" t="str">
        <f t="shared" si="396"/>
        <v/>
      </c>
      <c r="X66" s="102"/>
      <c r="Y66" s="104" t="str">
        <f t="shared" si="397"/>
        <v/>
      </c>
      <c r="Z66" s="102"/>
      <c r="AA66" s="102"/>
      <c r="AB66" s="104" t="str">
        <f t="shared" si="398"/>
        <v/>
      </c>
      <c r="AC66" s="102"/>
      <c r="AD66" s="104" t="str">
        <f t="shared" si="399"/>
        <v/>
      </c>
      <c r="AE66" s="104" t="str">
        <f t="shared" si="108"/>
        <v/>
      </c>
      <c r="AF66" s="104" t="str">
        <f t="shared" si="109"/>
        <v/>
      </c>
      <c r="AG66" s="104" t="str">
        <f t="shared" si="110"/>
        <v/>
      </c>
      <c r="AH66" s="104" t="str">
        <f t="shared" si="111"/>
        <v/>
      </c>
      <c r="AI66" s="104" t="str">
        <f t="shared" si="112"/>
        <v/>
      </c>
      <c r="AJ66" s="105" t="str">
        <f t="shared" si="381"/>
        <v/>
      </c>
      <c r="AK66" s="109" t="str">
        <f t="shared" si="369"/>
        <v/>
      </c>
      <c r="AL66" s="102"/>
      <c r="AM66" s="102"/>
      <c r="AN66" s="104" t="str">
        <f t="shared" si="400"/>
        <v/>
      </c>
      <c r="AO66" s="102"/>
      <c r="AP66" s="104" t="str">
        <f t="shared" si="401"/>
        <v/>
      </c>
      <c r="AQ66" s="102"/>
      <c r="AR66" s="102"/>
      <c r="AS66" s="104" t="str">
        <f t="shared" si="402"/>
        <v/>
      </c>
      <c r="AT66" s="102"/>
      <c r="AU66" s="104" t="str">
        <f t="shared" si="403"/>
        <v/>
      </c>
      <c r="AV66" s="102"/>
      <c r="AW66" s="102"/>
      <c r="AX66" s="104" t="str">
        <f t="shared" si="404"/>
        <v/>
      </c>
      <c r="AY66" s="102"/>
      <c r="AZ66" s="104" t="str">
        <f t="shared" si="405"/>
        <v/>
      </c>
      <c r="BA66" s="102"/>
      <c r="BB66" s="102"/>
      <c r="BC66" s="104" t="str">
        <f t="shared" si="406"/>
        <v/>
      </c>
      <c r="BD66" s="102"/>
      <c r="BE66" s="104" t="str">
        <f t="shared" si="407"/>
        <v/>
      </c>
      <c r="BF66" s="102"/>
      <c r="BG66" s="102"/>
      <c r="BH66" s="104" t="str">
        <f t="shared" si="408"/>
        <v/>
      </c>
      <c r="BI66" s="102"/>
      <c r="BJ66" s="104" t="str">
        <f t="shared" si="409"/>
        <v/>
      </c>
      <c r="BK66" s="104" t="str">
        <f t="shared" si="118"/>
        <v/>
      </c>
      <c r="BL66" s="104" t="str">
        <f t="shared" si="119"/>
        <v/>
      </c>
      <c r="BM66" s="104" t="str">
        <f t="shared" si="120"/>
        <v/>
      </c>
      <c r="BN66" s="104" t="str">
        <f t="shared" si="121"/>
        <v/>
      </c>
      <c r="BO66" s="104" t="str">
        <f t="shared" si="122"/>
        <v/>
      </c>
      <c r="BP66" s="105" t="str">
        <f t="shared" si="382"/>
        <v/>
      </c>
      <c r="BQ66" s="109" t="str">
        <f t="shared" si="370"/>
        <v/>
      </c>
      <c r="BR66" s="102"/>
      <c r="BS66" s="102"/>
      <c r="BT66" s="104" t="str">
        <f t="shared" si="410"/>
        <v/>
      </c>
      <c r="BU66" s="102"/>
      <c r="BV66" s="104" t="str">
        <f t="shared" si="411"/>
        <v/>
      </c>
      <c r="BW66" s="102"/>
      <c r="BX66" s="102"/>
      <c r="BY66" s="104" t="str">
        <f t="shared" si="412"/>
        <v/>
      </c>
      <c r="BZ66" s="102"/>
      <c r="CA66" s="104" t="str">
        <f t="shared" si="413"/>
        <v/>
      </c>
      <c r="CB66" s="102"/>
      <c r="CC66" s="102"/>
      <c r="CD66" s="104" t="str">
        <f t="shared" si="414"/>
        <v/>
      </c>
      <c r="CE66" s="102"/>
      <c r="CF66" s="104" t="str">
        <f t="shared" si="415"/>
        <v/>
      </c>
      <c r="CG66" s="102"/>
      <c r="CH66" s="102"/>
      <c r="CI66" s="104" t="str">
        <f t="shared" si="416"/>
        <v/>
      </c>
      <c r="CJ66" s="102"/>
      <c r="CK66" s="104" t="str">
        <f t="shared" si="417"/>
        <v/>
      </c>
      <c r="CL66" s="102"/>
      <c r="CM66" s="102"/>
      <c r="CN66" s="104" t="str">
        <f t="shared" si="418"/>
        <v/>
      </c>
      <c r="CO66" s="102"/>
      <c r="CP66" s="104" t="str">
        <f t="shared" si="419"/>
        <v/>
      </c>
      <c r="CQ66" s="104" t="str">
        <f t="shared" si="128"/>
        <v/>
      </c>
      <c r="CR66" s="104" t="str">
        <f t="shared" si="129"/>
        <v/>
      </c>
      <c r="CS66" s="104" t="str">
        <f t="shared" si="130"/>
        <v/>
      </c>
      <c r="CT66" s="104" t="str">
        <f t="shared" si="131"/>
        <v/>
      </c>
      <c r="CU66" s="104" t="str">
        <f t="shared" si="132"/>
        <v/>
      </c>
      <c r="CV66" s="105" t="str">
        <f t="shared" si="383"/>
        <v/>
      </c>
      <c r="CW66" s="109" t="str">
        <f t="shared" si="371"/>
        <v/>
      </c>
      <c r="CX66" s="102"/>
      <c r="CY66" s="102"/>
      <c r="CZ66" s="104" t="str">
        <f t="shared" si="420"/>
        <v/>
      </c>
      <c r="DA66" s="102"/>
      <c r="DB66" s="104" t="str">
        <f t="shared" si="421"/>
        <v/>
      </c>
      <c r="DC66" s="102"/>
      <c r="DD66" s="102"/>
      <c r="DE66" s="104" t="str">
        <f t="shared" si="422"/>
        <v/>
      </c>
      <c r="DF66" s="102"/>
      <c r="DG66" s="104" t="str">
        <f t="shared" si="423"/>
        <v/>
      </c>
      <c r="DH66" s="102"/>
      <c r="DI66" s="102"/>
      <c r="DJ66" s="104" t="str">
        <f t="shared" si="424"/>
        <v/>
      </c>
      <c r="DK66" s="102"/>
      <c r="DL66" s="104" t="str">
        <f t="shared" si="425"/>
        <v/>
      </c>
      <c r="DM66" s="102"/>
      <c r="DN66" s="102"/>
      <c r="DO66" s="104" t="str">
        <f t="shared" si="426"/>
        <v/>
      </c>
      <c r="DP66" s="102"/>
      <c r="DQ66" s="104" t="str">
        <f t="shared" si="427"/>
        <v/>
      </c>
      <c r="DR66" s="102"/>
      <c r="DS66" s="102"/>
      <c r="DT66" s="104" t="str">
        <f t="shared" si="428"/>
        <v/>
      </c>
      <c r="DU66" s="102"/>
      <c r="DV66" s="104" t="str">
        <f t="shared" si="429"/>
        <v/>
      </c>
      <c r="DW66" s="104" t="str">
        <f t="shared" si="138"/>
        <v/>
      </c>
      <c r="DX66" s="104" t="str">
        <f t="shared" si="139"/>
        <v/>
      </c>
      <c r="DY66" s="104" t="str">
        <f t="shared" si="140"/>
        <v/>
      </c>
      <c r="DZ66" s="104" t="str">
        <f t="shared" si="141"/>
        <v/>
      </c>
      <c r="EA66" s="104" t="str">
        <f t="shared" si="142"/>
        <v/>
      </c>
      <c r="EB66" s="105" t="str">
        <f t="shared" si="523"/>
        <v/>
      </c>
      <c r="EC66" s="109" t="str">
        <f t="shared" si="372"/>
        <v/>
      </c>
      <c r="ED66" s="102"/>
      <c r="EE66" s="102"/>
      <c r="EF66" s="104" t="str">
        <f t="shared" si="430"/>
        <v/>
      </c>
      <c r="EG66" s="102"/>
      <c r="EH66" s="104" t="str">
        <f t="shared" si="431"/>
        <v/>
      </c>
      <c r="EI66" s="102"/>
      <c r="EJ66" s="102"/>
      <c r="EK66" s="104" t="str">
        <f t="shared" si="432"/>
        <v/>
      </c>
      <c r="EL66" s="102"/>
      <c r="EM66" s="104" t="str">
        <f t="shared" si="433"/>
        <v/>
      </c>
      <c r="EN66" s="102"/>
      <c r="EO66" s="102"/>
      <c r="EP66" s="104" t="str">
        <f t="shared" si="434"/>
        <v/>
      </c>
      <c r="EQ66" s="102"/>
      <c r="ER66" s="104" t="str">
        <f t="shared" si="435"/>
        <v/>
      </c>
      <c r="ES66" s="102"/>
      <c r="ET66" s="102"/>
      <c r="EU66" s="104" t="str">
        <f t="shared" si="436"/>
        <v/>
      </c>
      <c r="EV66" s="102"/>
      <c r="EW66" s="104" t="str">
        <f t="shared" si="437"/>
        <v/>
      </c>
      <c r="EX66" s="102"/>
      <c r="EY66" s="102"/>
      <c r="EZ66" s="104" t="str">
        <f t="shared" si="438"/>
        <v/>
      </c>
      <c r="FA66" s="102"/>
      <c r="FB66" s="104" t="str">
        <f t="shared" si="439"/>
        <v/>
      </c>
      <c r="FC66" s="104" t="str">
        <f t="shared" si="148"/>
        <v/>
      </c>
      <c r="FD66" s="104" t="str">
        <f t="shared" si="149"/>
        <v/>
      </c>
      <c r="FE66" s="104" t="str">
        <f t="shared" si="150"/>
        <v/>
      </c>
      <c r="FF66" s="104" t="str">
        <f t="shared" si="151"/>
        <v/>
      </c>
      <c r="FG66" s="104" t="str">
        <f t="shared" si="152"/>
        <v/>
      </c>
      <c r="FH66" s="105" t="str">
        <f t="shared" si="524"/>
        <v/>
      </c>
      <c r="FI66" s="109" t="str">
        <f t="shared" si="373"/>
        <v/>
      </c>
      <c r="FJ66" s="102"/>
      <c r="FK66" s="102"/>
      <c r="FL66" s="104" t="str">
        <f t="shared" si="440"/>
        <v/>
      </c>
      <c r="FM66" s="102"/>
      <c r="FN66" s="104" t="str">
        <f t="shared" si="441"/>
        <v/>
      </c>
      <c r="FO66" s="102"/>
      <c r="FP66" s="102"/>
      <c r="FQ66" s="104" t="str">
        <f t="shared" si="442"/>
        <v/>
      </c>
      <c r="FR66" s="102"/>
      <c r="FS66" s="104" t="str">
        <f t="shared" si="443"/>
        <v/>
      </c>
      <c r="FT66" s="102"/>
      <c r="FU66" s="102"/>
      <c r="FV66" s="104" t="str">
        <f t="shared" si="444"/>
        <v/>
      </c>
      <c r="FW66" s="102"/>
      <c r="FX66" s="104" t="str">
        <f t="shared" si="445"/>
        <v/>
      </c>
      <c r="FY66" s="102"/>
      <c r="FZ66" s="102"/>
      <c r="GA66" s="104" t="str">
        <f t="shared" si="446"/>
        <v/>
      </c>
      <c r="GB66" s="102"/>
      <c r="GC66" s="104" t="str">
        <f t="shared" si="447"/>
        <v/>
      </c>
      <c r="GD66" s="102"/>
      <c r="GE66" s="102"/>
      <c r="GF66" s="104" t="str">
        <f t="shared" si="448"/>
        <v/>
      </c>
      <c r="GG66" s="102"/>
      <c r="GH66" s="104" t="str">
        <f t="shared" si="526"/>
        <v/>
      </c>
      <c r="GI66" s="104" t="str">
        <f t="shared" si="158"/>
        <v/>
      </c>
      <c r="GJ66" s="104" t="str">
        <f t="shared" si="159"/>
        <v/>
      </c>
      <c r="GK66" s="104" t="str">
        <f t="shared" si="160"/>
        <v/>
      </c>
      <c r="GL66" s="104" t="str">
        <f t="shared" si="161"/>
        <v/>
      </c>
      <c r="GM66" s="104" t="str">
        <f t="shared" si="162"/>
        <v/>
      </c>
      <c r="GN66" s="105" t="str">
        <f t="shared" si="525"/>
        <v/>
      </c>
      <c r="GO66" s="109" t="str">
        <f t="shared" si="374"/>
        <v/>
      </c>
      <c r="GP66" s="102"/>
      <c r="GQ66" s="102"/>
      <c r="GR66" s="104" t="str">
        <f t="shared" si="449"/>
        <v/>
      </c>
      <c r="GS66" s="102"/>
      <c r="GT66" s="104" t="str">
        <f t="shared" si="450"/>
        <v/>
      </c>
      <c r="GU66" s="102"/>
      <c r="GV66" s="102"/>
      <c r="GW66" s="104" t="str">
        <f t="shared" si="451"/>
        <v/>
      </c>
      <c r="GX66" s="102"/>
      <c r="GY66" s="104" t="str">
        <f t="shared" si="452"/>
        <v/>
      </c>
      <c r="GZ66" s="102"/>
      <c r="HA66" s="102"/>
      <c r="HB66" s="104" t="str">
        <f t="shared" si="453"/>
        <v/>
      </c>
      <c r="HC66" s="102"/>
      <c r="HD66" s="104" t="str">
        <f t="shared" si="454"/>
        <v/>
      </c>
      <c r="HE66" s="102"/>
      <c r="HF66" s="102"/>
      <c r="HG66" s="104" t="str">
        <f t="shared" si="455"/>
        <v/>
      </c>
      <c r="HH66" s="102"/>
      <c r="HI66" s="104" t="str">
        <f t="shared" si="456"/>
        <v/>
      </c>
      <c r="HJ66" s="102"/>
      <c r="HK66" s="102"/>
      <c r="HL66" s="104" t="str">
        <f t="shared" si="457"/>
        <v/>
      </c>
      <c r="HM66" s="102"/>
      <c r="HN66" s="104" t="str">
        <f t="shared" si="458"/>
        <v/>
      </c>
      <c r="HO66" s="104" t="str">
        <f t="shared" si="168"/>
        <v/>
      </c>
      <c r="HP66" s="104" t="str">
        <f t="shared" si="169"/>
        <v/>
      </c>
      <c r="HQ66" s="104" t="str">
        <f t="shared" si="170"/>
        <v/>
      </c>
      <c r="HR66" s="104" t="str">
        <f t="shared" si="171"/>
        <v/>
      </c>
      <c r="HS66" s="104" t="str">
        <f t="shared" si="172"/>
        <v/>
      </c>
      <c r="HT66" s="105" t="str">
        <f t="shared" si="384"/>
        <v/>
      </c>
      <c r="HU66" s="109" t="str">
        <f t="shared" si="375"/>
        <v/>
      </c>
      <c r="HV66" s="102"/>
      <c r="HW66" s="102"/>
      <c r="HX66" s="104" t="str">
        <f t="shared" si="459"/>
        <v/>
      </c>
      <c r="HY66" s="102"/>
      <c r="HZ66" s="104" t="str">
        <f t="shared" si="460"/>
        <v/>
      </c>
      <c r="IA66" s="102"/>
      <c r="IB66" s="102"/>
      <c r="IC66" s="104" t="str">
        <f t="shared" si="461"/>
        <v/>
      </c>
      <c r="ID66" s="102"/>
      <c r="IE66" s="104" t="str">
        <f t="shared" si="462"/>
        <v/>
      </c>
      <c r="IF66" s="102"/>
      <c r="IG66" s="102"/>
      <c r="IH66" s="104" t="str">
        <f t="shared" si="463"/>
        <v/>
      </c>
      <c r="II66" s="102"/>
      <c r="IJ66" s="104" t="str">
        <f t="shared" si="464"/>
        <v/>
      </c>
      <c r="IK66" s="102"/>
      <c r="IL66" s="102"/>
      <c r="IM66" s="104" t="str">
        <f t="shared" si="465"/>
        <v/>
      </c>
      <c r="IN66" s="102"/>
      <c r="IO66" s="104" t="str">
        <f t="shared" si="466"/>
        <v/>
      </c>
      <c r="IP66" s="102"/>
      <c r="IQ66" s="102"/>
      <c r="IR66" s="104" t="str">
        <f t="shared" si="467"/>
        <v/>
      </c>
      <c r="IS66" s="102"/>
      <c r="IT66" s="104" t="str">
        <f t="shared" si="468"/>
        <v/>
      </c>
      <c r="IU66" s="104" t="str">
        <f t="shared" si="178"/>
        <v/>
      </c>
      <c r="IV66" s="104" t="str">
        <f t="shared" si="179"/>
        <v/>
      </c>
      <c r="IW66" s="104" t="str">
        <f t="shared" si="180"/>
        <v/>
      </c>
      <c r="IX66" s="104" t="str">
        <f t="shared" si="181"/>
        <v/>
      </c>
      <c r="IY66" s="104" t="str">
        <f t="shared" si="182"/>
        <v/>
      </c>
      <c r="IZ66" s="105" t="str">
        <f t="shared" si="385"/>
        <v/>
      </c>
      <c r="JA66" s="109" t="str">
        <f t="shared" si="376"/>
        <v/>
      </c>
      <c r="JB66" s="102"/>
      <c r="JC66" s="102"/>
      <c r="JD66" s="104" t="str">
        <f t="shared" si="469"/>
        <v/>
      </c>
      <c r="JE66" s="102"/>
      <c r="JF66" s="104" t="str">
        <f t="shared" si="470"/>
        <v/>
      </c>
      <c r="JG66" s="102"/>
      <c r="JH66" s="102"/>
      <c r="JI66" s="104" t="str">
        <f t="shared" si="471"/>
        <v/>
      </c>
      <c r="JJ66" s="102"/>
      <c r="JK66" s="104" t="str">
        <f t="shared" si="472"/>
        <v/>
      </c>
      <c r="JL66" s="102"/>
      <c r="JM66" s="102"/>
      <c r="JN66" s="104" t="str">
        <f t="shared" si="473"/>
        <v/>
      </c>
      <c r="JO66" s="102"/>
      <c r="JP66" s="104" t="str">
        <f t="shared" si="474"/>
        <v/>
      </c>
      <c r="JQ66" s="102"/>
      <c r="JR66" s="102"/>
      <c r="JS66" s="104" t="str">
        <f t="shared" si="475"/>
        <v/>
      </c>
      <c r="JT66" s="102"/>
      <c r="JU66" s="104" t="str">
        <f t="shared" si="476"/>
        <v/>
      </c>
      <c r="JV66" s="102"/>
      <c r="JW66" s="102"/>
      <c r="JX66" s="104" t="str">
        <f t="shared" si="477"/>
        <v/>
      </c>
      <c r="JY66" s="102"/>
      <c r="JZ66" s="104" t="str">
        <f t="shared" si="478"/>
        <v/>
      </c>
      <c r="KA66" s="104" t="str">
        <f t="shared" si="188"/>
        <v/>
      </c>
      <c r="KB66" s="104" t="str">
        <f t="shared" si="189"/>
        <v/>
      </c>
      <c r="KC66" s="104" t="str">
        <f t="shared" si="190"/>
        <v/>
      </c>
      <c r="KD66" s="104" t="str">
        <f t="shared" si="191"/>
        <v/>
      </c>
      <c r="KE66" s="104" t="str">
        <f t="shared" si="192"/>
        <v/>
      </c>
      <c r="KF66" s="105" t="str">
        <f t="shared" si="386"/>
        <v/>
      </c>
      <c r="KG66" s="109" t="str">
        <f t="shared" si="377"/>
        <v/>
      </c>
      <c r="KH66" s="102"/>
      <c r="KI66" s="102"/>
      <c r="KJ66" s="104" t="str">
        <f t="shared" si="479"/>
        <v/>
      </c>
      <c r="KK66" s="102"/>
      <c r="KL66" s="104" t="str">
        <f t="shared" si="480"/>
        <v/>
      </c>
      <c r="KM66" s="102"/>
      <c r="KN66" s="102"/>
      <c r="KO66" s="104" t="str">
        <f t="shared" si="481"/>
        <v/>
      </c>
      <c r="KP66" s="102"/>
      <c r="KQ66" s="104" t="str">
        <f t="shared" si="482"/>
        <v/>
      </c>
      <c r="KR66" s="102"/>
      <c r="KS66" s="102"/>
      <c r="KT66" s="104" t="str">
        <f t="shared" si="483"/>
        <v/>
      </c>
      <c r="KU66" s="102"/>
      <c r="KV66" s="104" t="str">
        <f t="shared" si="484"/>
        <v/>
      </c>
      <c r="KW66" s="102"/>
      <c r="KX66" s="102"/>
      <c r="KY66" s="104" t="str">
        <f t="shared" si="485"/>
        <v/>
      </c>
      <c r="KZ66" s="102"/>
      <c r="LA66" s="104" t="str">
        <f t="shared" si="486"/>
        <v/>
      </c>
      <c r="LB66" s="102"/>
      <c r="LC66" s="102"/>
      <c r="LD66" s="104" t="str">
        <f t="shared" si="487"/>
        <v/>
      </c>
      <c r="LE66" s="102"/>
      <c r="LF66" s="104" t="str">
        <f t="shared" si="488"/>
        <v/>
      </c>
      <c r="LG66" s="104" t="str">
        <f t="shared" si="198"/>
        <v/>
      </c>
      <c r="LH66" s="104" t="str">
        <f t="shared" si="199"/>
        <v/>
      </c>
      <c r="LI66" s="104" t="str">
        <f t="shared" si="200"/>
        <v/>
      </c>
      <c r="LJ66" s="104" t="str">
        <f t="shared" si="201"/>
        <v/>
      </c>
      <c r="LK66" s="104" t="str">
        <f t="shared" si="202"/>
        <v/>
      </c>
      <c r="LL66" s="105" t="str">
        <f t="shared" si="387"/>
        <v/>
      </c>
      <c r="LM66" s="109" t="str">
        <f t="shared" si="378"/>
        <v/>
      </c>
      <c r="LN66" s="102"/>
      <c r="LO66" s="102"/>
      <c r="LP66" s="104" t="str">
        <f t="shared" si="489"/>
        <v/>
      </c>
      <c r="LQ66" s="102"/>
      <c r="LR66" s="104" t="str">
        <f t="shared" si="490"/>
        <v/>
      </c>
      <c r="LS66" s="102"/>
      <c r="LT66" s="102"/>
      <c r="LU66" s="104" t="str">
        <f t="shared" si="491"/>
        <v/>
      </c>
      <c r="LV66" s="102"/>
      <c r="LW66" s="104" t="str">
        <f t="shared" si="492"/>
        <v/>
      </c>
      <c r="LX66" s="102"/>
      <c r="LY66" s="102"/>
      <c r="LZ66" s="104" t="str">
        <f t="shared" si="493"/>
        <v/>
      </c>
      <c r="MA66" s="102"/>
      <c r="MB66" s="104" t="str">
        <f t="shared" si="494"/>
        <v/>
      </c>
      <c r="MC66" s="102"/>
      <c r="MD66" s="102"/>
      <c r="ME66" s="104" t="str">
        <f t="shared" si="495"/>
        <v/>
      </c>
      <c r="MF66" s="102"/>
      <c r="MG66" s="104" t="str">
        <f t="shared" si="496"/>
        <v/>
      </c>
      <c r="MH66" s="102"/>
      <c r="MI66" s="102"/>
      <c r="MJ66" s="104" t="str">
        <f t="shared" si="497"/>
        <v/>
      </c>
      <c r="MK66" s="102"/>
      <c r="ML66" s="104" t="str">
        <f t="shared" si="498"/>
        <v/>
      </c>
      <c r="MM66" s="104" t="str">
        <f t="shared" si="208"/>
        <v/>
      </c>
      <c r="MN66" s="104" t="str">
        <f t="shared" si="209"/>
        <v/>
      </c>
      <c r="MO66" s="104" t="str">
        <f t="shared" si="210"/>
        <v/>
      </c>
      <c r="MP66" s="104" t="str">
        <f t="shared" si="211"/>
        <v/>
      </c>
      <c r="MQ66" s="104" t="str">
        <f t="shared" si="212"/>
        <v/>
      </c>
      <c r="MR66" s="105" t="str">
        <f t="shared" si="388"/>
        <v/>
      </c>
      <c r="MS66" s="109" t="str">
        <f t="shared" si="379"/>
        <v/>
      </c>
      <c r="MT66" s="102"/>
      <c r="MU66" s="102"/>
      <c r="MV66" s="104" t="str">
        <f t="shared" si="499"/>
        <v/>
      </c>
      <c r="MW66" s="102"/>
      <c r="MX66" s="104" t="str">
        <f t="shared" si="500"/>
        <v/>
      </c>
      <c r="MY66" s="102"/>
      <c r="MZ66" s="102"/>
      <c r="NA66" s="104" t="str">
        <f t="shared" si="501"/>
        <v/>
      </c>
      <c r="NB66" s="102"/>
      <c r="NC66" s="104" t="str">
        <f t="shared" si="502"/>
        <v/>
      </c>
      <c r="ND66" s="102"/>
      <c r="NE66" s="102"/>
      <c r="NF66" s="104" t="str">
        <f t="shared" si="503"/>
        <v/>
      </c>
      <c r="NG66" s="102"/>
      <c r="NH66" s="104" t="str">
        <f t="shared" si="504"/>
        <v/>
      </c>
      <c r="NI66" s="102"/>
      <c r="NJ66" s="102"/>
      <c r="NK66" s="104" t="str">
        <f t="shared" si="505"/>
        <v/>
      </c>
      <c r="NL66" s="102"/>
      <c r="NM66" s="104" t="str">
        <f t="shared" si="506"/>
        <v/>
      </c>
      <c r="NN66" s="102"/>
      <c r="NO66" s="102"/>
      <c r="NP66" s="104" t="str">
        <f t="shared" si="507"/>
        <v/>
      </c>
      <c r="NQ66" s="102"/>
      <c r="NR66" s="104" t="str">
        <f t="shared" si="508"/>
        <v/>
      </c>
      <c r="NS66" s="104" t="str">
        <f t="shared" si="218"/>
        <v/>
      </c>
      <c r="NT66" s="104" t="str">
        <f t="shared" si="219"/>
        <v/>
      </c>
      <c r="NU66" s="104" t="str">
        <f t="shared" si="220"/>
        <v/>
      </c>
      <c r="NV66" s="104" t="str">
        <f t="shared" si="221"/>
        <v/>
      </c>
      <c r="NW66" s="104" t="str">
        <f t="shared" si="222"/>
        <v/>
      </c>
      <c r="NX66" s="105" t="str">
        <f t="shared" si="389"/>
        <v/>
      </c>
      <c r="NY66" s="109" t="str">
        <f t="shared" si="380"/>
        <v/>
      </c>
      <c r="OA66" s="104" t="str">
        <f t="shared" si="511"/>
        <v/>
      </c>
      <c r="OB66" s="104" t="str">
        <f t="shared" si="512"/>
        <v/>
      </c>
      <c r="OC66" s="104" t="str">
        <f t="shared" si="513"/>
        <v/>
      </c>
      <c r="OD66" s="104" t="str">
        <f t="shared" si="514"/>
        <v/>
      </c>
      <c r="OE66" s="104" t="str">
        <f t="shared" si="515"/>
        <v/>
      </c>
      <c r="OF66" s="104" t="str">
        <f t="shared" si="516"/>
        <v/>
      </c>
      <c r="OG66" s="104" t="str">
        <f t="shared" si="517"/>
        <v/>
      </c>
      <c r="OH66" s="104" t="str">
        <f t="shared" si="518"/>
        <v/>
      </c>
      <c r="OI66" s="104" t="str">
        <f t="shared" si="519"/>
        <v/>
      </c>
      <c r="OJ66" s="104" t="str">
        <f t="shared" si="520"/>
        <v/>
      </c>
      <c r="OK66" s="104" t="str">
        <f t="shared" si="521"/>
        <v/>
      </c>
      <c r="OL66" s="104" t="str">
        <f t="shared" si="522"/>
        <v/>
      </c>
      <c r="OM66" s="134"/>
      <c r="ON66" s="104" t="str">
        <f t="shared" si="509"/>
        <v/>
      </c>
      <c r="OO66" s="104" t="str">
        <f t="shared" si="510"/>
        <v/>
      </c>
      <c r="OP66" s="104" t="str">
        <f t="shared" si="100"/>
        <v/>
      </c>
      <c r="OQ66" s="104" t="str">
        <f t="shared" si="101"/>
        <v/>
      </c>
      <c r="OR66" s="105" t="str">
        <f t="shared" si="102"/>
        <v/>
      </c>
      <c r="OS66" s="105" t="str">
        <f t="shared" si="103"/>
        <v/>
      </c>
      <c r="OT66" s="134"/>
      <c r="OU66" s="109" t="str">
        <f t="shared" si="104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368"/>
        <v>62</v>
      </c>
      <c r="B67" s="195"/>
      <c r="C67" s="195"/>
      <c r="D67" s="195"/>
      <c r="E67" s="196"/>
      <c r="F67" s="102"/>
      <c r="G67" s="102"/>
      <c r="H67" s="104" t="str">
        <f t="shared" si="390"/>
        <v/>
      </c>
      <c r="I67" s="102"/>
      <c r="J67" s="104" t="str">
        <f t="shared" si="391"/>
        <v/>
      </c>
      <c r="K67" s="102"/>
      <c r="L67" s="102"/>
      <c r="M67" s="104" t="str">
        <f t="shared" si="392"/>
        <v/>
      </c>
      <c r="N67" s="102"/>
      <c r="O67" s="104" t="str">
        <f t="shared" si="393"/>
        <v/>
      </c>
      <c r="P67" s="102"/>
      <c r="Q67" s="102"/>
      <c r="R67" s="104" t="str">
        <f t="shared" si="394"/>
        <v/>
      </c>
      <c r="S67" s="102"/>
      <c r="T67" s="104" t="str">
        <f t="shared" si="395"/>
        <v/>
      </c>
      <c r="U67" s="102"/>
      <c r="V67" s="102"/>
      <c r="W67" s="104" t="str">
        <f t="shared" si="396"/>
        <v/>
      </c>
      <c r="X67" s="102"/>
      <c r="Y67" s="104" t="str">
        <f t="shared" si="397"/>
        <v/>
      </c>
      <c r="Z67" s="102"/>
      <c r="AA67" s="102"/>
      <c r="AB67" s="104" t="str">
        <f t="shared" si="398"/>
        <v/>
      </c>
      <c r="AC67" s="102"/>
      <c r="AD67" s="104" t="str">
        <f t="shared" si="399"/>
        <v/>
      </c>
      <c r="AE67" s="104" t="str">
        <f t="shared" si="108"/>
        <v/>
      </c>
      <c r="AF67" s="104" t="str">
        <f t="shared" si="109"/>
        <v/>
      </c>
      <c r="AG67" s="104" t="str">
        <f t="shared" si="110"/>
        <v/>
      </c>
      <c r="AH67" s="104" t="str">
        <f t="shared" si="111"/>
        <v/>
      </c>
      <c r="AI67" s="104" t="str">
        <f t="shared" si="112"/>
        <v/>
      </c>
      <c r="AJ67" s="105" t="str">
        <f t="shared" si="381"/>
        <v/>
      </c>
      <c r="AK67" s="109" t="str">
        <f t="shared" si="369"/>
        <v/>
      </c>
      <c r="AL67" s="102"/>
      <c r="AM67" s="102"/>
      <c r="AN67" s="104" t="str">
        <f t="shared" si="400"/>
        <v/>
      </c>
      <c r="AO67" s="102"/>
      <c r="AP67" s="104" t="str">
        <f t="shared" si="401"/>
        <v/>
      </c>
      <c r="AQ67" s="102"/>
      <c r="AR67" s="102"/>
      <c r="AS67" s="104" t="str">
        <f t="shared" si="402"/>
        <v/>
      </c>
      <c r="AT67" s="102"/>
      <c r="AU67" s="104" t="str">
        <f t="shared" si="403"/>
        <v/>
      </c>
      <c r="AV67" s="102"/>
      <c r="AW67" s="102"/>
      <c r="AX67" s="104" t="str">
        <f t="shared" si="404"/>
        <v/>
      </c>
      <c r="AY67" s="102"/>
      <c r="AZ67" s="104" t="str">
        <f t="shared" si="405"/>
        <v/>
      </c>
      <c r="BA67" s="102"/>
      <c r="BB67" s="102"/>
      <c r="BC67" s="104" t="str">
        <f t="shared" si="406"/>
        <v/>
      </c>
      <c r="BD67" s="102"/>
      <c r="BE67" s="104" t="str">
        <f t="shared" si="407"/>
        <v/>
      </c>
      <c r="BF67" s="102"/>
      <c r="BG67" s="102"/>
      <c r="BH67" s="104" t="str">
        <f t="shared" si="408"/>
        <v/>
      </c>
      <c r="BI67" s="102"/>
      <c r="BJ67" s="104" t="str">
        <f t="shared" si="409"/>
        <v/>
      </c>
      <c r="BK67" s="104" t="str">
        <f t="shared" si="118"/>
        <v/>
      </c>
      <c r="BL67" s="104" t="str">
        <f t="shared" si="119"/>
        <v/>
      </c>
      <c r="BM67" s="104" t="str">
        <f t="shared" si="120"/>
        <v/>
      </c>
      <c r="BN67" s="104" t="str">
        <f t="shared" si="121"/>
        <v/>
      </c>
      <c r="BO67" s="104" t="str">
        <f t="shared" si="122"/>
        <v/>
      </c>
      <c r="BP67" s="105" t="str">
        <f t="shared" si="382"/>
        <v/>
      </c>
      <c r="BQ67" s="109" t="str">
        <f t="shared" si="370"/>
        <v/>
      </c>
      <c r="BR67" s="102"/>
      <c r="BS67" s="102"/>
      <c r="BT67" s="104" t="str">
        <f t="shared" si="410"/>
        <v/>
      </c>
      <c r="BU67" s="102"/>
      <c r="BV67" s="104" t="str">
        <f t="shared" si="411"/>
        <v/>
      </c>
      <c r="BW67" s="102"/>
      <c r="BX67" s="102"/>
      <c r="BY67" s="104" t="str">
        <f t="shared" si="412"/>
        <v/>
      </c>
      <c r="BZ67" s="102"/>
      <c r="CA67" s="104" t="str">
        <f t="shared" si="413"/>
        <v/>
      </c>
      <c r="CB67" s="102"/>
      <c r="CC67" s="102"/>
      <c r="CD67" s="104" t="str">
        <f t="shared" si="414"/>
        <v/>
      </c>
      <c r="CE67" s="102"/>
      <c r="CF67" s="104" t="str">
        <f t="shared" si="415"/>
        <v/>
      </c>
      <c r="CG67" s="102"/>
      <c r="CH67" s="102"/>
      <c r="CI67" s="104" t="str">
        <f t="shared" si="416"/>
        <v/>
      </c>
      <c r="CJ67" s="102"/>
      <c r="CK67" s="104" t="str">
        <f t="shared" si="417"/>
        <v/>
      </c>
      <c r="CL67" s="102"/>
      <c r="CM67" s="102"/>
      <c r="CN67" s="104" t="str">
        <f t="shared" si="418"/>
        <v/>
      </c>
      <c r="CO67" s="102"/>
      <c r="CP67" s="104" t="str">
        <f t="shared" si="419"/>
        <v/>
      </c>
      <c r="CQ67" s="104" t="str">
        <f t="shared" si="128"/>
        <v/>
      </c>
      <c r="CR67" s="104" t="str">
        <f t="shared" si="129"/>
        <v/>
      </c>
      <c r="CS67" s="104" t="str">
        <f t="shared" si="130"/>
        <v/>
      </c>
      <c r="CT67" s="104" t="str">
        <f t="shared" si="131"/>
        <v/>
      </c>
      <c r="CU67" s="104" t="str">
        <f t="shared" si="132"/>
        <v/>
      </c>
      <c r="CV67" s="105" t="str">
        <f t="shared" si="383"/>
        <v/>
      </c>
      <c r="CW67" s="109" t="str">
        <f t="shared" si="371"/>
        <v/>
      </c>
      <c r="CX67" s="102"/>
      <c r="CY67" s="102"/>
      <c r="CZ67" s="104" t="str">
        <f t="shared" si="420"/>
        <v/>
      </c>
      <c r="DA67" s="102"/>
      <c r="DB67" s="104" t="str">
        <f t="shared" si="421"/>
        <v/>
      </c>
      <c r="DC67" s="102"/>
      <c r="DD67" s="102"/>
      <c r="DE67" s="104" t="str">
        <f t="shared" si="422"/>
        <v/>
      </c>
      <c r="DF67" s="102"/>
      <c r="DG67" s="104" t="str">
        <f t="shared" si="423"/>
        <v/>
      </c>
      <c r="DH67" s="102"/>
      <c r="DI67" s="102"/>
      <c r="DJ67" s="104" t="str">
        <f t="shared" si="424"/>
        <v/>
      </c>
      <c r="DK67" s="102"/>
      <c r="DL67" s="104" t="str">
        <f t="shared" si="425"/>
        <v/>
      </c>
      <c r="DM67" s="102"/>
      <c r="DN67" s="102"/>
      <c r="DO67" s="104" t="str">
        <f t="shared" si="426"/>
        <v/>
      </c>
      <c r="DP67" s="102"/>
      <c r="DQ67" s="104" t="str">
        <f t="shared" si="427"/>
        <v/>
      </c>
      <c r="DR67" s="102"/>
      <c r="DS67" s="102"/>
      <c r="DT67" s="104" t="str">
        <f t="shared" si="428"/>
        <v/>
      </c>
      <c r="DU67" s="102"/>
      <c r="DV67" s="104" t="str">
        <f t="shared" si="429"/>
        <v/>
      </c>
      <c r="DW67" s="104" t="str">
        <f t="shared" si="138"/>
        <v/>
      </c>
      <c r="DX67" s="104" t="str">
        <f t="shared" si="139"/>
        <v/>
      </c>
      <c r="DY67" s="104" t="str">
        <f t="shared" si="140"/>
        <v/>
      </c>
      <c r="DZ67" s="104" t="str">
        <f t="shared" si="141"/>
        <v/>
      </c>
      <c r="EA67" s="104" t="str">
        <f t="shared" si="142"/>
        <v/>
      </c>
      <c r="EB67" s="105" t="str">
        <f t="shared" si="523"/>
        <v/>
      </c>
      <c r="EC67" s="109" t="str">
        <f t="shared" si="372"/>
        <v/>
      </c>
      <c r="ED67" s="102"/>
      <c r="EE67" s="102"/>
      <c r="EF67" s="104" t="str">
        <f t="shared" si="430"/>
        <v/>
      </c>
      <c r="EG67" s="102"/>
      <c r="EH67" s="104" t="str">
        <f t="shared" si="431"/>
        <v/>
      </c>
      <c r="EI67" s="102"/>
      <c r="EJ67" s="102"/>
      <c r="EK67" s="104" t="str">
        <f t="shared" si="432"/>
        <v/>
      </c>
      <c r="EL67" s="102"/>
      <c r="EM67" s="104" t="str">
        <f t="shared" si="433"/>
        <v/>
      </c>
      <c r="EN67" s="102"/>
      <c r="EO67" s="102"/>
      <c r="EP67" s="104" t="str">
        <f t="shared" si="434"/>
        <v/>
      </c>
      <c r="EQ67" s="102"/>
      <c r="ER67" s="104" t="str">
        <f t="shared" si="435"/>
        <v/>
      </c>
      <c r="ES67" s="102"/>
      <c r="ET67" s="102"/>
      <c r="EU67" s="104" t="str">
        <f t="shared" si="436"/>
        <v/>
      </c>
      <c r="EV67" s="102"/>
      <c r="EW67" s="104" t="str">
        <f t="shared" si="437"/>
        <v/>
      </c>
      <c r="EX67" s="102"/>
      <c r="EY67" s="102"/>
      <c r="EZ67" s="104" t="str">
        <f t="shared" si="438"/>
        <v/>
      </c>
      <c r="FA67" s="102"/>
      <c r="FB67" s="104" t="str">
        <f t="shared" si="439"/>
        <v/>
      </c>
      <c r="FC67" s="104" t="str">
        <f t="shared" si="148"/>
        <v/>
      </c>
      <c r="FD67" s="104" t="str">
        <f t="shared" si="149"/>
        <v/>
      </c>
      <c r="FE67" s="104" t="str">
        <f t="shared" si="150"/>
        <v/>
      </c>
      <c r="FF67" s="104" t="str">
        <f t="shared" si="151"/>
        <v/>
      </c>
      <c r="FG67" s="104" t="str">
        <f t="shared" si="152"/>
        <v/>
      </c>
      <c r="FH67" s="105" t="str">
        <f t="shared" si="524"/>
        <v/>
      </c>
      <c r="FI67" s="109" t="str">
        <f t="shared" si="373"/>
        <v/>
      </c>
      <c r="FJ67" s="102"/>
      <c r="FK67" s="102"/>
      <c r="FL67" s="104" t="str">
        <f t="shared" si="440"/>
        <v/>
      </c>
      <c r="FM67" s="102"/>
      <c r="FN67" s="104" t="str">
        <f t="shared" si="441"/>
        <v/>
      </c>
      <c r="FO67" s="102"/>
      <c r="FP67" s="102"/>
      <c r="FQ67" s="104" t="str">
        <f t="shared" si="442"/>
        <v/>
      </c>
      <c r="FR67" s="102"/>
      <c r="FS67" s="104" t="str">
        <f t="shared" si="443"/>
        <v/>
      </c>
      <c r="FT67" s="102"/>
      <c r="FU67" s="102"/>
      <c r="FV67" s="104" t="str">
        <f t="shared" si="444"/>
        <v/>
      </c>
      <c r="FW67" s="102"/>
      <c r="FX67" s="104" t="str">
        <f t="shared" si="445"/>
        <v/>
      </c>
      <c r="FY67" s="102"/>
      <c r="FZ67" s="102"/>
      <c r="GA67" s="104" t="str">
        <f t="shared" si="446"/>
        <v/>
      </c>
      <c r="GB67" s="102"/>
      <c r="GC67" s="104" t="str">
        <f t="shared" si="447"/>
        <v/>
      </c>
      <c r="GD67" s="102"/>
      <c r="GE67" s="102"/>
      <c r="GF67" s="104" t="str">
        <f t="shared" si="448"/>
        <v/>
      </c>
      <c r="GG67" s="102"/>
      <c r="GH67" s="104" t="str">
        <f t="shared" si="526"/>
        <v/>
      </c>
      <c r="GI67" s="104" t="str">
        <f t="shared" si="158"/>
        <v/>
      </c>
      <c r="GJ67" s="104" t="str">
        <f t="shared" si="159"/>
        <v/>
      </c>
      <c r="GK67" s="104" t="str">
        <f t="shared" si="160"/>
        <v/>
      </c>
      <c r="GL67" s="104" t="str">
        <f t="shared" si="161"/>
        <v/>
      </c>
      <c r="GM67" s="104" t="str">
        <f t="shared" si="162"/>
        <v/>
      </c>
      <c r="GN67" s="105" t="str">
        <f t="shared" si="525"/>
        <v/>
      </c>
      <c r="GO67" s="109" t="str">
        <f t="shared" si="374"/>
        <v/>
      </c>
      <c r="GP67" s="102"/>
      <c r="GQ67" s="102"/>
      <c r="GR67" s="104" t="str">
        <f t="shared" si="449"/>
        <v/>
      </c>
      <c r="GS67" s="102"/>
      <c r="GT67" s="104" t="str">
        <f t="shared" si="450"/>
        <v/>
      </c>
      <c r="GU67" s="102"/>
      <c r="GV67" s="102"/>
      <c r="GW67" s="104" t="str">
        <f t="shared" si="451"/>
        <v/>
      </c>
      <c r="GX67" s="102"/>
      <c r="GY67" s="104" t="str">
        <f t="shared" si="452"/>
        <v/>
      </c>
      <c r="GZ67" s="102"/>
      <c r="HA67" s="102"/>
      <c r="HB67" s="104" t="str">
        <f t="shared" si="453"/>
        <v/>
      </c>
      <c r="HC67" s="102"/>
      <c r="HD67" s="104" t="str">
        <f t="shared" si="454"/>
        <v/>
      </c>
      <c r="HE67" s="102"/>
      <c r="HF67" s="102"/>
      <c r="HG67" s="104" t="str">
        <f t="shared" si="455"/>
        <v/>
      </c>
      <c r="HH67" s="102"/>
      <c r="HI67" s="104" t="str">
        <f t="shared" si="456"/>
        <v/>
      </c>
      <c r="HJ67" s="102"/>
      <c r="HK67" s="102"/>
      <c r="HL67" s="104" t="str">
        <f t="shared" si="457"/>
        <v/>
      </c>
      <c r="HM67" s="102"/>
      <c r="HN67" s="104" t="str">
        <f t="shared" si="458"/>
        <v/>
      </c>
      <c r="HO67" s="104" t="str">
        <f t="shared" si="168"/>
        <v/>
      </c>
      <c r="HP67" s="104" t="str">
        <f t="shared" si="169"/>
        <v/>
      </c>
      <c r="HQ67" s="104" t="str">
        <f t="shared" si="170"/>
        <v/>
      </c>
      <c r="HR67" s="104" t="str">
        <f t="shared" si="171"/>
        <v/>
      </c>
      <c r="HS67" s="104" t="str">
        <f t="shared" si="172"/>
        <v/>
      </c>
      <c r="HT67" s="105" t="str">
        <f t="shared" si="384"/>
        <v/>
      </c>
      <c r="HU67" s="109" t="str">
        <f t="shared" si="375"/>
        <v/>
      </c>
      <c r="HV67" s="102"/>
      <c r="HW67" s="102"/>
      <c r="HX67" s="104" t="str">
        <f t="shared" si="459"/>
        <v/>
      </c>
      <c r="HY67" s="102"/>
      <c r="HZ67" s="104" t="str">
        <f t="shared" si="460"/>
        <v/>
      </c>
      <c r="IA67" s="102"/>
      <c r="IB67" s="102"/>
      <c r="IC67" s="104" t="str">
        <f t="shared" si="461"/>
        <v/>
      </c>
      <c r="ID67" s="102"/>
      <c r="IE67" s="104" t="str">
        <f t="shared" si="462"/>
        <v/>
      </c>
      <c r="IF67" s="102"/>
      <c r="IG67" s="102"/>
      <c r="IH67" s="104" t="str">
        <f t="shared" si="463"/>
        <v/>
      </c>
      <c r="II67" s="102"/>
      <c r="IJ67" s="104" t="str">
        <f t="shared" si="464"/>
        <v/>
      </c>
      <c r="IK67" s="102"/>
      <c r="IL67" s="102"/>
      <c r="IM67" s="104" t="str">
        <f t="shared" si="465"/>
        <v/>
      </c>
      <c r="IN67" s="102"/>
      <c r="IO67" s="104" t="str">
        <f t="shared" si="466"/>
        <v/>
      </c>
      <c r="IP67" s="102"/>
      <c r="IQ67" s="102"/>
      <c r="IR67" s="104" t="str">
        <f t="shared" si="467"/>
        <v/>
      </c>
      <c r="IS67" s="102"/>
      <c r="IT67" s="104" t="str">
        <f t="shared" si="468"/>
        <v/>
      </c>
      <c r="IU67" s="104" t="str">
        <f t="shared" si="178"/>
        <v/>
      </c>
      <c r="IV67" s="104" t="str">
        <f t="shared" si="179"/>
        <v/>
      </c>
      <c r="IW67" s="104" t="str">
        <f t="shared" si="180"/>
        <v/>
      </c>
      <c r="IX67" s="104" t="str">
        <f t="shared" si="181"/>
        <v/>
      </c>
      <c r="IY67" s="104" t="str">
        <f t="shared" si="182"/>
        <v/>
      </c>
      <c r="IZ67" s="105" t="str">
        <f t="shared" si="385"/>
        <v/>
      </c>
      <c r="JA67" s="109" t="str">
        <f t="shared" si="376"/>
        <v/>
      </c>
      <c r="JB67" s="102"/>
      <c r="JC67" s="102"/>
      <c r="JD67" s="104" t="str">
        <f t="shared" si="469"/>
        <v/>
      </c>
      <c r="JE67" s="102"/>
      <c r="JF67" s="104" t="str">
        <f t="shared" si="470"/>
        <v/>
      </c>
      <c r="JG67" s="102"/>
      <c r="JH67" s="102"/>
      <c r="JI67" s="104" t="str">
        <f t="shared" si="471"/>
        <v/>
      </c>
      <c r="JJ67" s="102"/>
      <c r="JK67" s="104" t="str">
        <f t="shared" si="472"/>
        <v/>
      </c>
      <c r="JL67" s="102"/>
      <c r="JM67" s="102"/>
      <c r="JN67" s="104" t="str">
        <f t="shared" si="473"/>
        <v/>
      </c>
      <c r="JO67" s="102"/>
      <c r="JP67" s="104" t="str">
        <f t="shared" si="474"/>
        <v/>
      </c>
      <c r="JQ67" s="102"/>
      <c r="JR67" s="102"/>
      <c r="JS67" s="104" t="str">
        <f t="shared" si="475"/>
        <v/>
      </c>
      <c r="JT67" s="102"/>
      <c r="JU67" s="104" t="str">
        <f t="shared" si="476"/>
        <v/>
      </c>
      <c r="JV67" s="102"/>
      <c r="JW67" s="102"/>
      <c r="JX67" s="104" t="str">
        <f t="shared" si="477"/>
        <v/>
      </c>
      <c r="JY67" s="102"/>
      <c r="JZ67" s="104" t="str">
        <f t="shared" si="478"/>
        <v/>
      </c>
      <c r="KA67" s="104" t="str">
        <f t="shared" si="188"/>
        <v/>
      </c>
      <c r="KB67" s="104" t="str">
        <f t="shared" si="189"/>
        <v/>
      </c>
      <c r="KC67" s="104" t="str">
        <f t="shared" si="190"/>
        <v/>
      </c>
      <c r="KD67" s="104" t="str">
        <f t="shared" si="191"/>
        <v/>
      </c>
      <c r="KE67" s="104" t="str">
        <f t="shared" si="192"/>
        <v/>
      </c>
      <c r="KF67" s="105" t="str">
        <f t="shared" si="386"/>
        <v/>
      </c>
      <c r="KG67" s="109" t="str">
        <f t="shared" si="377"/>
        <v/>
      </c>
      <c r="KH67" s="102"/>
      <c r="KI67" s="102"/>
      <c r="KJ67" s="104" t="str">
        <f t="shared" si="479"/>
        <v/>
      </c>
      <c r="KK67" s="102"/>
      <c r="KL67" s="104" t="str">
        <f t="shared" si="480"/>
        <v/>
      </c>
      <c r="KM67" s="102"/>
      <c r="KN67" s="102"/>
      <c r="KO67" s="104" t="str">
        <f t="shared" si="481"/>
        <v/>
      </c>
      <c r="KP67" s="102"/>
      <c r="KQ67" s="104" t="str">
        <f t="shared" si="482"/>
        <v/>
      </c>
      <c r="KR67" s="102"/>
      <c r="KS67" s="102"/>
      <c r="KT67" s="104" t="str">
        <f t="shared" si="483"/>
        <v/>
      </c>
      <c r="KU67" s="102"/>
      <c r="KV67" s="104" t="str">
        <f t="shared" si="484"/>
        <v/>
      </c>
      <c r="KW67" s="102"/>
      <c r="KX67" s="102"/>
      <c r="KY67" s="104" t="str">
        <f t="shared" si="485"/>
        <v/>
      </c>
      <c r="KZ67" s="102"/>
      <c r="LA67" s="104" t="str">
        <f t="shared" si="486"/>
        <v/>
      </c>
      <c r="LB67" s="102"/>
      <c r="LC67" s="102"/>
      <c r="LD67" s="104" t="str">
        <f t="shared" si="487"/>
        <v/>
      </c>
      <c r="LE67" s="102"/>
      <c r="LF67" s="104" t="str">
        <f t="shared" si="488"/>
        <v/>
      </c>
      <c r="LG67" s="104" t="str">
        <f t="shared" si="198"/>
        <v/>
      </c>
      <c r="LH67" s="104" t="str">
        <f t="shared" si="199"/>
        <v/>
      </c>
      <c r="LI67" s="104" t="str">
        <f t="shared" si="200"/>
        <v/>
      </c>
      <c r="LJ67" s="104" t="str">
        <f t="shared" si="201"/>
        <v/>
      </c>
      <c r="LK67" s="104" t="str">
        <f t="shared" si="202"/>
        <v/>
      </c>
      <c r="LL67" s="105" t="str">
        <f t="shared" si="387"/>
        <v/>
      </c>
      <c r="LM67" s="109" t="str">
        <f t="shared" si="378"/>
        <v/>
      </c>
      <c r="LN67" s="102"/>
      <c r="LO67" s="102"/>
      <c r="LP67" s="104" t="str">
        <f t="shared" si="489"/>
        <v/>
      </c>
      <c r="LQ67" s="102"/>
      <c r="LR67" s="104" t="str">
        <f t="shared" si="490"/>
        <v/>
      </c>
      <c r="LS67" s="102"/>
      <c r="LT67" s="102"/>
      <c r="LU67" s="104" t="str">
        <f t="shared" si="491"/>
        <v/>
      </c>
      <c r="LV67" s="102"/>
      <c r="LW67" s="104" t="str">
        <f t="shared" si="492"/>
        <v/>
      </c>
      <c r="LX67" s="102"/>
      <c r="LY67" s="102"/>
      <c r="LZ67" s="104" t="str">
        <f t="shared" si="493"/>
        <v/>
      </c>
      <c r="MA67" s="102"/>
      <c r="MB67" s="104" t="str">
        <f t="shared" si="494"/>
        <v/>
      </c>
      <c r="MC67" s="102"/>
      <c r="MD67" s="102"/>
      <c r="ME67" s="104" t="str">
        <f t="shared" si="495"/>
        <v/>
      </c>
      <c r="MF67" s="102"/>
      <c r="MG67" s="104" t="str">
        <f t="shared" si="496"/>
        <v/>
      </c>
      <c r="MH67" s="102"/>
      <c r="MI67" s="102"/>
      <c r="MJ67" s="104" t="str">
        <f t="shared" si="497"/>
        <v/>
      </c>
      <c r="MK67" s="102"/>
      <c r="ML67" s="104" t="str">
        <f t="shared" si="498"/>
        <v/>
      </c>
      <c r="MM67" s="104" t="str">
        <f t="shared" si="208"/>
        <v/>
      </c>
      <c r="MN67" s="104" t="str">
        <f t="shared" si="209"/>
        <v/>
      </c>
      <c r="MO67" s="104" t="str">
        <f t="shared" si="210"/>
        <v/>
      </c>
      <c r="MP67" s="104" t="str">
        <f t="shared" si="211"/>
        <v/>
      </c>
      <c r="MQ67" s="104" t="str">
        <f t="shared" si="212"/>
        <v/>
      </c>
      <c r="MR67" s="105" t="str">
        <f t="shared" si="388"/>
        <v/>
      </c>
      <c r="MS67" s="109" t="str">
        <f t="shared" si="379"/>
        <v/>
      </c>
      <c r="MT67" s="102"/>
      <c r="MU67" s="102"/>
      <c r="MV67" s="104" t="str">
        <f t="shared" si="499"/>
        <v/>
      </c>
      <c r="MW67" s="102"/>
      <c r="MX67" s="104" t="str">
        <f t="shared" si="500"/>
        <v/>
      </c>
      <c r="MY67" s="102"/>
      <c r="MZ67" s="102"/>
      <c r="NA67" s="104" t="str">
        <f t="shared" si="501"/>
        <v/>
      </c>
      <c r="NB67" s="102"/>
      <c r="NC67" s="104" t="str">
        <f t="shared" si="502"/>
        <v/>
      </c>
      <c r="ND67" s="102"/>
      <c r="NE67" s="102"/>
      <c r="NF67" s="104" t="str">
        <f t="shared" si="503"/>
        <v/>
      </c>
      <c r="NG67" s="102"/>
      <c r="NH67" s="104" t="str">
        <f t="shared" si="504"/>
        <v/>
      </c>
      <c r="NI67" s="102"/>
      <c r="NJ67" s="102"/>
      <c r="NK67" s="104" t="str">
        <f t="shared" si="505"/>
        <v/>
      </c>
      <c r="NL67" s="102"/>
      <c r="NM67" s="104" t="str">
        <f t="shared" si="506"/>
        <v/>
      </c>
      <c r="NN67" s="102"/>
      <c r="NO67" s="102"/>
      <c r="NP67" s="104" t="str">
        <f t="shared" si="507"/>
        <v/>
      </c>
      <c r="NQ67" s="102"/>
      <c r="NR67" s="104" t="str">
        <f t="shared" si="508"/>
        <v/>
      </c>
      <c r="NS67" s="104" t="str">
        <f t="shared" si="218"/>
        <v/>
      </c>
      <c r="NT67" s="104" t="str">
        <f t="shared" si="219"/>
        <v/>
      </c>
      <c r="NU67" s="104" t="str">
        <f t="shared" si="220"/>
        <v/>
      </c>
      <c r="NV67" s="104" t="str">
        <f t="shared" si="221"/>
        <v/>
      </c>
      <c r="NW67" s="104" t="str">
        <f t="shared" si="222"/>
        <v/>
      </c>
      <c r="NX67" s="105" t="str">
        <f t="shared" si="389"/>
        <v/>
      </c>
      <c r="NY67" s="109" t="str">
        <f t="shared" si="380"/>
        <v/>
      </c>
      <c r="OA67" s="104" t="str">
        <f t="shared" si="511"/>
        <v/>
      </c>
      <c r="OB67" s="104" t="str">
        <f t="shared" si="512"/>
        <v/>
      </c>
      <c r="OC67" s="104" t="str">
        <f t="shared" si="513"/>
        <v/>
      </c>
      <c r="OD67" s="104" t="str">
        <f t="shared" si="514"/>
        <v/>
      </c>
      <c r="OE67" s="104" t="str">
        <f t="shared" si="515"/>
        <v/>
      </c>
      <c r="OF67" s="104" t="str">
        <f t="shared" si="516"/>
        <v/>
      </c>
      <c r="OG67" s="104" t="str">
        <f t="shared" si="517"/>
        <v/>
      </c>
      <c r="OH67" s="104" t="str">
        <f t="shared" si="518"/>
        <v/>
      </c>
      <c r="OI67" s="104" t="str">
        <f t="shared" si="519"/>
        <v/>
      </c>
      <c r="OJ67" s="104" t="str">
        <f t="shared" si="520"/>
        <v/>
      </c>
      <c r="OK67" s="104" t="str">
        <f t="shared" si="521"/>
        <v/>
      </c>
      <c r="OL67" s="104" t="str">
        <f t="shared" si="522"/>
        <v/>
      </c>
      <c r="OM67" s="134"/>
      <c r="ON67" s="104" t="str">
        <f t="shared" si="509"/>
        <v/>
      </c>
      <c r="OO67" s="104" t="str">
        <f t="shared" si="510"/>
        <v/>
      </c>
      <c r="OP67" s="104" t="str">
        <f t="shared" si="100"/>
        <v/>
      </c>
      <c r="OQ67" s="104" t="str">
        <f t="shared" si="101"/>
        <v/>
      </c>
      <c r="OR67" s="105" t="str">
        <f t="shared" si="102"/>
        <v/>
      </c>
      <c r="OS67" s="105" t="str">
        <f t="shared" si="103"/>
        <v/>
      </c>
      <c r="OT67" s="134"/>
      <c r="OU67" s="109" t="str">
        <f t="shared" si="104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368"/>
        <v>63</v>
      </c>
      <c r="B68" s="195"/>
      <c r="C68" s="195"/>
      <c r="D68" s="195"/>
      <c r="E68" s="196"/>
      <c r="F68" s="102"/>
      <c r="G68" s="102"/>
      <c r="H68" s="104" t="str">
        <f t="shared" ref="H68:H83" si="527">IF(AND(F68="",G68=""),"",F68*F$4+G68*(1-F$4))</f>
        <v/>
      </c>
      <c r="I68" s="102"/>
      <c r="J68" s="104" t="str">
        <f t="shared" si="391"/>
        <v/>
      </c>
      <c r="K68" s="102"/>
      <c r="L68" s="102"/>
      <c r="M68" s="104" t="str">
        <f t="shared" ref="M68:M83" si="528">IF(AND(K68="",L68=""),"",K68*K$4+L68*(1-K$4))</f>
        <v/>
      </c>
      <c r="N68" s="102"/>
      <c r="O68" s="104" t="str">
        <f t="shared" si="393"/>
        <v/>
      </c>
      <c r="P68" s="102"/>
      <c r="Q68" s="102"/>
      <c r="R68" s="104" t="str">
        <f t="shared" ref="R68:R83" si="529">IF(AND(P68="",Q68=""),"",P68*P$4+Q68*(1-P$4))</f>
        <v/>
      </c>
      <c r="S68" s="102"/>
      <c r="T68" s="104" t="str">
        <f t="shared" si="395"/>
        <v/>
      </c>
      <c r="U68" s="102"/>
      <c r="V68" s="102"/>
      <c r="W68" s="104" t="str">
        <f t="shared" ref="W68:W83" si="530">IF(AND(U68="",V68=""),"",U68*U$4+V68*(1-U$4))</f>
        <v/>
      </c>
      <c r="X68" s="102"/>
      <c r="Y68" s="104" t="str">
        <f t="shared" si="397"/>
        <v/>
      </c>
      <c r="Z68" s="102"/>
      <c r="AA68" s="102"/>
      <c r="AB68" s="104" t="str">
        <f t="shared" ref="AB68:AB83" si="531">IF(AND(Z68="",AA68=""),"",Z68*Z$4+AA68*(1-Z$4))</f>
        <v/>
      </c>
      <c r="AC68" s="102"/>
      <c r="AD68" s="104" t="str">
        <f t="shared" si="399"/>
        <v/>
      </c>
      <c r="AE68" s="104" t="str">
        <f t="shared" si="108"/>
        <v/>
      </c>
      <c r="AF68" s="104" t="str">
        <f t="shared" si="109"/>
        <v/>
      </c>
      <c r="AG68" s="104" t="str">
        <f t="shared" si="110"/>
        <v/>
      </c>
      <c r="AH68" s="104" t="str">
        <f t="shared" si="111"/>
        <v/>
      </c>
      <c r="AI68" s="104" t="str">
        <f t="shared" si="112"/>
        <v/>
      </c>
      <c r="AJ68" s="105" t="str">
        <f t="shared" ref="AJ68:AJ83" si="532">IF(AG68="","",IF(SUM(AI68)&lt;10,0,AJ$4))</f>
        <v/>
      </c>
      <c r="AK68" s="109" t="str">
        <f t="shared" si="369"/>
        <v/>
      </c>
      <c r="AL68" s="102"/>
      <c r="AM68" s="102"/>
      <c r="AN68" s="104" t="str">
        <f t="shared" ref="AN68:AN83" si="533">IF(AND(AL68="",AM68=""),"",AL68*AL$4+AM68*(1-AL$4))</f>
        <v/>
      </c>
      <c r="AO68" s="102"/>
      <c r="AP68" s="104" t="str">
        <f t="shared" si="401"/>
        <v/>
      </c>
      <c r="AQ68" s="102"/>
      <c r="AR68" s="102"/>
      <c r="AS68" s="104" t="str">
        <f t="shared" ref="AS68:AS83" si="534">IF(AND(AQ68="",AR68=""),"",AQ68*AQ$4+AR68*(1-AQ$4))</f>
        <v/>
      </c>
      <c r="AT68" s="102"/>
      <c r="AU68" s="104" t="str">
        <f t="shared" si="403"/>
        <v/>
      </c>
      <c r="AV68" s="102"/>
      <c r="AW68" s="102"/>
      <c r="AX68" s="104" t="str">
        <f t="shared" ref="AX68:AX83" si="535">IF(AND(AV68="",AW68=""),"",AV68*AV$4+AW68*(1-AV$4))</f>
        <v/>
      </c>
      <c r="AY68" s="102"/>
      <c r="AZ68" s="104" t="str">
        <f t="shared" si="405"/>
        <v/>
      </c>
      <c r="BA68" s="102"/>
      <c r="BB68" s="102"/>
      <c r="BC68" s="104" t="str">
        <f t="shared" ref="BC68:BC83" si="536">IF(AND(BA68="",BB68=""),"",BA68*BA$4+BB68*(1-BA$4))</f>
        <v/>
      </c>
      <c r="BD68" s="102"/>
      <c r="BE68" s="104" t="str">
        <f t="shared" si="407"/>
        <v/>
      </c>
      <c r="BF68" s="102"/>
      <c r="BG68" s="102"/>
      <c r="BH68" s="104" t="str">
        <f t="shared" ref="BH68:BH83" si="537">IF(AND(BF68="",BG68=""),"",BF68*BF$4+BG68*(1-BF$4))</f>
        <v/>
      </c>
      <c r="BI68" s="102"/>
      <c r="BJ68" s="104" t="str">
        <f t="shared" si="409"/>
        <v/>
      </c>
      <c r="BK68" s="104" t="str">
        <f t="shared" si="118"/>
        <v/>
      </c>
      <c r="BL68" s="104" t="str">
        <f t="shared" si="119"/>
        <v/>
      </c>
      <c r="BM68" s="104" t="str">
        <f t="shared" si="120"/>
        <v/>
      </c>
      <c r="BN68" s="104" t="str">
        <f t="shared" si="121"/>
        <v/>
      </c>
      <c r="BO68" s="104" t="str">
        <f t="shared" si="122"/>
        <v/>
      </c>
      <c r="BP68" s="105" t="str">
        <f t="shared" ref="BP68:BP83" si="538">IF(BM68="","",IF(SUM(BO68)=0,IF(SUM(BM68)&gt;=10,BP$4,0),IF(SUM(BO68)&gt;=10,BP$4,0)))</f>
        <v/>
      </c>
      <c r="BQ68" s="109" t="str">
        <f t="shared" si="370"/>
        <v/>
      </c>
      <c r="BR68" s="102"/>
      <c r="BS68" s="102"/>
      <c r="BT68" s="104" t="str">
        <f t="shared" ref="BT68:BT83" si="539">IF(AND(BR68="",BS68=""),"",BR68*BR$4+BS68*(1-BR$4))</f>
        <v/>
      </c>
      <c r="BU68" s="102"/>
      <c r="BV68" s="104" t="str">
        <f t="shared" si="411"/>
        <v/>
      </c>
      <c r="BW68" s="102"/>
      <c r="BX68" s="102"/>
      <c r="BY68" s="104" t="str">
        <f t="shared" ref="BY68:BY83" si="540">IF(AND(BW68="",BX68=""),"",BW68*BW$4+BX68*(1-BW$4))</f>
        <v/>
      </c>
      <c r="BZ68" s="102"/>
      <c r="CA68" s="104" t="str">
        <f t="shared" si="413"/>
        <v/>
      </c>
      <c r="CB68" s="102"/>
      <c r="CC68" s="102"/>
      <c r="CD68" s="104" t="str">
        <f t="shared" ref="CD68:CD83" si="541">IF(AND(CB68="",CC68=""),"",CB68*CB$4+CC68*(1-CB$4))</f>
        <v/>
      </c>
      <c r="CE68" s="102"/>
      <c r="CF68" s="104" t="str">
        <f t="shared" si="415"/>
        <v/>
      </c>
      <c r="CG68" s="102"/>
      <c r="CH68" s="102"/>
      <c r="CI68" s="104" t="str">
        <f t="shared" ref="CI68:CI83" si="542">IF(AND(CG68="",CH68=""),"",CG68*CG$4+CH68*(1-CG$4))</f>
        <v/>
      </c>
      <c r="CJ68" s="102"/>
      <c r="CK68" s="104" t="str">
        <f t="shared" si="417"/>
        <v/>
      </c>
      <c r="CL68" s="102"/>
      <c r="CM68" s="102"/>
      <c r="CN68" s="104" t="str">
        <f t="shared" ref="CN68:CN83" si="543">IF(AND(CL68="",CM68=""),"",CL68*CL$4+CM68*(1-CL$4))</f>
        <v/>
      </c>
      <c r="CO68" s="102"/>
      <c r="CP68" s="104" t="str">
        <f t="shared" si="419"/>
        <v/>
      </c>
      <c r="CQ68" s="104" t="str">
        <f t="shared" si="128"/>
        <v/>
      </c>
      <c r="CR68" s="104" t="str">
        <f t="shared" si="129"/>
        <v/>
      </c>
      <c r="CS68" s="104" t="str">
        <f t="shared" si="130"/>
        <v/>
      </c>
      <c r="CT68" s="104" t="str">
        <f t="shared" si="131"/>
        <v/>
      </c>
      <c r="CU68" s="104" t="str">
        <f t="shared" si="132"/>
        <v/>
      </c>
      <c r="CV68" s="105" t="str">
        <f t="shared" ref="CV68:CV83" si="544">IF(CS68="","",IF(SUM(CU68)=0,IF(SUM(CS68)&gt;=10,CV$4,0),IF(SUM(CU68)&gt;=10,CV$4,0)))</f>
        <v/>
      </c>
      <c r="CW68" s="109" t="str">
        <f t="shared" si="371"/>
        <v/>
      </c>
      <c r="CX68" s="102"/>
      <c r="CY68" s="102"/>
      <c r="CZ68" s="104" t="str">
        <f t="shared" ref="CZ68:CZ83" si="545">IF(AND(CX68="",CY68=""),"",CX68*CX$4+CY68*(1-CX$4))</f>
        <v/>
      </c>
      <c r="DA68" s="102"/>
      <c r="DB68" s="104" t="str">
        <f t="shared" si="421"/>
        <v/>
      </c>
      <c r="DC68" s="102"/>
      <c r="DD68" s="102"/>
      <c r="DE68" s="104" t="str">
        <f t="shared" ref="DE68:DE83" si="546">IF(AND(DC68="",DD68=""),"",DC68*DC$4+DD68*(1-DC$4))</f>
        <v/>
      </c>
      <c r="DF68" s="102"/>
      <c r="DG68" s="104" t="str">
        <f t="shared" si="423"/>
        <v/>
      </c>
      <c r="DH68" s="102"/>
      <c r="DI68" s="102"/>
      <c r="DJ68" s="104" t="str">
        <f t="shared" ref="DJ68:DJ83" si="547">IF(AND(DH68="",DI68=""),"",DH68*DH$4+DI68*(1-DH$4))</f>
        <v/>
      </c>
      <c r="DK68" s="102"/>
      <c r="DL68" s="104" t="str">
        <f t="shared" si="425"/>
        <v/>
      </c>
      <c r="DM68" s="102"/>
      <c r="DN68" s="102"/>
      <c r="DO68" s="104" t="str">
        <f t="shared" ref="DO68:DO83" si="548">IF(AND(DM68="",DN68=""),"",DM68*DM$4+DN68*(1-DM$4))</f>
        <v/>
      </c>
      <c r="DP68" s="102"/>
      <c r="DQ68" s="104" t="str">
        <f t="shared" si="427"/>
        <v/>
      </c>
      <c r="DR68" s="102"/>
      <c r="DS68" s="102"/>
      <c r="DT68" s="104" t="str">
        <f t="shared" ref="DT68:DT83" si="549">IF(AND(DR68="",DS68=""),"",DR68*DR$4+DS68*(1-DR$4))</f>
        <v/>
      </c>
      <c r="DU68" s="102"/>
      <c r="DV68" s="104" t="str">
        <f t="shared" si="429"/>
        <v/>
      </c>
      <c r="DW68" s="104" t="str">
        <f t="shared" si="138"/>
        <v/>
      </c>
      <c r="DX68" s="104" t="str">
        <f t="shared" si="139"/>
        <v/>
      </c>
      <c r="DY68" s="104" t="str">
        <f t="shared" si="140"/>
        <v/>
      </c>
      <c r="DZ68" s="104" t="str">
        <f t="shared" si="141"/>
        <v/>
      </c>
      <c r="EA68" s="104" t="str">
        <f t="shared" si="142"/>
        <v/>
      </c>
      <c r="EB68" s="105" t="str">
        <f t="shared" ref="EB68:EB83" si="550">IF(DY68="","",IF(SUM(EA68)=0,IF(SUM(DY68)&gt;=10,EB$4,0),IF(SUM(EA68)&gt;=10,EB$4,0)))</f>
        <v/>
      </c>
      <c r="EC68" s="109" t="str">
        <f t="shared" si="372"/>
        <v/>
      </c>
      <c r="ED68" s="102"/>
      <c r="EE68" s="102"/>
      <c r="EF68" s="104" t="str">
        <f t="shared" ref="EF68:EF83" si="551">IF(AND(ED68="",EE68=""),"",ED68*ED$4+EE68*(1-ED$4))</f>
        <v/>
      </c>
      <c r="EG68" s="102"/>
      <c r="EH68" s="104" t="str">
        <f t="shared" si="431"/>
        <v/>
      </c>
      <c r="EI68" s="102"/>
      <c r="EJ68" s="102"/>
      <c r="EK68" s="104" t="str">
        <f t="shared" ref="EK68:EK83" si="552">IF(AND(EI68="",EJ68=""),"",EI68*EI$4+EJ68*(1-EI$4))</f>
        <v/>
      </c>
      <c r="EL68" s="102"/>
      <c r="EM68" s="104" t="str">
        <f t="shared" si="433"/>
        <v/>
      </c>
      <c r="EN68" s="102"/>
      <c r="EO68" s="102"/>
      <c r="EP68" s="104" t="str">
        <f t="shared" ref="EP68:EP83" si="553">IF(AND(EN68="",EO68=""),"",EN68*EN$4+EO68*(1-EN$4))</f>
        <v/>
      </c>
      <c r="EQ68" s="102"/>
      <c r="ER68" s="104" t="str">
        <f t="shared" si="435"/>
        <v/>
      </c>
      <c r="ES68" s="102"/>
      <c r="ET68" s="102"/>
      <c r="EU68" s="104" t="str">
        <f t="shared" ref="EU68:EU83" si="554">IF(AND(ES68="",ET68=""),"",ES68*ES$4+ET68*(1-ES$4))</f>
        <v/>
      </c>
      <c r="EV68" s="102"/>
      <c r="EW68" s="104" t="str">
        <f t="shared" si="437"/>
        <v/>
      </c>
      <c r="EX68" s="102"/>
      <c r="EY68" s="102"/>
      <c r="EZ68" s="104" t="str">
        <f t="shared" ref="EZ68:EZ83" si="555">IF(AND(EX68="",EY68=""),"",EX68*EX$4+EY68*(1-EX$4))</f>
        <v/>
      </c>
      <c r="FA68" s="102"/>
      <c r="FB68" s="104" t="str">
        <f t="shared" si="439"/>
        <v/>
      </c>
      <c r="FC68" s="104" t="str">
        <f t="shared" si="148"/>
        <v/>
      </c>
      <c r="FD68" s="104" t="str">
        <f t="shared" si="149"/>
        <v/>
      </c>
      <c r="FE68" s="104" t="str">
        <f t="shared" si="150"/>
        <v/>
      </c>
      <c r="FF68" s="104" t="str">
        <f t="shared" si="151"/>
        <v/>
      </c>
      <c r="FG68" s="104" t="str">
        <f t="shared" si="152"/>
        <v/>
      </c>
      <c r="FH68" s="105" t="str">
        <f t="shared" ref="FH68:FH83" si="556">IF(FE68="","",IF(SUM(FG68)=0,IF(SUM(FE68)&gt;=10,FH$4,0),IF(SUM(FG68)&gt;=10,FH$4,0)))</f>
        <v/>
      </c>
      <c r="FI68" s="109" t="str">
        <f t="shared" si="373"/>
        <v/>
      </c>
      <c r="FJ68" s="102"/>
      <c r="FK68" s="102"/>
      <c r="FL68" s="104" t="str">
        <f t="shared" ref="FL68:FL83" si="557">IF(AND(FJ68="",FK68=""),"",FJ68*FJ$4+FK68*(1-FJ$4))</f>
        <v/>
      </c>
      <c r="FM68" s="102"/>
      <c r="FN68" s="104" t="str">
        <f t="shared" si="441"/>
        <v/>
      </c>
      <c r="FO68" s="102"/>
      <c r="FP68" s="102"/>
      <c r="FQ68" s="104" t="str">
        <f t="shared" ref="FQ68:FQ83" si="558">IF(AND(FO68="",FP68=""),"",FO68*FO$4+FP68*(1-FO$4))</f>
        <v/>
      </c>
      <c r="FR68" s="102"/>
      <c r="FS68" s="104" t="str">
        <f t="shared" si="443"/>
        <v/>
      </c>
      <c r="FT68" s="102"/>
      <c r="FU68" s="102"/>
      <c r="FV68" s="104" t="str">
        <f t="shared" ref="FV68:FV83" si="559">IF(AND(FT68="",FU68=""),"",FT68*FT$4+FU68*(1-FT$4))</f>
        <v/>
      </c>
      <c r="FW68" s="102"/>
      <c r="FX68" s="104" t="str">
        <f t="shared" si="445"/>
        <v/>
      </c>
      <c r="FY68" s="102"/>
      <c r="FZ68" s="102"/>
      <c r="GA68" s="104" t="str">
        <f t="shared" ref="GA68:GA83" si="560">IF(AND(FY68="",FZ68=""),"",FY68*FY$4+FZ68*(1-FY$4))</f>
        <v/>
      </c>
      <c r="GB68" s="102"/>
      <c r="GC68" s="104" t="str">
        <f t="shared" si="447"/>
        <v/>
      </c>
      <c r="GD68" s="102"/>
      <c r="GE68" s="102"/>
      <c r="GF68" s="104" t="str">
        <f t="shared" ref="GF68:GF83" si="561">IF(AND(GD68="",GE68=""),"",GD68*GD$4+GE68*(1-GD$4))</f>
        <v/>
      </c>
      <c r="GG68" s="102"/>
      <c r="GH68" s="104" t="str">
        <f t="shared" si="526"/>
        <v/>
      </c>
      <c r="GI68" s="104" t="str">
        <f t="shared" si="158"/>
        <v/>
      </c>
      <c r="GJ68" s="104" t="str">
        <f t="shared" si="159"/>
        <v/>
      </c>
      <c r="GK68" s="104" t="str">
        <f t="shared" si="160"/>
        <v/>
      </c>
      <c r="GL68" s="104" t="str">
        <f t="shared" si="161"/>
        <v/>
      </c>
      <c r="GM68" s="104" t="str">
        <f t="shared" si="162"/>
        <v/>
      </c>
      <c r="GN68" s="105" t="str">
        <f t="shared" ref="GN68:GN83" si="562">IF(GK68="","",IF(SUM(GM68)=0,IF(SUM(GK68)&gt;=10,GN$4,0),IF(SUM(GM68)&gt;=10,GN$4,0)))</f>
        <v/>
      </c>
      <c r="GO68" s="109" t="str">
        <f t="shared" si="374"/>
        <v/>
      </c>
      <c r="GP68" s="102"/>
      <c r="GQ68" s="102"/>
      <c r="GR68" s="104" t="str">
        <f t="shared" ref="GR68:GR83" si="563">IF(AND(GP68="",GQ68=""),"",GP68*GP$4+GQ68*(1-GP$4))</f>
        <v/>
      </c>
      <c r="GS68" s="102"/>
      <c r="GT68" s="104" t="str">
        <f t="shared" si="450"/>
        <v/>
      </c>
      <c r="GU68" s="102"/>
      <c r="GV68" s="102"/>
      <c r="GW68" s="104" t="str">
        <f t="shared" ref="GW68:GW83" si="564">IF(AND(GU68="",GV68=""),"",GU68*GU$4+GV68*(1-GU$4))</f>
        <v/>
      </c>
      <c r="GX68" s="102"/>
      <c r="GY68" s="104" t="str">
        <f t="shared" si="452"/>
        <v/>
      </c>
      <c r="GZ68" s="102"/>
      <c r="HA68" s="102"/>
      <c r="HB68" s="104" t="str">
        <f t="shared" ref="HB68:HB83" si="565">IF(AND(GZ68="",HA68=""),"",GZ68*GZ$4+HA68*(1-GZ$4))</f>
        <v/>
      </c>
      <c r="HC68" s="102"/>
      <c r="HD68" s="104" t="str">
        <f t="shared" si="454"/>
        <v/>
      </c>
      <c r="HE68" s="102"/>
      <c r="HF68" s="102"/>
      <c r="HG68" s="104" t="str">
        <f t="shared" ref="HG68:HG83" si="566">IF(AND(HE68="",HF68=""),"",HE68*HE$4+HF68*(1-HE$4))</f>
        <v/>
      </c>
      <c r="HH68" s="102"/>
      <c r="HI68" s="104" t="str">
        <f t="shared" si="456"/>
        <v/>
      </c>
      <c r="HJ68" s="102"/>
      <c r="HK68" s="102"/>
      <c r="HL68" s="104" t="str">
        <f t="shared" ref="HL68:HL83" si="567">IF(AND(HJ68="",HK68=""),"",HJ68*HJ$4+HK68*(1-HJ$4))</f>
        <v/>
      </c>
      <c r="HM68" s="102"/>
      <c r="HN68" s="104" t="str">
        <f t="shared" si="458"/>
        <v/>
      </c>
      <c r="HO68" s="104" t="str">
        <f t="shared" si="168"/>
        <v/>
      </c>
      <c r="HP68" s="104" t="str">
        <f t="shared" si="169"/>
        <v/>
      </c>
      <c r="HQ68" s="104" t="str">
        <f t="shared" si="170"/>
        <v/>
      </c>
      <c r="HR68" s="104" t="str">
        <f t="shared" si="171"/>
        <v/>
      </c>
      <c r="HS68" s="104" t="str">
        <f t="shared" si="172"/>
        <v/>
      </c>
      <c r="HT68" s="105" t="str">
        <f t="shared" ref="HT68:HT83" si="568">IF(HQ68="","",IF(SUM(HS68)=0,IF(SUM(HQ68)&gt;=10,HT$4,0),IF(SUM(HS68)&gt;=10,HT$4,0)))</f>
        <v/>
      </c>
      <c r="HU68" s="109" t="str">
        <f t="shared" si="375"/>
        <v/>
      </c>
      <c r="HV68" s="102"/>
      <c r="HW68" s="102"/>
      <c r="HX68" s="104" t="str">
        <f t="shared" ref="HX68:HX83" si="569">IF(AND(HV68="",HW68=""),"",HV68*HV$4+HW68*(1-HV$4))</f>
        <v/>
      </c>
      <c r="HY68" s="102"/>
      <c r="HZ68" s="104" t="str">
        <f t="shared" si="460"/>
        <v/>
      </c>
      <c r="IA68" s="102"/>
      <c r="IB68" s="102"/>
      <c r="IC68" s="104" t="str">
        <f t="shared" ref="IC68:IC83" si="570">IF(AND(IA68="",IB68=""),"",IA68*IA$4+IB68*(1-IA$4))</f>
        <v/>
      </c>
      <c r="ID68" s="102"/>
      <c r="IE68" s="104" t="str">
        <f t="shared" si="462"/>
        <v/>
      </c>
      <c r="IF68" s="102"/>
      <c r="IG68" s="102"/>
      <c r="IH68" s="104" t="str">
        <f t="shared" ref="IH68:IH83" si="571">IF(AND(IF68="",IG68=""),"",IF68*IF$4+IG68*(1-IF$4))</f>
        <v/>
      </c>
      <c r="II68" s="102"/>
      <c r="IJ68" s="104" t="str">
        <f t="shared" si="464"/>
        <v/>
      </c>
      <c r="IK68" s="102"/>
      <c r="IL68" s="102"/>
      <c r="IM68" s="104" t="str">
        <f t="shared" ref="IM68:IM83" si="572">IF(AND(IK68="",IL68=""),"",IK68*IK$4+IL68*(1-IK$4))</f>
        <v/>
      </c>
      <c r="IN68" s="102"/>
      <c r="IO68" s="104" t="str">
        <f t="shared" si="466"/>
        <v/>
      </c>
      <c r="IP68" s="102"/>
      <c r="IQ68" s="102"/>
      <c r="IR68" s="104" t="str">
        <f t="shared" ref="IR68:IR83" si="573">IF(AND(IP68="",IQ68=""),"",IP68*IP$4+IQ68*(1-IP$4))</f>
        <v/>
      </c>
      <c r="IS68" s="102"/>
      <c r="IT68" s="104" t="str">
        <f t="shared" si="468"/>
        <v/>
      </c>
      <c r="IU68" s="104" t="str">
        <f t="shared" si="178"/>
        <v/>
      </c>
      <c r="IV68" s="104" t="str">
        <f t="shared" si="179"/>
        <v/>
      </c>
      <c r="IW68" s="104" t="str">
        <f t="shared" si="180"/>
        <v/>
      </c>
      <c r="IX68" s="104" t="str">
        <f t="shared" si="181"/>
        <v/>
      </c>
      <c r="IY68" s="104" t="str">
        <f t="shared" si="182"/>
        <v/>
      </c>
      <c r="IZ68" s="105" t="str">
        <f t="shared" ref="IZ68:IZ83" si="574">IF(IW68="","",IF(SUM(IY68)=0,IF(SUM(IW68)&gt;=10,IZ$4,0),IF(SUM(IY68)&gt;=10,IZ$4,0)))</f>
        <v/>
      </c>
      <c r="JA68" s="109" t="str">
        <f t="shared" si="376"/>
        <v/>
      </c>
      <c r="JB68" s="102"/>
      <c r="JC68" s="102"/>
      <c r="JD68" s="104" t="str">
        <f t="shared" ref="JD68:JD83" si="575">IF(AND(JB68="",JC68=""),"",JB68*JB$4+JC68*(1-JB$4))</f>
        <v/>
      </c>
      <c r="JE68" s="102"/>
      <c r="JF68" s="104" t="str">
        <f t="shared" si="470"/>
        <v/>
      </c>
      <c r="JG68" s="102"/>
      <c r="JH68" s="102"/>
      <c r="JI68" s="104" t="str">
        <f t="shared" ref="JI68:JI83" si="576">IF(AND(JG68="",JH68=""),"",JG68*JG$4+JH68*(1-JG$4))</f>
        <v/>
      </c>
      <c r="JJ68" s="102"/>
      <c r="JK68" s="104" t="str">
        <f t="shared" si="472"/>
        <v/>
      </c>
      <c r="JL68" s="102"/>
      <c r="JM68" s="102"/>
      <c r="JN68" s="104" t="str">
        <f t="shared" ref="JN68:JN83" si="577">IF(AND(JL68="",JM68=""),"",JL68*JL$4+JM68*(1-JL$4))</f>
        <v/>
      </c>
      <c r="JO68" s="102"/>
      <c r="JP68" s="104" t="str">
        <f t="shared" si="474"/>
        <v/>
      </c>
      <c r="JQ68" s="102"/>
      <c r="JR68" s="102"/>
      <c r="JS68" s="104" t="str">
        <f t="shared" ref="JS68:JS83" si="578">IF(AND(JQ68="",JR68=""),"",JQ68*JQ$4+JR68*(1-JQ$4))</f>
        <v/>
      </c>
      <c r="JT68" s="102"/>
      <c r="JU68" s="104" t="str">
        <f t="shared" si="476"/>
        <v/>
      </c>
      <c r="JV68" s="102"/>
      <c r="JW68" s="102"/>
      <c r="JX68" s="104" t="str">
        <f t="shared" ref="JX68:JX83" si="579">IF(AND(JV68="",JW68=""),"",JV68*JV$4+JW68*(1-JV$4))</f>
        <v/>
      </c>
      <c r="JY68" s="102"/>
      <c r="JZ68" s="104" t="str">
        <f t="shared" si="478"/>
        <v/>
      </c>
      <c r="KA68" s="104" t="str">
        <f t="shared" si="188"/>
        <v/>
      </c>
      <c r="KB68" s="104" t="str">
        <f t="shared" si="189"/>
        <v/>
      </c>
      <c r="KC68" s="104" t="str">
        <f t="shared" si="190"/>
        <v/>
      </c>
      <c r="KD68" s="104" t="str">
        <f t="shared" si="191"/>
        <v/>
      </c>
      <c r="KE68" s="104" t="str">
        <f t="shared" si="192"/>
        <v/>
      </c>
      <c r="KF68" s="105" t="str">
        <f t="shared" ref="KF68:KF83" si="580">IF(KC68="","",IF(SUM(KE68)=0,IF(SUM(KC68)&gt;=10,KF$4,0),IF(SUM(KE68)&gt;=10,KF$4,0)))</f>
        <v/>
      </c>
      <c r="KG68" s="109" t="str">
        <f t="shared" si="377"/>
        <v/>
      </c>
      <c r="KH68" s="102"/>
      <c r="KI68" s="102"/>
      <c r="KJ68" s="104" t="str">
        <f t="shared" ref="KJ68:KJ83" si="581">IF(AND(KH68="",KI68=""),"",KH68*KH$4+KI68*(1-KH$4))</f>
        <v/>
      </c>
      <c r="KK68" s="102"/>
      <c r="KL68" s="104" t="str">
        <f t="shared" si="480"/>
        <v/>
      </c>
      <c r="KM68" s="102"/>
      <c r="KN68" s="102"/>
      <c r="KO68" s="104" t="str">
        <f t="shared" ref="KO68:KO83" si="582">IF(AND(KM68="",KN68=""),"",KM68*KM$4+KN68*(1-KM$4))</f>
        <v/>
      </c>
      <c r="KP68" s="102"/>
      <c r="KQ68" s="104" t="str">
        <f t="shared" si="482"/>
        <v/>
      </c>
      <c r="KR68" s="102"/>
      <c r="KS68" s="102"/>
      <c r="KT68" s="104" t="str">
        <f t="shared" ref="KT68:KT83" si="583">IF(AND(KR68="",KS68=""),"",KR68*KR$4+KS68*(1-KR$4))</f>
        <v/>
      </c>
      <c r="KU68" s="102"/>
      <c r="KV68" s="104" t="str">
        <f t="shared" si="484"/>
        <v/>
      </c>
      <c r="KW68" s="102"/>
      <c r="KX68" s="102"/>
      <c r="KY68" s="104" t="str">
        <f t="shared" ref="KY68:KY83" si="584">IF(AND(KW68="",KX68=""),"",KW68*KW$4+KX68*(1-KW$4))</f>
        <v/>
      </c>
      <c r="KZ68" s="102"/>
      <c r="LA68" s="104" t="str">
        <f t="shared" si="486"/>
        <v/>
      </c>
      <c r="LB68" s="102"/>
      <c r="LC68" s="102"/>
      <c r="LD68" s="104" t="str">
        <f t="shared" ref="LD68:LD83" si="585">IF(AND(LB68="",LC68=""),"",LB68*LB$4+LC68*(1-LB$4))</f>
        <v/>
      </c>
      <c r="LE68" s="102"/>
      <c r="LF68" s="104" t="str">
        <f t="shared" si="488"/>
        <v/>
      </c>
      <c r="LG68" s="104" t="str">
        <f t="shared" si="198"/>
        <v/>
      </c>
      <c r="LH68" s="104" t="str">
        <f t="shared" si="199"/>
        <v/>
      </c>
      <c r="LI68" s="104" t="str">
        <f t="shared" si="200"/>
        <v/>
      </c>
      <c r="LJ68" s="104" t="str">
        <f t="shared" si="201"/>
        <v/>
      </c>
      <c r="LK68" s="104" t="str">
        <f t="shared" si="202"/>
        <v/>
      </c>
      <c r="LL68" s="105" t="str">
        <f t="shared" ref="LL68:LL83" si="586">IF(LI68="","",IF(SUM(LK68)=0,IF(SUM(LI68)&gt;=10,LL$4,0),IF(SUM(LK68)&gt;=10,LL$4,0)))</f>
        <v/>
      </c>
      <c r="LM68" s="109" t="str">
        <f t="shared" si="378"/>
        <v/>
      </c>
      <c r="LN68" s="102"/>
      <c r="LO68" s="102"/>
      <c r="LP68" s="104" t="str">
        <f t="shared" ref="LP68:LP83" si="587">IF(AND(LN68="",LO68=""),"",LN68*LN$4+LO68*(1-LN$4))</f>
        <v/>
      </c>
      <c r="LQ68" s="102"/>
      <c r="LR68" s="104" t="str">
        <f t="shared" si="490"/>
        <v/>
      </c>
      <c r="LS68" s="102"/>
      <c r="LT68" s="102"/>
      <c r="LU68" s="104" t="str">
        <f t="shared" ref="LU68:LU83" si="588">IF(AND(LS68="",LT68=""),"",LS68*LS$4+LT68*(1-LS$4))</f>
        <v/>
      </c>
      <c r="LV68" s="102"/>
      <c r="LW68" s="104" t="str">
        <f t="shared" si="492"/>
        <v/>
      </c>
      <c r="LX68" s="102"/>
      <c r="LY68" s="102"/>
      <c r="LZ68" s="104" t="str">
        <f t="shared" ref="LZ68:LZ83" si="589">IF(AND(LX68="",LY68=""),"",LX68*LX$4+LY68*(1-LX$4))</f>
        <v/>
      </c>
      <c r="MA68" s="102"/>
      <c r="MB68" s="104" t="str">
        <f t="shared" si="494"/>
        <v/>
      </c>
      <c r="MC68" s="102"/>
      <c r="MD68" s="102"/>
      <c r="ME68" s="104" t="str">
        <f t="shared" ref="ME68:ME83" si="590">IF(AND(MC68="",MD68=""),"",MC68*MC$4+MD68*(1-MC$4))</f>
        <v/>
      </c>
      <c r="MF68" s="102"/>
      <c r="MG68" s="104" t="str">
        <f t="shared" si="496"/>
        <v/>
      </c>
      <c r="MH68" s="102"/>
      <c r="MI68" s="102"/>
      <c r="MJ68" s="104" t="str">
        <f t="shared" ref="MJ68:MJ83" si="591">IF(AND(MH68="",MI68=""),"",MH68*MH$4+MI68*(1-MH$4))</f>
        <v/>
      </c>
      <c r="MK68" s="102"/>
      <c r="ML68" s="104" t="str">
        <f t="shared" si="498"/>
        <v/>
      </c>
      <c r="MM68" s="104" t="str">
        <f t="shared" si="208"/>
        <v/>
      </c>
      <c r="MN68" s="104" t="str">
        <f t="shared" si="209"/>
        <v/>
      </c>
      <c r="MO68" s="104" t="str">
        <f t="shared" si="210"/>
        <v/>
      </c>
      <c r="MP68" s="104" t="str">
        <f t="shared" si="211"/>
        <v/>
      </c>
      <c r="MQ68" s="104" t="str">
        <f t="shared" si="212"/>
        <v/>
      </c>
      <c r="MR68" s="105" t="str">
        <f t="shared" ref="MR68:MR83" si="592">IF(MO68="","",IF(SUM(MQ68)=0,IF(SUM(MO68)&gt;=10,MR$4,0),IF(SUM(MQ68)&gt;=10,MR$4,0)))</f>
        <v/>
      </c>
      <c r="MS68" s="109" t="str">
        <f t="shared" si="379"/>
        <v/>
      </c>
      <c r="MT68" s="102"/>
      <c r="MU68" s="102"/>
      <c r="MV68" s="104" t="str">
        <f t="shared" ref="MV68:MV83" si="593">IF(AND(MT68="",MU68=""),"",MT68*MT$4+MU68*(1-MT$4))</f>
        <v/>
      </c>
      <c r="MW68" s="102"/>
      <c r="MX68" s="104" t="str">
        <f t="shared" si="500"/>
        <v/>
      </c>
      <c r="MY68" s="102"/>
      <c r="MZ68" s="102"/>
      <c r="NA68" s="104" t="str">
        <f t="shared" ref="NA68:NA83" si="594">IF(AND(MY68="",MZ68=""),"",MY68*MY$4+MZ68*(1-MY$4))</f>
        <v/>
      </c>
      <c r="NB68" s="102"/>
      <c r="NC68" s="104" t="str">
        <f t="shared" si="502"/>
        <v/>
      </c>
      <c r="ND68" s="102"/>
      <c r="NE68" s="102"/>
      <c r="NF68" s="104" t="str">
        <f t="shared" ref="NF68:NF83" si="595">IF(AND(ND68="",NE68=""),"",ND68*ND$4+NE68*(1-ND$4))</f>
        <v/>
      </c>
      <c r="NG68" s="102"/>
      <c r="NH68" s="104" t="str">
        <f t="shared" si="504"/>
        <v/>
      </c>
      <c r="NI68" s="102"/>
      <c r="NJ68" s="102"/>
      <c r="NK68" s="104" t="str">
        <f t="shared" ref="NK68:NK83" si="596">IF(AND(NI68="",NJ68=""),"",NI68*NI$4+NJ68*(1-NI$4))</f>
        <v/>
      </c>
      <c r="NL68" s="102"/>
      <c r="NM68" s="104" t="str">
        <f t="shared" si="506"/>
        <v/>
      </c>
      <c r="NN68" s="102"/>
      <c r="NO68" s="102"/>
      <c r="NP68" s="104" t="str">
        <f t="shared" ref="NP68:NP83" si="597">IF(AND(NN68="",NO68=""),"",NN68*NN$4+NO68*(1-NN$4))</f>
        <v/>
      </c>
      <c r="NQ68" s="102"/>
      <c r="NR68" s="104" t="str">
        <f t="shared" si="508"/>
        <v/>
      </c>
      <c r="NS68" s="104" t="str">
        <f t="shared" si="218"/>
        <v/>
      </c>
      <c r="NT68" s="104" t="str">
        <f t="shared" si="219"/>
        <v/>
      </c>
      <c r="NU68" s="104" t="str">
        <f t="shared" si="220"/>
        <v/>
      </c>
      <c r="NV68" s="104" t="str">
        <f t="shared" si="221"/>
        <v/>
      </c>
      <c r="NW68" s="104" t="str">
        <f t="shared" si="222"/>
        <v/>
      </c>
      <c r="NX68" s="105" t="str">
        <f t="shared" ref="NX68:NX83" si="598">IF(NU68="","",IF(SUM(NW68)=0,IF(SUM(NU68)&gt;=10,NX$4,0),IF(SUM(NW68)&gt;=10,NX$4,0)))</f>
        <v/>
      </c>
      <c r="NY68" s="109" t="str">
        <f t="shared" si="380"/>
        <v/>
      </c>
      <c r="OA68" s="104" t="str">
        <f t="shared" ref="OA68:OA83" si="599">AI68</f>
        <v/>
      </c>
      <c r="OB68" s="104" t="str">
        <f t="shared" ref="OB68:OB83" si="600">BO68</f>
        <v/>
      </c>
      <c r="OC68" s="104" t="str">
        <f t="shared" ref="OC68:OC83" si="601">CU68</f>
        <v/>
      </c>
      <c r="OD68" s="104" t="str">
        <f t="shared" ref="OD68:OD83" si="602">EA68</f>
        <v/>
      </c>
      <c r="OE68" s="104" t="str">
        <f t="shared" ref="OE68:OE83" si="603">FG68</f>
        <v/>
      </c>
      <c r="OF68" s="104" t="str">
        <f t="shared" ref="OF68:OF83" si="604">GM68</f>
        <v/>
      </c>
      <c r="OG68" s="104" t="str">
        <f t="shared" ref="OG68:OG83" si="605">HS68</f>
        <v/>
      </c>
      <c r="OH68" s="104" t="str">
        <f t="shared" ref="OH68:OH83" si="606">IY68</f>
        <v/>
      </c>
      <c r="OI68" s="104" t="str">
        <f t="shared" ref="OI68:OI83" si="607">KE68</f>
        <v/>
      </c>
      <c r="OJ68" s="104" t="str">
        <f t="shared" ref="OJ68:OJ83" si="608">LK68</f>
        <v/>
      </c>
      <c r="OK68" s="104" t="str">
        <f t="shared" ref="OK68:OK83" si="609">MQ68</f>
        <v/>
      </c>
      <c r="OL68" s="104" t="str">
        <f t="shared" ref="OL68:OL83" si="610">NW68</f>
        <v/>
      </c>
      <c r="OM68" s="134"/>
      <c r="ON68" s="104" t="str">
        <f t="shared" ref="ON68:ON83" si="611">IF(AE68="","",(SUM(AE128)*SUM($AJ$4)+SUM(BK68)*SUM($BP$4)+SUM(CQ68)*SUM($CV$4)+SUM(DW68)*SUM($EB$4)+SUM(FC68)*SUM($FH$4)+SUM(GI68)*SUM($GN$4)+SUM(HO68)*SUM($HT$4)+SUM(IU68)*SUM($IZ$4)+SUM(KA68)*SUM($KF$4)+SUM(LG68)*SUM($LL$4)+SUM(MM68)*SUM($MR$4)+SUM(NS68)*SUM($NX$4))/30)</f>
        <v/>
      </c>
      <c r="OO68" s="104" t="str">
        <f t="shared" ref="OO68:OO83" si="612">IF(AF68="","",(SUM(AF128)*SUM($AJ$4)+SUM(BL68)*SUM($BP$4)+SUM(CR68)*SUM($CV$4)+SUM(DX68)*SUM($EB$4)+SUM(FD68)*SUM($FH$4)+SUM(GJ68)*SUM($GN$4)+SUM(HP68)*SUM($HT$4)+SUM(IV68)*SUM($IZ$4)+SUM(KB68)*SUM($KF$4)+SUM(LH68)*SUM($LL$4)+SUM(MN68)*SUM($MR$4)+SUM(NT68)*SUM($NX$4))/30)</f>
        <v/>
      </c>
      <c r="OP68" s="104" t="str">
        <f t="shared" si="100"/>
        <v/>
      </c>
      <c r="OQ68" s="104" t="str">
        <f t="shared" si="101"/>
        <v/>
      </c>
      <c r="OR68" s="105" t="str">
        <f t="shared" si="102"/>
        <v/>
      </c>
      <c r="OS68" s="105" t="str">
        <f t="shared" si="103"/>
        <v/>
      </c>
      <c r="OT68" s="134"/>
      <c r="OU68" s="109" t="str">
        <f t="shared" si="104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368"/>
        <v>64</v>
      </c>
      <c r="B69" s="195"/>
      <c r="C69" s="195"/>
      <c r="D69" s="195"/>
      <c r="E69" s="196"/>
      <c r="F69" s="102"/>
      <c r="G69" s="102"/>
      <c r="H69" s="104" t="str">
        <f t="shared" si="527"/>
        <v/>
      </c>
      <c r="I69" s="102"/>
      <c r="J69" s="104" t="str">
        <f t="shared" ref="J69:J83" si="613">IF(AND(F69="",G69=""),"",IF(OR(I69="",I69&lt;H69),H69,IF(G69="",I69,F69*F$4+I69*(1-F$4))))</f>
        <v/>
      </c>
      <c r="K69" s="102"/>
      <c r="L69" s="102"/>
      <c r="M69" s="104" t="str">
        <f t="shared" si="528"/>
        <v/>
      </c>
      <c r="N69" s="102"/>
      <c r="O69" s="104" t="str">
        <f t="shared" ref="O69:O83" si="614">IF(AND(K69="",L69=""),"",IF(OR(N69="",N69&lt;M69),M69,IF(L69="",N69,K69*K$4+N69*(1-K$4))))</f>
        <v/>
      </c>
      <c r="P69" s="102"/>
      <c r="Q69" s="102"/>
      <c r="R69" s="104" t="str">
        <f t="shared" si="529"/>
        <v/>
      </c>
      <c r="S69" s="102"/>
      <c r="T69" s="104" t="str">
        <f t="shared" ref="T69:T83" si="615">IF(AND(P69="",Q69=""),"",IF(OR(S69="",S69&lt;R69),R69,IF(Q69="",S69,P69*P$4+S69*(1-P$4))))</f>
        <v/>
      </c>
      <c r="U69" s="102"/>
      <c r="V69" s="102"/>
      <c r="W69" s="104" t="str">
        <f t="shared" si="530"/>
        <v/>
      </c>
      <c r="X69" s="102"/>
      <c r="Y69" s="104" t="str">
        <f t="shared" ref="Y69:Y83" si="616">IF(AND(U69="",V69=""),"",IF(OR(X69="",X69&lt;W69),W69,IF(V69="",X69,U69*U$4+X69*(1-U$4))))</f>
        <v/>
      </c>
      <c r="Z69" s="102"/>
      <c r="AA69" s="102"/>
      <c r="AB69" s="104" t="str">
        <f t="shared" si="531"/>
        <v/>
      </c>
      <c r="AC69" s="102"/>
      <c r="AD69" s="104" t="str">
        <f t="shared" ref="AD69:AD83" si="617">IF(AND(Z69="",AA69=""),"",IF(OR(AC69="",AC69&lt;AB69),AB69,IF(AA69="",AC69,Z69*Z$4+AC69*(1-Z$4))))</f>
        <v/>
      </c>
      <c r="AE69" s="104" t="str">
        <f t="shared" ref="AE69:AE83" si="618">IF(AND(F69="",K69="",P69=""),"",SUM(F69)*SUM(J$4)+SUM(K69)*SUM(O$4)+SUM(P69)*SUM(T$4)+SUM(U69)*SUM(Y$4)+SUM(Z69)*SUM(AD$4))</f>
        <v/>
      </c>
      <c r="AF69" s="104" t="str">
        <f t="shared" ref="AF69:AF83" si="619">IF(AND(G69="",L69="",Q69=""),"",SUM(G69)*SUM(J$4)+SUM(L69)*SUM(O$4)+SUM(Q69)*SUM(T$4)+SUM(V69)*SUM(Y$4)+SUM(AA69)*SUM(AD$4))</f>
        <v/>
      </c>
      <c r="AG69" s="104" t="str">
        <f t="shared" ref="AG69:AG83" si="620">IF(AND(H69="",M69="",R69=""),"",SUM(H69)*SUM(J$4)+SUM(M69)*SUM(O$4)+SUM(R69)*SUM(T$4)+SUM(W69)*SUM(Y$4)+SUM(AB69)*SUM(AD$4))</f>
        <v/>
      </c>
      <c r="AH69" s="104" t="str">
        <f t="shared" ref="AH69:AH83" si="621">IF(AND(I69="",N69="",S69=""),"",SUM(I69)*SUM(J$4)+SUM(N69)*SUM(O$4)+SUM(S69)*SUM(T$4)+SUM(X69)*SUM(Y$4)+SUM(AC69)*SUM(AD$4))</f>
        <v/>
      </c>
      <c r="AI69" s="104" t="str">
        <f t="shared" ref="AI69:AI83" si="622">IF(AND(J69="",O69="",T69=""),"",SUM(J69)*SUM(J$4)+SUM(O69)*SUM(O$4)+SUM(T69)*SUM(T$4)+SUM(Y69)*SUM(Y$4)+SUM(AD69)*SUM(AD$4))</f>
        <v/>
      </c>
      <c r="AJ69" s="105" t="str">
        <f t="shared" si="532"/>
        <v/>
      </c>
      <c r="AK69" s="109" t="str">
        <f t="shared" si="369"/>
        <v/>
      </c>
      <c r="AL69" s="102"/>
      <c r="AM69" s="102"/>
      <c r="AN69" s="104" t="str">
        <f t="shared" si="533"/>
        <v/>
      </c>
      <c r="AO69" s="102"/>
      <c r="AP69" s="104" t="str">
        <f t="shared" ref="AP69:AP83" si="623">IF(AND(AL69="",AM69=""),"",IF(OR(AO69="",AO69&lt;AN69),AN69,IF(AM69="",AO69,AL69*AL$4+AO69*(1-AL$4))))</f>
        <v/>
      </c>
      <c r="AQ69" s="102"/>
      <c r="AR69" s="102"/>
      <c r="AS69" s="104" t="str">
        <f t="shared" si="534"/>
        <v/>
      </c>
      <c r="AT69" s="102"/>
      <c r="AU69" s="104" t="str">
        <f t="shared" ref="AU69:AU83" si="624">IF(AND(AQ69="",AR69=""),"",IF(OR(AT69="",AT69&lt;AS69),AS69,IF(AR69="",AT69,AQ69*AQ$4+AT69*(1-AQ$4))))</f>
        <v/>
      </c>
      <c r="AV69" s="102"/>
      <c r="AW69" s="102"/>
      <c r="AX69" s="104" t="str">
        <f t="shared" si="535"/>
        <v/>
      </c>
      <c r="AY69" s="102"/>
      <c r="AZ69" s="104" t="str">
        <f t="shared" ref="AZ69:AZ83" si="625">IF(AND(AV69="",AW69=""),"",IF(OR(AY69="",AY69&lt;AX69),AX69,IF(AW69="",AY69,AV69*AV$4+AY69*(1-AV$4))))</f>
        <v/>
      </c>
      <c r="BA69" s="102"/>
      <c r="BB69" s="102"/>
      <c r="BC69" s="104" t="str">
        <f t="shared" si="536"/>
        <v/>
      </c>
      <c r="BD69" s="102"/>
      <c r="BE69" s="104" t="str">
        <f t="shared" ref="BE69:BE83" si="626">IF(AND(BA69="",BB69=""),"",IF(OR(BD69="",BD69&lt;BC69),BC69,IF(BB69="",BD69,BA69*BA$4+BD69*(1-BA$4))))</f>
        <v/>
      </c>
      <c r="BF69" s="102"/>
      <c r="BG69" s="102"/>
      <c r="BH69" s="104" t="str">
        <f t="shared" si="537"/>
        <v/>
      </c>
      <c r="BI69" s="102"/>
      <c r="BJ69" s="104" t="str">
        <f t="shared" ref="BJ69:BJ83" si="627">IF(AND(BF69="",BG69=""),"",IF(OR(BI69="",BI69&lt;BH69),BH69,IF(BG69="",BI69,BF69*BF$4+BI69*(1-BF$4))))</f>
        <v/>
      </c>
      <c r="BK69" s="104" t="str">
        <f t="shared" ref="BK69:BK83" si="628">IF(AND(AL69="",AQ69="",AV69=""),"",SUM(AL69)*SUM(AP$4)+SUM(AQ69)*SUM(AU$4)+SUM(AV69)*SUM(AZ$4)+SUM(BA69)*SUM(BE$4)+SUM(BF69)*SUM(BJ$4))</f>
        <v/>
      </c>
      <c r="BL69" s="104" t="str">
        <f t="shared" ref="BL69:BL83" si="629">IF(AND(AM69="",AR69="",AW69=""),"",SUM(AM69)*SUM(AP$4)+SUM(AR69)*SUM(AU$4)+SUM(AW69)*SUM(AZ$4)+SUM(BB69)*SUM(BE$4)+SUM(BG69)*SUM(BJ$4))</f>
        <v/>
      </c>
      <c r="BM69" s="104" t="str">
        <f t="shared" ref="BM69:BM83" si="630">IF(AND(AN69="",AS69="",AX69=""),"",SUM(AN69)*SUM(AP$4)+SUM(AS69)*SUM(AU$4)+SUM(AX69)*SUM(AZ$4)+SUM(BC69)*SUM(BE$4)+SUM(BH69)*SUM(BJ$4))</f>
        <v/>
      </c>
      <c r="BN69" s="104" t="str">
        <f t="shared" ref="BN69:BN83" si="631">IF(AND(AO69="",AT69="",AY69=""),"",SUM(AO69)*SUM(AP$4)+SUM(AT69)*SUM(AU$4)+SUM(AY69)*SUM(AZ$4)+SUM(BD69)*SUM(BE$4)+SUM(BI69)*SUM(BJ$4))</f>
        <v/>
      </c>
      <c r="BO69" s="104" t="str">
        <f t="shared" ref="BO69:BO83" si="632">IF(AND(AP69="",AU69="",AZ69=""),"",SUM(AP69)*SUM(AP$4)+SUM(AU69)*SUM(AU$4)+SUM(AZ69)*SUM(AZ$4)+SUM(BE69)*SUM(BE$4)+SUM(BJ69)*SUM(BJ$4))</f>
        <v/>
      </c>
      <c r="BP69" s="105" t="str">
        <f t="shared" si="538"/>
        <v/>
      </c>
      <c r="BQ69" s="109" t="str">
        <f t="shared" si="370"/>
        <v/>
      </c>
      <c r="BR69" s="102"/>
      <c r="BS69" s="102"/>
      <c r="BT69" s="104" t="str">
        <f t="shared" si="539"/>
        <v/>
      </c>
      <c r="BU69" s="102"/>
      <c r="BV69" s="104" t="str">
        <f t="shared" ref="BV69:BV83" si="633">IF(AND(BR69="",BS69=""),"",IF(OR(BU69="",BU69&lt;BT69),BT69,IF(BS69="",BU69,BR69*BR$4+BU69*(1-BR$4))))</f>
        <v/>
      </c>
      <c r="BW69" s="102"/>
      <c r="BX69" s="102"/>
      <c r="BY69" s="104" t="str">
        <f t="shared" si="540"/>
        <v/>
      </c>
      <c r="BZ69" s="102"/>
      <c r="CA69" s="104" t="str">
        <f t="shared" ref="CA69:CA83" si="634">IF(AND(BW69="",BX69=""),"",IF(OR(BZ69="",BZ69&lt;BY69),BY69,IF(BX69="",BZ69,BW69*BW$4+BZ69*(1-BW$4))))</f>
        <v/>
      </c>
      <c r="CB69" s="102"/>
      <c r="CC69" s="102"/>
      <c r="CD69" s="104" t="str">
        <f t="shared" si="541"/>
        <v/>
      </c>
      <c r="CE69" s="102"/>
      <c r="CF69" s="104" t="str">
        <f t="shared" ref="CF69:CF83" si="635">IF(AND(CB69="",CC69=""),"",IF(OR(CE69="",CE69&lt;CD69),CD69,IF(CC69="",CE69,CB69*CB$4+CE69*(1-CB$4))))</f>
        <v/>
      </c>
      <c r="CG69" s="102"/>
      <c r="CH69" s="102"/>
      <c r="CI69" s="104" t="str">
        <f t="shared" si="542"/>
        <v/>
      </c>
      <c r="CJ69" s="102"/>
      <c r="CK69" s="104" t="str">
        <f t="shared" ref="CK69:CK83" si="636">IF(AND(CG69="",CH69=""),"",IF(OR(CJ69="",CJ69&lt;CI69),CI69,IF(CH69="",CJ69,CG69*CG$4+CJ69*(1-CG$4))))</f>
        <v/>
      </c>
      <c r="CL69" s="102"/>
      <c r="CM69" s="102"/>
      <c r="CN69" s="104" t="str">
        <f t="shared" si="543"/>
        <v/>
      </c>
      <c r="CO69" s="102"/>
      <c r="CP69" s="104" t="str">
        <f t="shared" ref="CP69:CP83" si="637">IF(AND(CL69="",CM69=""),"",IF(OR(CO69="",CO69&lt;CN69),CN69,IF(CM69="",CO69,CL69*CL$4+CO69*(1-CL$4))))</f>
        <v/>
      </c>
      <c r="CQ69" s="104" t="str">
        <f t="shared" ref="CQ69:CQ83" si="638">IF(AND(BR69="",BW69="",CB69=""),"",SUM(BR69)*SUM(BV$4)+SUM(BW69)*SUM(CA$4)+SUM(CB69)*SUM(CF$4)+SUM(CG69)*SUM(CK$4)+SUM(CL69)*SUM(CP$4))</f>
        <v/>
      </c>
      <c r="CR69" s="104" t="str">
        <f t="shared" ref="CR69:CR83" si="639">IF(AND(BS69="",BX69="",CC69=""),"",SUM(BS69)*SUM(BV$4)+SUM(BX69)*SUM(CA$4)+SUM(CC69)*SUM(CF$4)+SUM(CH69)*SUM(CK$4)+SUM(CM69)*SUM(CP$4))</f>
        <v/>
      </c>
      <c r="CS69" s="104" t="str">
        <f t="shared" ref="CS69:CS83" si="640">IF(AND(BT69="",BY69="",CD69=""),"",SUM(BT69)*SUM(BV$4)+SUM(BY69)*SUM(CA$4)+SUM(CD69)*SUM(CF$4)+SUM(CI69)*SUM(CK$4)+SUM(CN69)*SUM(CP$4))</f>
        <v/>
      </c>
      <c r="CT69" s="104" t="str">
        <f t="shared" ref="CT69:CT83" si="641">IF(AND(BU69="",BZ69="",CE69=""),"",SUM(BU69)*SUM(BV$4)+SUM(BZ69)*SUM(CA$4)+SUM(CE69)*SUM(CF$4)+SUM(CJ69)*SUM(CK$4)+SUM(CO69)*SUM(CP$4))</f>
        <v/>
      </c>
      <c r="CU69" s="104" t="str">
        <f t="shared" ref="CU69:CU83" si="642">IF(AND(BV69="",CA69="",CF69=""),"",SUM(BV69)*SUM(BV$4)+SUM(CA69)*SUM(CA$4)+SUM(CF69)*SUM(CF$4)+SUM(CK69)*SUM(CK$4)+SUM(CP69)*SUM(CP$4))</f>
        <v/>
      </c>
      <c r="CV69" s="105" t="str">
        <f t="shared" si="544"/>
        <v/>
      </c>
      <c r="CW69" s="109" t="str">
        <f t="shared" si="371"/>
        <v/>
      </c>
      <c r="CX69" s="102"/>
      <c r="CY69" s="102"/>
      <c r="CZ69" s="104" t="str">
        <f t="shared" si="545"/>
        <v/>
      </c>
      <c r="DA69" s="102"/>
      <c r="DB69" s="104" t="str">
        <f t="shared" ref="DB69:DB83" si="643">IF(AND(CX69="",CY69=""),"",IF(OR(DA69="",DA69&lt;CZ69),CZ69,IF(CY69="",DA69,CX69*CX$4+DA69*(1-CX$4))))</f>
        <v/>
      </c>
      <c r="DC69" s="102"/>
      <c r="DD69" s="102"/>
      <c r="DE69" s="104" t="str">
        <f t="shared" si="546"/>
        <v/>
      </c>
      <c r="DF69" s="102"/>
      <c r="DG69" s="104" t="str">
        <f t="shared" ref="DG69:DG83" si="644">IF(AND(DC69="",DD69=""),"",IF(OR(DF69="",DF69&lt;DE69),DE69,IF(DD69="",DF69,DC69*DC$4+DF69*(1-DC$4))))</f>
        <v/>
      </c>
      <c r="DH69" s="102"/>
      <c r="DI69" s="102"/>
      <c r="DJ69" s="104" t="str">
        <f t="shared" si="547"/>
        <v/>
      </c>
      <c r="DK69" s="102"/>
      <c r="DL69" s="104" t="str">
        <f t="shared" ref="DL69:DL83" si="645">IF(AND(DH69="",DI69=""),"",IF(OR(DK69="",DK69&lt;DJ69),DJ69,IF(DI69="",DK69,DH69*DH$4+DK69*(1-DH$4))))</f>
        <v/>
      </c>
      <c r="DM69" s="102"/>
      <c r="DN69" s="102"/>
      <c r="DO69" s="104" t="str">
        <f t="shared" si="548"/>
        <v/>
      </c>
      <c r="DP69" s="102"/>
      <c r="DQ69" s="104" t="str">
        <f t="shared" ref="DQ69:DQ83" si="646">IF(AND(DM69="",DN69=""),"",IF(OR(DP69="",DP69&lt;DO69),DO69,IF(DN69="",DP69,DM69*DM$4+DP69*(1-DM$4))))</f>
        <v/>
      </c>
      <c r="DR69" s="102"/>
      <c r="DS69" s="102"/>
      <c r="DT69" s="104" t="str">
        <f t="shared" si="549"/>
        <v/>
      </c>
      <c r="DU69" s="102"/>
      <c r="DV69" s="104" t="str">
        <f t="shared" ref="DV69:DV83" si="647">IF(AND(DR69="",DS69=""),"",IF(OR(DU69="",DU69&lt;DT69),DT69,IF(DS69="",DU69,DR69*DR$4+DU69*(1-DR$4))))</f>
        <v/>
      </c>
      <c r="DW69" s="104" t="str">
        <f t="shared" ref="DW69:DW83" si="648">IF(AND(CX69="",DC69="",DH69=""),"",SUM(CX69)*SUM(DB$4)+SUM(DC69)*SUM(DG$4)+SUM(DH69)*SUM(DL$4)+SUM(DM69)*SUM(DQ$4)+SUM(DR69)*SUM(DV$4))</f>
        <v/>
      </c>
      <c r="DX69" s="104" t="str">
        <f t="shared" ref="DX69:DX83" si="649">IF(AND(CY69="",DD69="",DI69=""),"",SUM(CY69)*SUM(DB$4)+SUM(DD69)*SUM(DG$4)+SUM(DI69)*SUM(DL$4)+SUM(DN69)*SUM(DQ$4)+SUM(DS69)*SUM(DV$4))</f>
        <v/>
      </c>
      <c r="DY69" s="104" t="str">
        <f t="shared" ref="DY69:DY83" si="650">IF(AND(CZ69="",DE69="",DJ69=""),"",SUM(CZ69)*SUM(DB$4)+SUM(DE69)*SUM(DG$4)+SUM(DJ69)*SUM(DL$4)+SUM(DO69)*SUM(DQ$4)+SUM(DT69)*SUM(DV$4))</f>
        <v/>
      </c>
      <c r="DZ69" s="104" t="str">
        <f t="shared" ref="DZ69:DZ83" si="651">IF(AND(DA69="",DF69="",DK69=""),"",SUM(DA69)*SUM(DB$4)+SUM(DF69)*SUM(DG$4)+SUM(DK69)*SUM(DL$4)+SUM(DP69)*SUM(DQ$4)+SUM(DU69)*SUM(DV$4))</f>
        <v/>
      </c>
      <c r="EA69" s="104" t="str">
        <f t="shared" ref="EA69:EA83" si="652">IF(AND(DB69="",DG69="",DL69=""),"",SUM(DB69)*SUM(DB$4)+SUM(DG69)*SUM(DG$4)+SUM(DL69)*SUM(DL$4)+SUM(DQ69)*SUM(DQ$4)+SUM(DV69)*SUM(DV$4))</f>
        <v/>
      </c>
      <c r="EB69" s="105" t="str">
        <f t="shared" si="550"/>
        <v/>
      </c>
      <c r="EC69" s="109" t="str">
        <f t="shared" si="372"/>
        <v/>
      </c>
      <c r="ED69" s="102"/>
      <c r="EE69" s="102"/>
      <c r="EF69" s="104" t="str">
        <f t="shared" si="551"/>
        <v/>
      </c>
      <c r="EG69" s="102"/>
      <c r="EH69" s="104" t="str">
        <f t="shared" ref="EH69:EH83" si="653">IF(AND(ED69="",EE69=""),"",IF(OR(EG69="",EG69&lt;EF69),EF69,IF(EE69="",EG69,ED69*ED$4+EG69*(1-ED$4))))</f>
        <v/>
      </c>
      <c r="EI69" s="102"/>
      <c r="EJ69" s="102"/>
      <c r="EK69" s="104" t="str">
        <f t="shared" si="552"/>
        <v/>
      </c>
      <c r="EL69" s="102"/>
      <c r="EM69" s="104" t="str">
        <f t="shared" ref="EM69:EM83" si="654">IF(AND(EI69="",EJ69=""),"",IF(OR(EL69="",EL69&lt;EK69),EK69,IF(EJ69="",EL69,EI69*EI$4+EL69*(1-EI$4))))</f>
        <v/>
      </c>
      <c r="EN69" s="102"/>
      <c r="EO69" s="102"/>
      <c r="EP69" s="104" t="str">
        <f t="shared" si="553"/>
        <v/>
      </c>
      <c r="EQ69" s="102"/>
      <c r="ER69" s="104" t="str">
        <f t="shared" ref="ER69:ER83" si="655">IF(AND(EN69="",EO69=""),"",IF(OR(EQ69="",EQ69&lt;EP69),EP69,IF(EO69="",EQ69,EN69*EN$4+EQ69*(1-EN$4))))</f>
        <v/>
      </c>
      <c r="ES69" s="102"/>
      <c r="ET69" s="102"/>
      <c r="EU69" s="104" t="str">
        <f t="shared" si="554"/>
        <v/>
      </c>
      <c r="EV69" s="102"/>
      <c r="EW69" s="104" t="str">
        <f t="shared" ref="EW69:EW83" si="656">IF(AND(ES69="",ET69=""),"",IF(OR(EV69="",EV69&lt;EU69),EU69,IF(ET69="",EV69,ES69*ES$4+EV69*(1-ES$4))))</f>
        <v/>
      </c>
      <c r="EX69" s="102"/>
      <c r="EY69" s="102"/>
      <c r="EZ69" s="104" t="str">
        <f t="shared" si="555"/>
        <v/>
      </c>
      <c r="FA69" s="102"/>
      <c r="FB69" s="104" t="str">
        <f t="shared" ref="FB69:FB83" si="657">IF(AND(EX69="",EY69=""),"",IF(OR(FA69="",FA69&lt;EZ69),EZ69,IF(EY69="",FA69,EX69*EX$4+FA69*(1-EX$4))))</f>
        <v/>
      </c>
      <c r="FC69" s="104" t="str">
        <f t="shared" ref="FC69:FC83" si="658">IF(AND(ED69="",EI69="",EN69=""),"",SUM(ED69)*SUM(EH$4)+SUM(EI69)*SUM(EM$4)+SUM(EN69)*SUM(ER$4)+SUM(ES69)*SUM(EW$4)+SUM(EX69)*SUM(FB$4))</f>
        <v/>
      </c>
      <c r="FD69" s="104" t="str">
        <f t="shared" ref="FD69:FD83" si="659">IF(AND(EE69="",EJ69="",EO69=""),"",SUM(EE69)*SUM(EH$4)+SUM(EJ69)*SUM(EM$4)+SUM(EO69)*SUM(ER$4)+SUM(ET69)*SUM(EW$4)+SUM(EY69)*SUM(FB$4))</f>
        <v/>
      </c>
      <c r="FE69" s="104" t="str">
        <f t="shared" ref="FE69:FE83" si="660">IF(AND(EF69="",EK69="",EP69=""),"",SUM(EF69)*SUM(EH$4)+SUM(EK69)*SUM(EM$4)+SUM(EP69)*SUM(ER$4)+SUM(EU69)*SUM(EW$4)+SUM(EZ69)*SUM(FB$4))</f>
        <v/>
      </c>
      <c r="FF69" s="104" t="str">
        <f t="shared" ref="FF69:FF83" si="661">IF(AND(EG69="",EL69="",EQ69=""),"",SUM(EG69)*SUM(EH$4)+SUM(EL69)*SUM(EM$4)+SUM(EQ69)*SUM(ER$4)+SUM(EV69)*SUM(EW$4)+SUM(FA69)*SUM(FB$4))</f>
        <v/>
      </c>
      <c r="FG69" s="104" t="str">
        <f t="shared" ref="FG69:FG83" si="662">IF(AND(EH69="",EM69="",ER69=""),"",SUM(EH69)*SUM(EH$4)+SUM(EM69)*SUM(EM$4)+SUM(ER69)*SUM(ER$4)+SUM(EW69)*SUM(EW$4)+SUM(FB69)*SUM(FB$4))</f>
        <v/>
      </c>
      <c r="FH69" s="105" t="str">
        <f t="shared" si="556"/>
        <v/>
      </c>
      <c r="FI69" s="109" t="str">
        <f t="shared" si="373"/>
        <v/>
      </c>
      <c r="FJ69" s="102"/>
      <c r="FK69" s="102"/>
      <c r="FL69" s="104" t="str">
        <f t="shared" si="557"/>
        <v/>
      </c>
      <c r="FM69" s="102"/>
      <c r="FN69" s="104" t="str">
        <f t="shared" ref="FN69:FN83" si="663">IF(AND(FJ69="",FK69=""),"",IF(OR(FM69="",FM69&lt;FL69),FL69,IF(FK69="",FM69,FJ69*FJ$4+FM69*(1-FJ$4))))</f>
        <v/>
      </c>
      <c r="FO69" s="102"/>
      <c r="FP69" s="102"/>
      <c r="FQ69" s="104" t="str">
        <f t="shared" si="558"/>
        <v/>
      </c>
      <c r="FR69" s="102"/>
      <c r="FS69" s="104" t="str">
        <f t="shared" ref="FS69:FS83" si="664">IF(AND(FO69="",FP69=""),"",IF(OR(FR69="",FR69&lt;FQ69),FQ69,IF(FP69="",FR69,FO69*FO$4+FR69*(1-FO$4))))</f>
        <v/>
      </c>
      <c r="FT69" s="102"/>
      <c r="FU69" s="102"/>
      <c r="FV69" s="104" t="str">
        <f t="shared" si="559"/>
        <v/>
      </c>
      <c r="FW69" s="102"/>
      <c r="FX69" s="104" t="str">
        <f t="shared" ref="FX69:FX83" si="665">IF(AND(FT69="",FU69=""),"",IF(OR(FW69="",FW69&lt;FV69),FV69,IF(FU69="",FW69,FT69*FT$4+FW69*(1-FT$4))))</f>
        <v/>
      </c>
      <c r="FY69" s="102"/>
      <c r="FZ69" s="102"/>
      <c r="GA69" s="104" t="str">
        <f t="shared" si="560"/>
        <v/>
      </c>
      <c r="GB69" s="102"/>
      <c r="GC69" s="104" t="str">
        <f t="shared" ref="GC69:GC83" si="666">IF(AND(FY69="",FZ69=""),"",IF(OR(GB69="",GB69&lt;GA69),GA69,IF(FZ69="",GB69,FY69*FY$4+GB69*(1-FY$4))))</f>
        <v/>
      </c>
      <c r="GD69" s="102"/>
      <c r="GE69" s="102"/>
      <c r="GF69" s="104" t="str">
        <f t="shared" si="561"/>
        <v/>
      </c>
      <c r="GG69" s="102"/>
      <c r="GH69" s="104" t="str">
        <f t="shared" ref="GH69:GH83" si="667">IF(AND(GD69="",GE69=""),"",IF(OR(GG69="",GG69&lt;GF69),GF69,IF(GE69="",GG69,GD69*GD$4+GG69*(1-GD$4))))</f>
        <v/>
      </c>
      <c r="GI69" s="104" t="str">
        <f t="shared" ref="GI69:GI83" si="668">IF(AND(FJ69="",FO69="",FT69=""),"",SUM(FJ69)*SUM(FN$4)+SUM(FO69)*SUM(FS$4)+SUM(FT69)*SUM(FX$4)+SUM(FY69)*SUM(GC$4)+SUM(GD69)*SUM(GH$4))</f>
        <v/>
      </c>
      <c r="GJ69" s="104" t="str">
        <f t="shared" ref="GJ69:GJ83" si="669">IF(AND(FK69="",FP69="",FU69=""),"",SUM(FK69)*SUM(FN$4)+SUM(FP69)*SUM(FS$4)+SUM(FU69)*SUM(FX$4)+SUM(FZ69)*SUM(GC$4)+SUM(GE69)*SUM(GH$4))</f>
        <v/>
      </c>
      <c r="GK69" s="104" t="str">
        <f t="shared" ref="GK69:GK83" si="670">IF(AND(FL69="",FQ69="",FV69=""),"",SUM(FL69)*SUM(FN$4)+SUM(FQ69)*SUM(FS$4)+SUM(FV69)*SUM(FX$4)+SUM(GA69)*SUM(GC$4)+SUM(GF69)*SUM(GH$4))</f>
        <v/>
      </c>
      <c r="GL69" s="104" t="str">
        <f t="shared" ref="GL69:GL83" si="671">IF(AND(FM69="",FR69="",FW69=""),"",SUM(FM69)*SUM(FN$4)+SUM(FR69)*SUM(FS$4)+SUM(FW69)*SUM(FX$4)+SUM(GB69)*SUM(GC$4)+SUM(GG69)*SUM(GH$4))</f>
        <v/>
      </c>
      <c r="GM69" s="104" t="str">
        <f t="shared" ref="GM69:GM83" si="672">IF(AND(FN69="",FS69="",FX69=""),"",SUM(FN69)*SUM(FN$4)+SUM(FS69)*SUM(FS$4)+SUM(FX69)*SUM(FX$4)+SUM(GC69)*SUM(GC$4)+SUM(GH69)*SUM(GH$4))</f>
        <v/>
      </c>
      <c r="GN69" s="105" t="str">
        <f t="shared" si="562"/>
        <v/>
      </c>
      <c r="GO69" s="109" t="str">
        <f t="shared" si="374"/>
        <v/>
      </c>
      <c r="GP69" s="102"/>
      <c r="GQ69" s="102"/>
      <c r="GR69" s="104" t="str">
        <f t="shared" si="563"/>
        <v/>
      </c>
      <c r="GS69" s="102"/>
      <c r="GT69" s="104" t="str">
        <f t="shared" ref="GT69:GT83" si="673">IF(AND(GP69="",GQ69=""),"",IF(OR(GS69="",GS69&lt;GR69),GR69,IF(GQ69="",GS69,GP69*GP$4+GS69*(1-GP$4))))</f>
        <v/>
      </c>
      <c r="GU69" s="102"/>
      <c r="GV69" s="102"/>
      <c r="GW69" s="104" t="str">
        <f t="shared" si="564"/>
        <v/>
      </c>
      <c r="GX69" s="102"/>
      <c r="GY69" s="104" t="str">
        <f t="shared" ref="GY69:GY83" si="674">IF(AND(GU69="",GV69=""),"",IF(OR(GX69="",GX69&lt;GW69),GW69,IF(GV69="",GX69,GU69*GU$4+GX69*(1-GU$4))))</f>
        <v/>
      </c>
      <c r="GZ69" s="102"/>
      <c r="HA69" s="102"/>
      <c r="HB69" s="104" t="str">
        <f t="shared" si="565"/>
        <v/>
      </c>
      <c r="HC69" s="102"/>
      <c r="HD69" s="104" t="str">
        <f t="shared" ref="HD69:HD83" si="675">IF(AND(GZ69="",HA69=""),"",IF(OR(HC69="",HC69&lt;HB69),HB69,IF(HA69="",HC69,GZ69*GZ$4+HC69*(1-GZ$4))))</f>
        <v/>
      </c>
      <c r="HE69" s="102"/>
      <c r="HF69" s="102"/>
      <c r="HG69" s="104" t="str">
        <f t="shared" si="566"/>
        <v/>
      </c>
      <c r="HH69" s="102"/>
      <c r="HI69" s="104" t="str">
        <f t="shared" ref="HI69:HI83" si="676">IF(AND(HE69="",HF69=""),"",IF(OR(HH69="",HH69&lt;HG69),HG69,IF(HF69="",HH69,HE69*HE$4+HH69*(1-HE$4))))</f>
        <v/>
      </c>
      <c r="HJ69" s="102"/>
      <c r="HK69" s="102"/>
      <c r="HL69" s="104" t="str">
        <f t="shared" si="567"/>
        <v/>
      </c>
      <c r="HM69" s="102"/>
      <c r="HN69" s="104" t="str">
        <f t="shared" ref="HN69:HN83" si="677">IF(AND(HJ69="",HK69=""),"",IF(OR(HM69="",HM69&lt;HL69),HL69,IF(HK69="",HM69,HJ69*HJ$4+HM69*(1-HJ$4))))</f>
        <v/>
      </c>
      <c r="HO69" s="104" t="str">
        <f t="shared" ref="HO69:HO83" si="678">IF(AND(GP69="",GU69="",GZ69=""),"",SUM(GP69)*SUM(GT$4)+SUM(GU69)*SUM(GY$4)+SUM(GZ69)*SUM(HD$4)+SUM(HE69)*SUM(HI$4)+SUM(HJ69)*SUM(HN$4))</f>
        <v/>
      </c>
      <c r="HP69" s="104" t="str">
        <f t="shared" ref="HP69:HP83" si="679">IF(AND(GQ69="",GV69="",HA69=""),"",SUM(GQ69)*SUM(GT$4)+SUM(GV69)*SUM(GY$4)+SUM(HA69)*SUM(HD$4)+SUM(HF69)*SUM(HI$4)+SUM(HK69)*SUM(HN$4))</f>
        <v/>
      </c>
      <c r="HQ69" s="104" t="str">
        <f t="shared" ref="HQ69:HQ83" si="680">IF(AND(GR69="",GW69="",HB69=""),"",SUM(GR69)*SUM(GT$4)+SUM(GW69)*SUM(GY$4)+SUM(HB69)*SUM(HD$4)+SUM(HG69)*SUM(HI$4)+SUM(HL69)*SUM(HN$4))</f>
        <v/>
      </c>
      <c r="HR69" s="104" t="str">
        <f t="shared" ref="HR69:HR83" si="681">IF(AND(GS69="",GX69="",HC69=""),"",SUM(GS69)*SUM(GT$4)+SUM(GX69)*SUM(GY$4)+SUM(HC69)*SUM(HD$4)+SUM(HH69)*SUM(HI$4)+SUM(HM69)*SUM(HN$4))</f>
        <v/>
      </c>
      <c r="HS69" s="104" t="str">
        <f t="shared" ref="HS69:HS83" si="682">IF(AND(GT69="",GY69="",HD69=""),"",SUM(GT69)*SUM(GT$4)+SUM(GY69)*SUM(GY$4)+SUM(HD69)*SUM(HD$4)+SUM(HI69)*SUM(HI$4)+SUM(HN69)*SUM(HN$4))</f>
        <v/>
      </c>
      <c r="HT69" s="105" t="str">
        <f t="shared" si="568"/>
        <v/>
      </c>
      <c r="HU69" s="109" t="str">
        <f t="shared" si="375"/>
        <v/>
      </c>
      <c r="HV69" s="102"/>
      <c r="HW69" s="102"/>
      <c r="HX69" s="104" t="str">
        <f t="shared" si="569"/>
        <v/>
      </c>
      <c r="HY69" s="102"/>
      <c r="HZ69" s="104" t="str">
        <f t="shared" ref="HZ69:HZ83" si="683">IF(AND(HV69="",HW69=""),"",IF(OR(HY69="",HY69&lt;HX69),HX69,IF(HW69="",HY69,HV69*HV$4+HY69*(1-HV$4))))</f>
        <v/>
      </c>
      <c r="IA69" s="102"/>
      <c r="IB69" s="102"/>
      <c r="IC69" s="104" t="str">
        <f t="shared" si="570"/>
        <v/>
      </c>
      <c r="ID69" s="102"/>
      <c r="IE69" s="104" t="str">
        <f t="shared" ref="IE69:IE83" si="684">IF(AND(IA69="",IB69=""),"",IF(OR(ID69="",ID69&lt;IC69),IC69,IF(IB69="",ID69,IA69*IA$4+ID69*(1-IA$4))))</f>
        <v/>
      </c>
      <c r="IF69" s="102"/>
      <c r="IG69" s="102"/>
      <c r="IH69" s="104" t="str">
        <f t="shared" si="571"/>
        <v/>
      </c>
      <c r="II69" s="102"/>
      <c r="IJ69" s="104" t="str">
        <f t="shared" ref="IJ69:IJ83" si="685">IF(AND(IF69="",IG69=""),"",IF(OR(II69="",II69&lt;IH69),IH69,IF(IG69="",II69,IF69*IF$4+II69*(1-IF$4))))</f>
        <v/>
      </c>
      <c r="IK69" s="102"/>
      <c r="IL69" s="102"/>
      <c r="IM69" s="104" t="str">
        <f t="shared" si="572"/>
        <v/>
      </c>
      <c r="IN69" s="102"/>
      <c r="IO69" s="104" t="str">
        <f t="shared" ref="IO69:IO83" si="686">IF(AND(IK69="",IL69=""),"",IF(OR(IN69="",IN69&lt;IM69),IM69,IF(IL69="",IN69,IK69*IK$4+IN69*(1-IK$4))))</f>
        <v/>
      </c>
      <c r="IP69" s="102"/>
      <c r="IQ69" s="102"/>
      <c r="IR69" s="104" t="str">
        <f t="shared" si="573"/>
        <v/>
      </c>
      <c r="IS69" s="102"/>
      <c r="IT69" s="104" t="str">
        <f t="shared" ref="IT69:IT83" si="687">IF(AND(IP69="",IQ69=""),"",IF(OR(IS69="",IS69&lt;IR69),IR69,IF(IQ69="",IS69,IP69*IP$4+IS69*(1-IP$4))))</f>
        <v/>
      </c>
      <c r="IU69" s="104" t="str">
        <f t="shared" ref="IU69:IU83" si="688">IF(AND(HV69="",IA69="",IF69=""),"",SUM(HV69)*SUM(HZ$4)+SUM(IA69)*SUM(IE$4)+SUM(IF69)*SUM(IJ$4)+SUM(IK69)*SUM(IO$4)+SUM(IP69)*SUM(IT$4))</f>
        <v/>
      </c>
      <c r="IV69" s="104" t="str">
        <f t="shared" ref="IV69:IV83" si="689">IF(AND(HW69="",IB69="",IG69=""),"",SUM(HW69)*SUM(HZ$4)+SUM(IB69)*SUM(IE$4)+SUM(IG69)*SUM(IJ$4)+SUM(IL69)*SUM(IO$4)+SUM(IQ69)*SUM(IT$4))</f>
        <v/>
      </c>
      <c r="IW69" s="104" t="str">
        <f t="shared" ref="IW69:IW83" si="690">IF(AND(HX69="",IC69="",IH69=""),"",SUM(HX69)*SUM(HZ$4)+SUM(IC69)*SUM(IE$4)+SUM(IH69)*SUM(IJ$4)+SUM(IM69)*SUM(IO$4)+SUM(IR69)*SUM(IT$4))</f>
        <v/>
      </c>
      <c r="IX69" s="104" t="str">
        <f t="shared" ref="IX69:IX83" si="691">IF(AND(HY69="",ID69="",II69=""),"",SUM(HY69)*SUM(HZ$4)+SUM(ID69)*SUM(IE$4)+SUM(II69)*SUM(IJ$4)+SUM(IN69)*SUM(IO$4)+SUM(IS69)*SUM(IT$4))</f>
        <v/>
      </c>
      <c r="IY69" s="104" t="str">
        <f t="shared" ref="IY69:IY83" si="692">IF(AND(HZ69="",IE69="",IJ69=""),"",SUM(HZ69)*SUM(HZ$4)+SUM(IE69)*SUM(IE$4)+SUM(IJ69)*SUM(IJ$4)+SUM(IO69)*SUM(IO$4)+SUM(IT69)*SUM(IT$4))</f>
        <v/>
      </c>
      <c r="IZ69" s="105" t="str">
        <f t="shared" si="574"/>
        <v/>
      </c>
      <c r="JA69" s="109" t="str">
        <f t="shared" si="376"/>
        <v/>
      </c>
      <c r="JB69" s="102"/>
      <c r="JC69" s="102"/>
      <c r="JD69" s="104" t="str">
        <f t="shared" si="575"/>
        <v/>
      </c>
      <c r="JE69" s="102"/>
      <c r="JF69" s="104" t="str">
        <f t="shared" ref="JF69:JF83" si="693">IF(AND(JB69="",JC69=""),"",IF(OR(JE69="",JE69&lt;JD69),JD69,IF(JC69="",JE69,JB69*JB$4+JE69*(1-JB$4))))</f>
        <v/>
      </c>
      <c r="JG69" s="102"/>
      <c r="JH69" s="102"/>
      <c r="JI69" s="104" t="str">
        <f t="shared" si="576"/>
        <v/>
      </c>
      <c r="JJ69" s="102"/>
      <c r="JK69" s="104" t="str">
        <f t="shared" ref="JK69:JK83" si="694">IF(AND(JG69="",JH69=""),"",IF(OR(JJ69="",JJ69&lt;JI69),JI69,IF(JH69="",JJ69,JG69*JG$4+JJ69*(1-JG$4))))</f>
        <v/>
      </c>
      <c r="JL69" s="102"/>
      <c r="JM69" s="102"/>
      <c r="JN69" s="104" t="str">
        <f t="shared" si="577"/>
        <v/>
      </c>
      <c r="JO69" s="102"/>
      <c r="JP69" s="104" t="str">
        <f t="shared" ref="JP69:JP83" si="695">IF(AND(JL69="",JM69=""),"",IF(OR(JO69="",JO69&lt;JN69),JN69,IF(JM69="",JO69,JL69*JL$4+JO69*(1-JL$4))))</f>
        <v/>
      </c>
      <c r="JQ69" s="102"/>
      <c r="JR69" s="102"/>
      <c r="JS69" s="104" t="str">
        <f t="shared" si="578"/>
        <v/>
      </c>
      <c r="JT69" s="102"/>
      <c r="JU69" s="104" t="str">
        <f t="shared" ref="JU69:JU83" si="696">IF(AND(JQ69="",JR69=""),"",IF(OR(JT69="",JT69&lt;JS69),JS69,IF(JR69="",JT69,JQ69*JQ$4+JT69*(1-JQ$4))))</f>
        <v/>
      </c>
      <c r="JV69" s="102"/>
      <c r="JW69" s="102"/>
      <c r="JX69" s="104" t="str">
        <f t="shared" si="579"/>
        <v/>
      </c>
      <c r="JY69" s="102"/>
      <c r="JZ69" s="104" t="str">
        <f t="shared" ref="JZ69:JZ83" si="697">IF(AND(JV69="",JW69=""),"",IF(OR(JY69="",JY69&lt;JX69),JX69,IF(JW69="",JY69,JV69*JV$4+JY69*(1-JV$4))))</f>
        <v/>
      </c>
      <c r="KA69" s="104" t="str">
        <f t="shared" ref="KA69:KA83" si="698">IF(AND(JB69="",JG69="",JL69=""),"",SUM(JB69)*SUM(JF$4)+SUM(JG69)*SUM(JK$4)+SUM(JL69)*SUM(JP$4)+SUM(JQ69)*SUM(JU$4)+SUM(JV69)*SUM(JZ$4))</f>
        <v/>
      </c>
      <c r="KB69" s="104" t="str">
        <f t="shared" ref="KB69:KB83" si="699">IF(AND(JC69="",JH69="",JM69=""),"",SUM(JC69)*SUM(JF$4)+SUM(JH69)*SUM(JK$4)+SUM(JM69)*SUM(JP$4)+SUM(JR69)*SUM(JU$4)+SUM(JW69)*SUM(JZ$4))</f>
        <v/>
      </c>
      <c r="KC69" s="104" t="str">
        <f t="shared" ref="KC69:KC83" si="700">IF(AND(JD69="",JI69="",JN69=""),"",SUM(JD69)*SUM(JF$4)+SUM(JI69)*SUM(JK$4)+SUM(JN69)*SUM(JP$4)+SUM(JS69)*SUM(JU$4)+SUM(JX69)*SUM(JZ$4))</f>
        <v/>
      </c>
      <c r="KD69" s="104" t="str">
        <f t="shared" ref="KD69:KD83" si="701">IF(AND(JE69="",JJ69="",JO69=""),"",SUM(JE69)*SUM(JF$4)+SUM(JJ69)*SUM(JK$4)+SUM(JO69)*SUM(JP$4)+SUM(JT69)*SUM(JU$4)+SUM(JY69)*SUM(JZ$4))</f>
        <v/>
      </c>
      <c r="KE69" s="104" t="str">
        <f t="shared" ref="KE69:KE83" si="702">IF(AND(JF69="",JK69="",JP69=""),"",SUM(JF69)*SUM(JF$4)+SUM(JK69)*SUM(JK$4)+SUM(JP69)*SUM(JP$4)+SUM(JU69)*SUM(JU$4)+SUM(JZ69)*SUM(JZ$4))</f>
        <v/>
      </c>
      <c r="KF69" s="105" t="str">
        <f t="shared" si="580"/>
        <v/>
      </c>
      <c r="KG69" s="109" t="str">
        <f t="shared" si="377"/>
        <v/>
      </c>
      <c r="KH69" s="102"/>
      <c r="KI69" s="102"/>
      <c r="KJ69" s="104" t="str">
        <f t="shared" si="581"/>
        <v/>
      </c>
      <c r="KK69" s="102"/>
      <c r="KL69" s="104" t="str">
        <f t="shared" ref="KL69:KL83" si="703">IF(AND(KH69="",KI69=""),"",IF(OR(KK69="",KK69&lt;KJ69),KJ69,IF(KI69="",KK69,KH69*KH$4+KK69*(1-KH$4))))</f>
        <v/>
      </c>
      <c r="KM69" s="102"/>
      <c r="KN69" s="102"/>
      <c r="KO69" s="104" t="str">
        <f t="shared" si="582"/>
        <v/>
      </c>
      <c r="KP69" s="102"/>
      <c r="KQ69" s="104" t="str">
        <f t="shared" ref="KQ69:KQ83" si="704">IF(AND(KM69="",KN69=""),"",IF(OR(KP69="",KP69&lt;KO69),KO69,IF(KN69="",KP69,KM69*KM$4+KP69*(1-KM$4))))</f>
        <v/>
      </c>
      <c r="KR69" s="102"/>
      <c r="KS69" s="102"/>
      <c r="KT69" s="104" t="str">
        <f t="shared" si="583"/>
        <v/>
      </c>
      <c r="KU69" s="102"/>
      <c r="KV69" s="104" t="str">
        <f t="shared" ref="KV69:KV83" si="705">IF(AND(KR69="",KS69=""),"",IF(OR(KU69="",KU69&lt;KT69),KT69,IF(KS69="",KU69,KR69*KR$4+KU69*(1-KR$4))))</f>
        <v/>
      </c>
      <c r="KW69" s="102"/>
      <c r="KX69" s="102"/>
      <c r="KY69" s="104" t="str">
        <f t="shared" si="584"/>
        <v/>
      </c>
      <c r="KZ69" s="102"/>
      <c r="LA69" s="104" t="str">
        <f t="shared" ref="LA69:LA83" si="706">IF(AND(KW69="",KX69=""),"",IF(OR(KZ69="",KZ69&lt;KY69),KY69,IF(KX69="",KZ69,KW69*KW$4+KZ69*(1-KW$4))))</f>
        <v/>
      </c>
      <c r="LB69" s="102"/>
      <c r="LC69" s="102"/>
      <c r="LD69" s="104" t="str">
        <f t="shared" si="585"/>
        <v/>
      </c>
      <c r="LE69" s="102"/>
      <c r="LF69" s="104" t="str">
        <f t="shared" ref="LF69:LF83" si="707">IF(AND(LB69="",LC69=""),"",IF(OR(LE69="",LE69&lt;LD69),LD69,IF(LC69="",LE69,LB69*LB$4+LE69*(1-LB$4))))</f>
        <v/>
      </c>
      <c r="LG69" s="104" t="str">
        <f t="shared" ref="LG69:LG83" si="708">IF(AND(KH69="",KM69="",KR69=""),"",SUM(KH69)*SUM(KL$4)+SUM(KM69)*SUM(KQ$4)+SUM(KR69)*SUM(KV$4)+SUM(KW69)*SUM(LA$4)+SUM(LB69)*SUM(LF$4))</f>
        <v/>
      </c>
      <c r="LH69" s="104" t="str">
        <f t="shared" ref="LH69:LH83" si="709">IF(AND(KI69="",KN69="",KS69=""),"",SUM(KI69)*SUM(KL$4)+SUM(KN69)*SUM(KQ$4)+SUM(KS69)*SUM(KV$4)+SUM(KX69)*SUM(LA$4)+SUM(LC69)*SUM(LF$4))</f>
        <v/>
      </c>
      <c r="LI69" s="104" t="str">
        <f t="shared" ref="LI69:LI83" si="710">IF(AND(KJ69="",KO69="",KT69=""),"",SUM(KJ69)*SUM(KL$4)+SUM(KO69)*SUM(KQ$4)+SUM(KT69)*SUM(KV$4)+SUM(KY69)*SUM(LA$4)+SUM(LD69)*SUM(LF$4))</f>
        <v/>
      </c>
      <c r="LJ69" s="104" t="str">
        <f t="shared" ref="LJ69:LJ83" si="711">IF(AND(KK69="",KP69="",KU69=""),"",SUM(KK69)*SUM(KL$4)+SUM(KP69)*SUM(KQ$4)+SUM(KU69)*SUM(KV$4)+SUM(KZ69)*SUM(LA$4)+SUM(LE69)*SUM(LF$4))</f>
        <v/>
      </c>
      <c r="LK69" s="104" t="str">
        <f t="shared" ref="LK69:LK83" si="712">IF(AND(KL69="",KQ69="",KV69=""),"",SUM(KL69)*SUM(KL$4)+SUM(KQ69)*SUM(KQ$4)+SUM(KV69)*SUM(KV$4)+SUM(LA69)*SUM(LA$4)+SUM(LF69)*SUM(LF$4))</f>
        <v/>
      </c>
      <c r="LL69" s="105" t="str">
        <f t="shared" si="586"/>
        <v/>
      </c>
      <c r="LM69" s="109" t="str">
        <f t="shared" si="378"/>
        <v/>
      </c>
      <c r="LN69" s="102"/>
      <c r="LO69" s="102"/>
      <c r="LP69" s="104" t="str">
        <f t="shared" si="587"/>
        <v/>
      </c>
      <c r="LQ69" s="102"/>
      <c r="LR69" s="104" t="str">
        <f t="shared" ref="LR69:LR83" si="713">IF(AND(LN69="",LO69=""),"",IF(OR(LQ69="",LQ69&lt;LP69),LP69,IF(LO69="",LQ69,LN69*LN$4+LQ69*(1-LN$4))))</f>
        <v/>
      </c>
      <c r="LS69" s="102"/>
      <c r="LT69" s="102"/>
      <c r="LU69" s="104" t="str">
        <f t="shared" si="588"/>
        <v/>
      </c>
      <c r="LV69" s="102"/>
      <c r="LW69" s="104" t="str">
        <f t="shared" ref="LW69:LW83" si="714">IF(AND(LS69="",LT69=""),"",IF(OR(LV69="",LV69&lt;LU69),LU69,IF(LT69="",LV69,LS69*LS$4+LV69*(1-LS$4))))</f>
        <v/>
      </c>
      <c r="LX69" s="102"/>
      <c r="LY69" s="102"/>
      <c r="LZ69" s="104" t="str">
        <f t="shared" si="589"/>
        <v/>
      </c>
      <c r="MA69" s="102"/>
      <c r="MB69" s="104" t="str">
        <f t="shared" ref="MB69:MB83" si="715">IF(AND(LX69="",LY69=""),"",IF(OR(MA69="",MA69&lt;LZ69),LZ69,IF(LY69="",MA69,LX69*LX$4+MA69*(1-LX$4))))</f>
        <v/>
      </c>
      <c r="MC69" s="102"/>
      <c r="MD69" s="102"/>
      <c r="ME69" s="104" t="str">
        <f t="shared" si="590"/>
        <v/>
      </c>
      <c r="MF69" s="102"/>
      <c r="MG69" s="104" t="str">
        <f t="shared" ref="MG69:MG83" si="716">IF(AND(MC69="",MD69=""),"",IF(OR(MF69="",MF69&lt;ME69),ME69,IF(MD69="",MF69,MC69*MC$4+MF69*(1-MC$4))))</f>
        <v/>
      </c>
      <c r="MH69" s="102"/>
      <c r="MI69" s="102"/>
      <c r="MJ69" s="104" t="str">
        <f t="shared" si="591"/>
        <v/>
      </c>
      <c r="MK69" s="102"/>
      <c r="ML69" s="104" t="str">
        <f t="shared" ref="ML69:ML83" si="717">IF(AND(MH69="",MI69=""),"",IF(OR(MK69="",MK69&lt;MJ69),MJ69,IF(MI69="",MK69,MH69*MH$4+MK69*(1-MH$4))))</f>
        <v/>
      </c>
      <c r="MM69" s="104" t="str">
        <f t="shared" ref="MM69:MM83" si="718">IF(AND(LN69="",LS69="",LX69=""),"",SUM(LN69)*SUM(LR$4)+SUM(LS69)*SUM(LW$4)+SUM(LX69)*SUM(MB$4)+SUM(MC69)*SUM(MG$4)+SUM(MH69)*SUM(ML$4))</f>
        <v/>
      </c>
      <c r="MN69" s="104" t="str">
        <f t="shared" ref="MN69:MN83" si="719">IF(AND(LO69="",LT69="",LY69=""),"",SUM(LO69)*SUM(LR$4)+SUM(LT69)*SUM(LW$4)+SUM(LY69)*SUM(MB$4)+SUM(MD69)*SUM(MG$4)+SUM(MI69)*SUM(ML$4))</f>
        <v/>
      </c>
      <c r="MO69" s="104" t="str">
        <f t="shared" ref="MO69:MO83" si="720">IF(AND(LP69="",LU69="",LZ69=""),"",SUM(LP69)*SUM(LR$4)+SUM(LU69)*SUM(LW$4)+SUM(LZ69)*SUM(MB$4)+SUM(ME69)*SUM(MG$4)+SUM(MJ69)*SUM(ML$4))</f>
        <v/>
      </c>
      <c r="MP69" s="104" t="str">
        <f t="shared" ref="MP69:MP83" si="721">IF(AND(LQ69="",LV69="",MA69=""),"",SUM(LQ69)*SUM(LR$4)+SUM(LV69)*SUM(LW$4)+SUM(MA69)*SUM(MB$4)+SUM(MF69)*SUM(MG$4)+SUM(MK69)*SUM(ML$4))</f>
        <v/>
      </c>
      <c r="MQ69" s="104" t="str">
        <f t="shared" ref="MQ69:MQ83" si="722">IF(AND(LR69="",LW69="",MB69=""),"",SUM(LR69)*SUM(LR$4)+SUM(LW69)*SUM(LW$4)+SUM(MB69)*SUM(MB$4)+SUM(MG69)*SUM(MG$4)+SUM(ML69)*SUM(ML$4))</f>
        <v/>
      </c>
      <c r="MR69" s="105" t="str">
        <f t="shared" si="592"/>
        <v/>
      </c>
      <c r="MS69" s="109" t="str">
        <f t="shared" si="379"/>
        <v/>
      </c>
      <c r="MT69" s="102"/>
      <c r="MU69" s="102"/>
      <c r="MV69" s="104" t="str">
        <f t="shared" si="593"/>
        <v/>
      </c>
      <c r="MW69" s="102"/>
      <c r="MX69" s="104" t="str">
        <f t="shared" ref="MX69:MX83" si="723">IF(AND(MT69="",MU69=""),"",IF(OR(MW69="",MW69&lt;MV69),MV69,IF(MU69="",MW69,MT69*MT$4+MW69*(1-MT$4))))</f>
        <v/>
      </c>
      <c r="MY69" s="102"/>
      <c r="MZ69" s="102"/>
      <c r="NA69" s="104" t="str">
        <f t="shared" si="594"/>
        <v/>
      </c>
      <c r="NB69" s="102"/>
      <c r="NC69" s="104" t="str">
        <f t="shared" ref="NC69:NC83" si="724">IF(AND(MY69="",MZ69=""),"",IF(OR(NB69="",NB69&lt;NA69),NA69,IF(MZ69="",NB69,MY69*MY$4+NB69*(1-MY$4))))</f>
        <v/>
      </c>
      <c r="ND69" s="102"/>
      <c r="NE69" s="102"/>
      <c r="NF69" s="104" t="str">
        <f t="shared" si="595"/>
        <v/>
      </c>
      <c r="NG69" s="102"/>
      <c r="NH69" s="104" t="str">
        <f t="shared" ref="NH69:NH83" si="725">IF(AND(ND69="",NE69=""),"",IF(OR(NG69="",NG69&lt;NF69),NF69,IF(NE69="",NG69,ND69*ND$4+NG69*(1-ND$4))))</f>
        <v/>
      </c>
      <c r="NI69" s="102"/>
      <c r="NJ69" s="102"/>
      <c r="NK69" s="104" t="str">
        <f t="shared" si="596"/>
        <v/>
      </c>
      <c r="NL69" s="102"/>
      <c r="NM69" s="104" t="str">
        <f t="shared" ref="NM69:NM83" si="726">IF(AND(NI69="",NJ69=""),"",IF(OR(NL69="",NL69&lt;NK69),NK69,IF(NJ69="",NL69,NI69*NI$4+NL69*(1-NI$4))))</f>
        <v/>
      </c>
      <c r="NN69" s="102"/>
      <c r="NO69" s="102"/>
      <c r="NP69" s="104" t="str">
        <f t="shared" si="597"/>
        <v/>
      </c>
      <c r="NQ69" s="102"/>
      <c r="NR69" s="104" t="str">
        <f t="shared" ref="NR69:NR83" si="727">IF(AND(NN69="",NO69=""),"",IF(OR(NQ69="",NQ69&lt;NP69),NP69,IF(NO69="",NQ69,NN69*NN$4+NQ69*(1-NN$4))))</f>
        <v/>
      </c>
      <c r="NS69" s="104" t="str">
        <f t="shared" ref="NS69:NS83" si="728">IF(AND(MT69="",MY69="",ND69=""),"",SUM(MT69)*SUM(MX$4)+SUM(MY69)*SUM(NC$4)+SUM(ND69)*SUM(NH$4)+SUM(NI69)*SUM(NM$4)+SUM(NN69)*SUM(NR$4))</f>
        <v/>
      </c>
      <c r="NT69" s="104" t="str">
        <f t="shared" ref="NT69:NT83" si="729">IF(AND(MU69="",MZ69="",NE69=""),"",SUM(MU69)*SUM(MX$4)+SUM(MZ69)*SUM(NC$4)+SUM(NE69)*SUM(NH$4)+SUM(NJ69)*SUM(NM$4)+SUM(NO69)*SUM(NR$4))</f>
        <v/>
      </c>
      <c r="NU69" s="104" t="str">
        <f t="shared" ref="NU69:NU83" si="730">IF(AND(MV69="",NA69="",NF69=""),"",SUM(MV69)*SUM(MX$4)+SUM(NA69)*SUM(NC$4)+SUM(NF69)*SUM(NH$4)+SUM(NK69)*SUM(NM$4)+SUM(NP69)*SUM(NR$4))</f>
        <v/>
      </c>
      <c r="NV69" s="104" t="str">
        <f t="shared" ref="NV69:NV83" si="731">IF(AND(MW69="",NB69="",NG69=""),"",SUM(MW69)*SUM(MX$4)+SUM(NB69)*SUM(NC$4)+SUM(NG69)*SUM(NH$4)+SUM(NL69)*SUM(NM$4)+SUM(NQ69)*SUM(NR$4))</f>
        <v/>
      </c>
      <c r="NW69" s="104" t="str">
        <f t="shared" ref="NW69:NW83" si="732">IF(AND(MX69="",NC69="",NH69=""),"",SUM(MX69)*SUM(MX$4)+SUM(NC69)*SUM(NC$4)+SUM(NH69)*SUM(NH$4)+SUM(NM69)*SUM(NM$4)+SUM(NR69)*SUM(NR$4))</f>
        <v/>
      </c>
      <c r="NX69" s="105" t="str">
        <f t="shared" si="598"/>
        <v/>
      </c>
      <c r="NY69" s="109" t="str">
        <f t="shared" si="380"/>
        <v/>
      </c>
      <c r="OA69" s="104" t="str">
        <f t="shared" si="599"/>
        <v/>
      </c>
      <c r="OB69" s="104" t="str">
        <f t="shared" si="600"/>
        <v/>
      </c>
      <c r="OC69" s="104" t="str">
        <f t="shared" si="601"/>
        <v/>
      </c>
      <c r="OD69" s="104" t="str">
        <f t="shared" si="602"/>
        <v/>
      </c>
      <c r="OE69" s="104" t="str">
        <f t="shared" si="603"/>
        <v/>
      </c>
      <c r="OF69" s="104" t="str">
        <f t="shared" si="604"/>
        <v/>
      </c>
      <c r="OG69" s="104" t="str">
        <f t="shared" si="605"/>
        <v/>
      </c>
      <c r="OH69" s="104" t="str">
        <f t="shared" si="606"/>
        <v/>
      </c>
      <c r="OI69" s="104" t="str">
        <f t="shared" si="607"/>
        <v/>
      </c>
      <c r="OJ69" s="104" t="str">
        <f t="shared" si="608"/>
        <v/>
      </c>
      <c r="OK69" s="104" t="str">
        <f t="shared" si="609"/>
        <v/>
      </c>
      <c r="OL69" s="104" t="str">
        <f t="shared" si="610"/>
        <v/>
      </c>
      <c r="OM69" s="134"/>
      <c r="ON69" s="104" t="str">
        <f t="shared" si="611"/>
        <v/>
      </c>
      <c r="OO69" s="104" t="str">
        <f t="shared" si="612"/>
        <v/>
      </c>
      <c r="OP69" s="104" t="str">
        <f t="shared" ref="OP69:OP83" si="733">IF(AG69="","",($AJ$4*SUM(AG69)+$BP$4*SUM(BM69)+$CV$4*SUM(CS69)+$EB$4*SUM(DY69)+$FH$4*SUM(FE69)+$GN$4*SUM(GK69)+$HT$4*SUM(HQ69)+$IZ$4*SUM(IW69)+$KF$4*SUM(KC69)+$LL$4*SUM(LI69)+$MR$4*SUM(MO69)+$NX$4*SUM(NU69))/30)</f>
        <v/>
      </c>
      <c r="OQ69" s="104" t="str">
        <f t="shared" si="101"/>
        <v/>
      </c>
      <c r="OR69" s="105" t="str">
        <f t="shared" si="102"/>
        <v/>
      </c>
      <c r="OS69" s="105" t="str">
        <f t="shared" si="103"/>
        <v/>
      </c>
      <c r="OT69" s="134"/>
      <c r="OU69" s="109" t="str">
        <f t="shared" si="104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368"/>
        <v>65</v>
      </c>
      <c r="B70" s="195"/>
      <c r="C70" s="195"/>
      <c r="D70" s="195"/>
      <c r="E70" s="196"/>
      <c r="F70" s="102"/>
      <c r="G70" s="102"/>
      <c r="H70" s="104" t="str">
        <f t="shared" si="527"/>
        <v/>
      </c>
      <c r="I70" s="102"/>
      <c r="J70" s="104" t="str">
        <f t="shared" si="613"/>
        <v/>
      </c>
      <c r="K70" s="102"/>
      <c r="L70" s="102"/>
      <c r="M70" s="104" t="str">
        <f t="shared" si="528"/>
        <v/>
      </c>
      <c r="N70" s="102"/>
      <c r="O70" s="104" t="str">
        <f t="shared" si="614"/>
        <v/>
      </c>
      <c r="P70" s="102"/>
      <c r="Q70" s="102"/>
      <c r="R70" s="104" t="str">
        <f t="shared" si="529"/>
        <v/>
      </c>
      <c r="S70" s="102"/>
      <c r="T70" s="104" t="str">
        <f t="shared" si="615"/>
        <v/>
      </c>
      <c r="U70" s="102"/>
      <c r="V70" s="102"/>
      <c r="W70" s="104" t="str">
        <f t="shared" si="530"/>
        <v/>
      </c>
      <c r="X70" s="102"/>
      <c r="Y70" s="104" t="str">
        <f t="shared" si="616"/>
        <v/>
      </c>
      <c r="Z70" s="102"/>
      <c r="AA70" s="102"/>
      <c r="AB70" s="104" t="str">
        <f t="shared" si="531"/>
        <v/>
      </c>
      <c r="AC70" s="102"/>
      <c r="AD70" s="104" t="str">
        <f t="shared" si="617"/>
        <v/>
      </c>
      <c r="AE70" s="104" t="str">
        <f t="shared" si="618"/>
        <v/>
      </c>
      <c r="AF70" s="104" t="str">
        <f t="shared" si="619"/>
        <v/>
      </c>
      <c r="AG70" s="104" t="str">
        <f t="shared" si="620"/>
        <v/>
      </c>
      <c r="AH70" s="104" t="str">
        <f t="shared" si="621"/>
        <v/>
      </c>
      <c r="AI70" s="104" t="str">
        <f t="shared" si="622"/>
        <v/>
      </c>
      <c r="AJ70" s="105" t="str">
        <f t="shared" si="532"/>
        <v/>
      </c>
      <c r="AK70" s="109" t="str">
        <f t="shared" ref="AK70:AK83" si="734">IF(ISERROR(RANK(AI70,AI$6:AI$83)),"",RANK(AI70,AI$6:AI$83))</f>
        <v/>
      </c>
      <c r="AL70" s="102"/>
      <c r="AM70" s="102"/>
      <c r="AN70" s="104" t="str">
        <f t="shared" si="533"/>
        <v/>
      </c>
      <c r="AO70" s="102"/>
      <c r="AP70" s="104" t="str">
        <f t="shared" si="623"/>
        <v/>
      </c>
      <c r="AQ70" s="102"/>
      <c r="AR70" s="102"/>
      <c r="AS70" s="104" t="str">
        <f t="shared" si="534"/>
        <v/>
      </c>
      <c r="AT70" s="102"/>
      <c r="AU70" s="104" t="str">
        <f t="shared" si="624"/>
        <v/>
      </c>
      <c r="AV70" s="102"/>
      <c r="AW70" s="102"/>
      <c r="AX70" s="104" t="str">
        <f t="shared" si="535"/>
        <v/>
      </c>
      <c r="AY70" s="102"/>
      <c r="AZ70" s="104" t="str">
        <f t="shared" si="625"/>
        <v/>
      </c>
      <c r="BA70" s="102"/>
      <c r="BB70" s="102"/>
      <c r="BC70" s="104" t="str">
        <f t="shared" si="536"/>
        <v/>
      </c>
      <c r="BD70" s="102"/>
      <c r="BE70" s="104" t="str">
        <f t="shared" si="626"/>
        <v/>
      </c>
      <c r="BF70" s="102"/>
      <c r="BG70" s="102"/>
      <c r="BH70" s="104" t="str">
        <f t="shared" si="537"/>
        <v/>
      </c>
      <c r="BI70" s="102"/>
      <c r="BJ70" s="104" t="str">
        <f t="shared" si="627"/>
        <v/>
      </c>
      <c r="BK70" s="104" t="str">
        <f t="shared" si="628"/>
        <v/>
      </c>
      <c r="BL70" s="104" t="str">
        <f t="shared" si="629"/>
        <v/>
      </c>
      <c r="BM70" s="104" t="str">
        <f t="shared" si="630"/>
        <v/>
      </c>
      <c r="BN70" s="104" t="str">
        <f t="shared" si="631"/>
        <v/>
      </c>
      <c r="BO70" s="104" t="str">
        <f t="shared" si="632"/>
        <v/>
      </c>
      <c r="BP70" s="105" t="str">
        <f t="shared" si="538"/>
        <v/>
      </c>
      <c r="BQ70" s="109" t="str">
        <f t="shared" ref="BQ70:BQ83" si="735">IF(ISERROR(RANK(BO70,BO$6:BO$83)),"",RANK(BO70,BO$6:BO$83))</f>
        <v/>
      </c>
      <c r="BR70" s="102"/>
      <c r="BS70" s="102"/>
      <c r="BT70" s="104" t="str">
        <f t="shared" si="539"/>
        <v/>
      </c>
      <c r="BU70" s="102"/>
      <c r="BV70" s="104" t="str">
        <f t="shared" si="633"/>
        <v/>
      </c>
      <c r="BW70" s="102"/>
      <c r="BX70" s="102"/>
      <c r="BY70" s="104" t="str">
        <f t="shared" si="540"/>
        <v/>
      </c>
      <c r="BZ70" s="102"/>
      <c r="CA70" s="104" t="str">
        <f t="shared" si="634"/>
        <v/>
      </c>
      <c r="CB70" s="102"/>
      <c r="CC70" s="102"/>
      <c r="CD70" s="104" t="str">
        <f t="shared" si="541"/>
        <v/>
      </c>
      <c r="CE70" s="102"/>
      <c r="CF70" s="104" t="str">
        <f t="shared" si="635"/>
        <v/>
      </c>
      <c r="CG70" s="102"/>
      <c r="CH70" s="102"/>
      <c r="CI70" s="104" t="str">
        <f t="shared" si="542"/>
        <v/>
      </c>
      <c r="CJ70" s="102"/>
      <c r="CK70" s="104" t="str">
        <f t="shared" si="636"/>
        <v/>
      </c>
      <c r="CL70" s="102"/>
      <c r="CM70" s="102"/>
      <c r="CN70" s="104" t="str">
        <f t="shared" si="543"/>
        <v/>
      </c>
      <c r="CO70" s="102"/>
      <c r="CP70" s="104" t="str">
        <f t="shared" si="637"/>
        <v/>
      </c>
      <c r="CQ70" s="104" t="str">
        <f t="shared" si="638"/>
        <v/>
      </c>
      <c r="CR70" s="104" t="str">
        <f t="shared" si="639"/>
        <v/>
      </c>
      <c r="CS70" s="104" t="str">
        <f t="shared" si="640"/>
        <v/>
      </c>
      <c r="CT70" s="104" t="str">
        <f t="shared" si="641"/>
        <v/>
      </c>
      <c r="CU70" s="104" t="str">
        <f t="shared" si="642"/>
        <v/>
      </c>
      <c r="CV70" s="105" t="str">
        <f t="shared" si="544"/>
        <v/>
      </c>
      <c r="CW70" s="109" t="str">
        <f t="shared" ref="CW70:CW83" si="736">IF(ISERROR(RANK(CU70,CU$6:CU$83)),"",RANK(CU70,CU$6:CU$83))</f>
        <v/>
      </c>
      <c r="CX70" s="102"/>
      <c r="CY70" s="102"/>
      <c r="CZ70" s="104" t="str">
        <f t="shared" si="545"/>
        <v/>
      </c>
      <c r="DA70" s="102"/>
      <c r="DB70" s="104" t="str">
        <f t="shared" si="643"/>
        <v/>
      </c>
      <c r="DC70" s="102"/>
      <c r="DD70" s="102"/>
      <c r="DE70" s="104" t="str">
        <f t="shared" si="546"/>
        <v/>
      </c>
      <c r="DF70" s="102"/>
      <c r="DG70" s="104" t="str">
        <f t="shared" si="644"/>
        <v/>
      </c>
      <c r="DH70" s="102"/>
      <c r="DI70" s="102"/>
      <c r="DJ70" s="104" t="str">
        <f t="shared" si="547"/>
        <v/>
      </c>
      <c r="DK70" s="102"/>
      <c r="DL70" s="104" t="str">
        <f t="shared" si="645"/>
        <v/>
      </c>
      <c r="DM70" s="102"/>
      <c r="DN70" s="102"/>
      <c r="DO70" s="104" t="str">
        <f t="shared" si="548"/>
        <v/>
      </c>
      <c r="DP70" s="102"/>
      <c r="DQ70" s="104" t="str">
        <f t="shared" si="646"/>
        <v/>
      </c>
      <c r="DR70" s="102"/>
      <c r="DS70" s="102"/>
      <c r="DT70" s="104" t="str">
        <f t="shared" si="549"/>
        <v/>
      </c>
      <c r="DU70" s="102"/>
      <c r="DV70" s="104" t="str">
        <f t="shared" si="647"/>
        <v/>
      </c>
      <c r="DW70" s="104" t="str">
        <f t="shared" si="648"/>
        <v/>
      </c>
      <c r="DX70" s="104" t="str">
        <f t="shared" si="649"/>
        <v/>
      </c>
      <c r="DY70" s="104" t="str">
        <f t="shared" si="650"/>
        <v/>
      </c>
      <c r="DZ70" s="104" t="str">
        <f t="shared" si="651"/>
        <v/>
      </c>
      <c r="EA70" s="104" t="str">
        <f t="shared" si="652"/>
        <v/>
      </c>
      <c r="EB70" s="105" t="str">
        <f t="shared" si="550"/>
        <v/>
      </c>
      <c r="EC70" s="109" t="str">
        <f t="shared" ref="EC70:EC83" si="737">IF(ISERROR(RANK(EA70,EA$6:EA$83)),"",RANK(EA70,EA$6:EA$83))</f>
        <v/>
      </c>
      <c r="ED70" s="102"/>
      <c r="EE70" s="102"/>
      <c r="EF70" s="104" t="str">
        <f t="shared" si="551"/>
        <v/>
      </c>
      <c r="EG70" s="102"/>
      <c r="EH70" s="104" t="str">
        <f t="shared" si="653"/>
        <v/>
      </c>
      <c r="EI70" s="102"/>
      <c r="EJ70" s="102"/>
      <c r="EK70" s="104" t="str">
        <f t="shared" si="552"/>
        <v/>
      </c>
      <c r="EL70" s="102"/>
      <c r="EM70" s="104" t="str">
        <f t="shared" si="654"/>
        <v/>
      </c>
      <c r="EN70" s="102"/>
      <c r="EO70" s="102"/>
      <c r="EP70" s="104" t="str">
        <f t="shared" si="553"/>
        <v/>
      </c>
      <c r="EQ70" s="102"/>
      <c r="ER70" s="104" t="str">
        <f t="shared" si="655"/>
        <v/>
      </c>
      <c r="ES70" s="102"/>
      <c r="ET70" s="102"/>
      <c r="EU70" s="104" t="str">
        <f t="shared" si="554"/>
        <v/>
      </c>
      <c r="EV70" s="102"/>
      <c r="EW70" s="104" t="str">
        <f t="shared" si="656"/>
        <v/>
      </c>
      <c r="EX70" s="102"/>
      <c r="EY70" s="102"/>
      <c r="EZ70" s="104" t="str">
        <f t="shared" si="555"/>
        <v/>
      </c>
      <c r="FA70" s="102"/>
      <c r="FB70" s="104" t="str">
        <f t="shared" si="657"/>
        <v/>
      </c>
      <c r="FC70" s="104" t="str">
        <f t="shared" si="658"/>
        <v/>
      </c>
      <c r="FD70" s="104" t="str">
        <f t="shared" si="659"/>
        <v/>
      </c>
      <c r="FE70" s="104" t="str">
        <f t="shared" si="660"/>
        <v/>
      </c>
      <c r="FF70" s="104" t="str">
        <f t="shared" si="661"/>
        <v/>
      </c>
      <c r="FG70" s="104" t="str">
        <f t="shared" si="662"/>
        <v/>
      </c>
      <c r="FH70" s="105" t="str">
        <f t="shared" si="556"/>
        <v/>
      </c>
      <c r="FI70" s="109" t="str">
        <f t="shared" ref="FI70:FI83" si="738">IF(ISERROR(RANK(FG70,FG$6:FG$83)),"",RANK(FG70,FG$6:FG$83))</f>
        <v/>
      </c>
      <c r="FJ70" s="102"/>
      <c r="FK70" s="102"/>
      <c r="FL70" s="104" t="str">
        <f t="shared" si="557"/>
        <v/>
      </c>
      <c r="FM70" s="102"/>
      <c r="FN70" s="104" t="str">
        <f t="shared" si="663"/>
        <v/>
      </c>
      <c r="FO70" s="102"/>
      <c r="FP70" s="102"/>
      <c r="FQ70" s="104" t="str">
        <f t="shared" si="558"/>
        <v/>
      </c>
      <c r="FR70" s="102"/>
      <c r="FS70" s="104" t="str">
        <f t="shared" si="664"/>
        <v/>
      </c>
      <c r="FT70" s="102"/>
      <c r="FU70" s="102"/>
      <c r="FV70" s="104" t="str">
        <f t="shared" si="559"/>
        <v/>
      </c>
      <c r="FW70" s="102"/>
      <c r="FX70" s="104" t="str">
        <f t="shared" si="665"/>
        <v/>
      </c>
      <c r="FY70" s="102"/>
      <c r="FZ70" s="102"/>
      <c r="GA70" s="104" t="str">
        <f t="shared" si="560"/>
        <v/>
      </c>
      <c r="GB70" s="102"/>
      <c r="GC70" s="104" t="str">
        <f t="shared" si="666"/>
        <v/>
      </c>
      <c r="GD70" s="102"/>
      <c r="GE70" s="102"/>
      <c r="GF70" s="104" t="str">
        <f t="shared" si="561"/>
        <v/>
      </c>
      <c r="GG70" s="102"/>
      <c r="GH70" s="104" t="str">
        <f t="shared" si="667"/>
        <v/>
      </c>
      <c r="GI70" s="104" t="str">
        <f t="shared" si="668"/>
        <v/>
      </c>
      <c r="GJ70" s="104" t="str">
        <f t="shared" si="669"/>
        <v/>
      </c>
      <c r="GK70" s="104" t="str">
        <f t="shared" si="670"/>
        <v/>
      </c>
      <c r="GL70" s="104" t="str">
        <f t="shared" si="671"/>
        <v/>
      </c>
      <c r="GM70" s="104" t="str">
        <f t="shared" si="672"/>
        <v/>
      </c>
      <c r="GN70" s="105" t="str">
        <f t="shared" si="562"/>
        <v/>
      </c>
      <c r="GO70" s="109" t="str">
        <f t="shared" ref="GO70:GO83" si="739">IF(ISERROR(RANK(GM70,GM$6:GM$83)),"",RANK(GM70,GM$6:GM$83))</f>
        <v/>
      </c>
      <c r="GP70" s="102"/>
      <c r="GQ70" s="102"/>
      <c r="GR70" s="104" t="str">
        <f t="shared" si="563"/>
        <v/>
      </c>
      <c r="GS70" s="102"/>
      <c r="GT70" s="104" t="str">
        <f t="shared" si="673"/>
        <v/>
      </c>
      <c r="GU70" s="102"/>
      <c r="GV70" s="102"/>
      <c r="GW70" s="104" t="str">
        <f t="shared" si="564"/>
        <v/>
      </c>
      <c r="GX70" s="102"/>
      <c r="GY70" s="104" t="str">
        <f t="shared" si="674"/>
        <v/>
      </c>
      <c r="GZ70" s="102"/>
      <c r="HA70" s="102"/>
      <c r="HB70" s="104" t="str">
        <f t="shared" si="565"/>
        <v/>
      </c>
      <c r="HC70" s="102"/>
      <c r="HD70" s="104" t="str">
        <f t="shared" si="675"/>
        <v/>
      </c>
      <c r="HE70" s="102"/>
      <c r="HF70" s="102"/>
      <c r="HG70" s="104" t="str">
        <f t="shared" si="566"/>
        <v/>
      </c>
      <c r="HH70" s="102"/>
      <c r="HI70" s="104" t="str">
        <f t="shared" si="676"/>
        <v/>
      </c>
      <c r="HJ70" s="102"/>
      <c r="HK70" s="102"/>
      <c r="HL70" s="104" t="str">
        <f t="shared" si="567"/>
        <v/>
      </c>
      <c r="HM70" s="102"/>
      <c r="HN70" s="104" t="str">
        <f t="shared" si="677"/>
        <v/>
      </c>
      <c r="HO70" s="104" t="str">
        <f t="shared" si="678"/>
        <v/>
      </c>
      <c r="HP70" s="104" t="str">
        <f t="shared" si="679"/>
        <v/>
      </c>
      <c r="HQ70" s="104" t="str">
        <f t="shared" si="680"/>
        <v/>
      </c>
      <c r="HR70" s="104" t="str">
        <f t="shared" si="681"/>
        <v/>
      </c>
      <c r="HS70" s="104" t="str">
        <f t="shared" si="682"/>
        <v/>
      </c>
      <c r="HT70" s="105" t="str">
        <f t="shared" si="568"/>
        <v/>
      </c>
      <c r="HU70" s="109" t="str">
        <f t="shared" ref="HU70:HU83" si="740">IF(ISERROR(RANK(HS70,HS$6:HS$83)),"",RANK(HS70,HS$6:HS$83))</f>
        <v/>
      </c>
      <c r="HV70" s="102"/>
      <c r="HW70" s="102"/>
      <c r="HX70" s="104" t="str">
        <f t="shared" si="569"/>
        <v/>
      </c>
      <c r="HY70" s="102"/>
      <c r="HZ70" s="104" t="str">
        <f t="shared" si="683"/>
        <v/>
      </c>
      <c r="IA70" s="102"/>
      <c r="IB70" s="102"/>
      <c r="IC70" s="104" t="str">
        <f t="shared" si="570"/>
        <v/>
      </c>
      <c r="ID70" s="102"/>
      <c r="IE70" s="104" t="str">
        <f t="shared" si="684"/>
        <v/>
      </c>
      <c r="IF70" s="102"/>
      <c r="IG70" s="102"/>
      <c r="IH70" s="104" t="str">
        <f t="shared" si="571"/>
        <v/>
      </c>
      <c r="II70" s="102"/>
      <c r="IJ70" s="104" t="str">
        <f t="shared" si="685"/>
        <v/>
      </c>
      <c r="IK70" s="102"/>
      <c r="IL70" s="102"/>
      <c r="IM70" s="104" t="str">
        <f t="shared" si="572"/>
        <v/>
      </c>
      <c r="IN70" s="102"/>
      <c r="IO70" s="104" t="str">
        <f t="shared" si="686"/>
        <v/>
      </c>
      <c r="IP70" s="102"/>
      <c r="IQ70" s="102"/>
      <c r="IR70" s="104" t="str">
        <f t="shared" si="573"/>
        <v/>
      </c>
      <c r="IS70" s="102"/>
      <c r="IT70" s="104" t="str">
        <f t="shared" si="687"/>
        <v/>
      </c>
      <c r="IU70" s="104" t="str">
        <f t="shared" si="688"/>
        <v/>
      </c>
      <c r="IV70" s="104" t="str">
        <f t="shared" si="689"/>
        <v/>
      </c>
      <c r="IW70" s="104" t="str">
        <f t="shared" si="690"/>
        <v/>
      </c>
      <c r="IX70" s="104" t="str">
        <f t="shared" si="691"/>
        <v/>
      </c>
      <c r="IY70" s="104" t="str">
        <f t="shared" si="692"/>
        <v/>
      </c>
      <c r="IZ70" s="105" t="str">
        <f t="shared" si="574"/>
        <v/>
      </c>
      <c r="JA70" s="109" t="str">
        <f t="shared" ref="JA70:JA83" si="741">IF(ISERROR(RANK(IY70,IY$6:IY$83)),"",RANK(IY70,IY$6:IY$83))</f>
        <v/>
      </c>
      <c r="JB70" s="102"/>
      <c r="JC70" s="102"/>
      <c r="JD70" s="104" t="str">
        <f t="shared" si="575"/>
        <v/>
      </c>
      <c r="JE70" s="102"/>
      <c r="JF70" s="104" t="str">
        <f t="shared" si="693"/>
        <v/>
      </c>
      <c r="JG70" s="102"/>
      <c r="JH70" s="102"/>
      <c r="JI70" s="104" t="str">
        <f t="shared" si="576"/>
        <v/>
      </c>
      <c r="JJ70" s="102"/>
      <c r="JK70" s="104" t="str">
        <f t="shared" si="694"/>
        <v/>
      </c>
      <c r="JL70" s="102"/>
      <c r="JM70" s="102"/>
      <c r="JN70" s="104" t="str">
        <f t="shared" si="577"/>
        <v/>
      </c>
      <c r="JO70" s="102"/>
      <c r="JP70" s="104" t="str">
        <f t="shared" si="695"/>
        <v/>
      </c>
      <c r="JQ70" s="102"/>
      <c r="JR70" s="102"/>
      <c r="JS70" s="104" t="str">
        <f t="shared" si="578"/>
        <v/>
      </c>
      <c r="JT70" s="102"/>
      <c r="JU70" s="104" t="str">
        <f t="shared" si="696"/>
        <v/>
      </c>
      <c r="JV70" s="102"/>
      <c r="JW70" s="102"/>
      <c r="JX70" s="104" t="str">
        <f t="shared" si="579"/>
        <v/>
      </c>
      <c r="JY70" s="102"/>
      <c r="JZ70" s="104" t="str">
        <f t="shared" si="697"/>
        <v/>
      </c>
      <c r="KA70" s="104" t="str">
        <f t="shared" si="698"/>
        <v/>
      </c>
      <c r="KB70" s="104" t="str">
        <f t="shared" si="699"/>
        <v/>
      </c>
      <c r="KC70" s="104" t="str">
        <f t="shared" si="700"/>
        <v/>
      </c>
      <c r="KD70" s="104" t="str">
        <f t="shared" si="701"/>
        <v/>
      </c>
      <c r="KE70" s="104" t="str">
        <f t="shared" si="702"/>
        <v/>
      </c>
      <c r="KF70" s="105" t="str">
        <f t="shared" si="580"/>
        <v/>
      </c>
      <c r="KG70" s="109" t="str">
        <f t="shared" ref="KG70:KG83" si="742">IF(ISERROR(RANK(KE70,KE$6:KE$83)),"",RANK(KE70,KE$6:KE$83))</f>
        <v/>
      </c>
      <c r="KH70" s="102"/>
      <c r="KI70" s="102"/>
      <c r="KJ70" s="104" t="str">
        <f t="shared" si="581"/>
        <v/>
      </c>
      <c r="KK70" s="102"/>
      <c r="KL70" s="104" t="str">
        <f t="shared" si="703"/>
        <v/>
      </c>
      <c r="KM70" s="102"/>
      <c r="KN70" s="102"/>
      <c r="KO70" s="104" t="str">
        <f t="shared" si="582"/>
        <v/>
      </c>
      <c r="KP70" s="102"/>
      <c r="KQ70" s="104" t="str">
        <f t="shared" si="704"/>
        <v/>
      </c>
      <c r="KR70" s="102"/>
      <c r="KS70" s="102"/>
      <c r="KT70" s="104" t="str">
        <f t="shared" si="583"/>
        <v/>
      </c>
      <c r="KU70" s="102"/>
      <c r="KV70" s="104" t="str">
        <f t="shared" si="705"/>
        <v/>
      </c>
      <c r="KW70" s="102"/>
      <c r="KX70" s="102"/>
      <c r="KY70" s="104" t="str">
        <f t="shared" si="584"/>
        <v/>
      </c>
      <c r="KZ70" s="102"/>
      <c r="LA70" s="104" t="str">
        <f t="shared" si="706"/>
        <v/>
      </c>
      <c r="LB70" s="102"/>
      <c r="LC70" s="102"/>
      <c r="LD70" s="104" t="str">
        <f t="shared" si="585"/>
        <v/>
      </c>
      <c r="LE70" s="102"/>
      <c r="LF70" s="104" t="str">
        <f t="shared" si="707"/>
        <v/>
      </c>
      <c r="LG70" s="104" t="str">
        <f t="shared" si="708"/>
        <v/>
      </c>
      <c r="LH70" s="104" t="str">
        <f t="shared" si="709"/>
        <v/>
      </c>
      <c r="LI70" s="104" t="str">
        <f t="shared" si="710"/>
        <v/>
      </c>
      <c r="LJ70" s="104" t="str">
        <f t="shared" si="711"/>
        <v/>
      </c>
      <c r="LK70" s="104" t="str">
        <f t="shared" si="712"/>
        <v/>
      </c>
      <c r="LL70" s="105" t="str">
        <f t="shared" si="586"/>
        <v/>
      </c>
      <c r="LM70" s="109" t="str">
        <f t="shared" ref="LM70:LM83" si="743">IF(ISERROR(RANK(LK70,LK$6:LK$83)),"",RANK(LK70,LK$6:LK$83))</f>
        <v/>
      </c>
      <c r="LN70" s="102"/>
      <c r="LO70" s="102"/>
      <c r="LP70" s="104" t="str">
        <f t="shared" si="587"/>
        <v/>
      </c>
      <c r="LQ70" s="102"/>
      <c r="LR70" s="104" t="str">
        <f t="shared" si="713"/>
        <v/>
      </c>
      <c r="LS70" s="102"/>
      <c r="LT70" s="102"/>
      <c r="LU70" s="104" t="str">
        <f t="shared" si="588"/>
        <v/>
      </c>
      <c r="LV70" s="102"/>
      <c r="LW70" s="104" t="str">
        <f t="shared" si="714"/>
        <v/>
      </c>
      <c r="LX70" s="102"/>
      <c r="LY70" s="102"/>
      <c r="LZ70" s="104" t="str">
        <f t="shared" si="589"/>
        <v/>
      </c>
      <c r="MA70" s="102"/>
      <c r="MB70" s="104" t="str">
        <f t="shared" si="715"/>
        <v/>
      </c>
      <c r="MC70" s="102"/>
      <c r="MD70" s="102"/>
      <c r="ME70" s="104" t="str">
        <f t="shared" si="590"/>
        <v/>
      </c>
      <c r="MF70" s="102"/>
      <c r="MG70" s="104" t="str">
        <f t="shared" si="716"/>
        <v/>
      </c>
      <c r="MH70" s="102"/>
      <c r="MI70" s="102"/>
      <c r="MJ70" s="104" t="str">
        <f t="shared" si="591"/>
        <v/>
      </c>
      <c r="MK70" s="102"/>
      <c r="ML70" s="104" t="str">
        <f t="shared" si="717"/>
        <v/>
      </c>
      <c r="MM70" s="104" t="str">
        <f t="shared" si="718"/>
        <v/>
      </c>
      <c r="MN70" s="104" t="str">
        <f t="shared" si="719"/>
        <v/>
      </c>
      <c r="MO70" s="104" t="str">
        <f t="shared" si="720"/>
        <v/>
      </c>
      <c r="MP70" s="104" t="str">
        <f t="shared" si="721"/>
        <v/>
      </c>
      <c r="MQ70" s="104" t="str">
        <f t="shared" si="722"/>
        <v/>
      </c>
      <c r="MR70" s="105" t="str">
        <f t="shared" si="592"/>
        <v/>
      </c>
      <c r="MS70" s="109" t="str">
        <f t="shared" ref="MS70:MS83" si="744">IF(ISERROR(RANK(MQ70,MQ$6:MQ$83)),"",RANK(MQ70,MQ$6:MQ$83))</f>
        <v/>
      </c>
      <c r="MT70" s="102"/>
      <c r="MU70" s="102"/>
      <c r="MV70" s="104" t="str">
        <f t="shared" si="593"/>
        <v/>
      </c>
      <c r="MW70" s="102"/>
      <c r="MX70" s="104" t="str">
        <f t="shared" si="723"/>
        <v/>
      </c>
      <c r="MY70" s="102"/>
      <c r="MZ70" s="102"/>
      <c r="NA70" s="104" t="str">
        <f t="shared" si="594"/>
        <v/>
      </c>
      <c r="NB70" s="102"/>
      <c r="NC70" s="104" t="str">
        <f t="shared" si="724"/>
        <v/>
      </c>
      <c r="ND70" s="102"/>
      <c r="NE70" s="102"/>
      <c r="NF70" s="104" t="str">
        <f t="shared" si="595"/>
        <v/>
      </c>
      <c r="NG70" s="102"/>
      <c r="NH70" s="104" t="str">
        <f t="shared" si="725"/>
        <v/>
      </c>
      <c r="NI70" s="102"/>
      <c r="NJ70" s="102"/>
      <c r="NK70" s="104" t="str">
        <f t="shared" si="596"/>
        <v/>
      </c>
      <c r="NL70" s="102"/>
      <c r="NM70" s="104" t="str">
        <f t="shared" si="726"/>
        <v/>
      </c>
      <c r="NN70" s="102"/>
      <c r="NO70" s="102"/>
      <c r="NP70" s="104" t="str">
        <f t="shared" si="597"/>
        <v/>
      </c>
      <c r="NQ70" s="102"/>
      <c r="NR70" s="104" t="str">
        <f t="shared" si="727"/>
        <v/>
      </c>
      <c r="NS70" s="104" t="str">
        <f t="shared" si="728"/>
        <v/>
      </c>
      <c r="NT70" s="104" t="str">
        <f t="shared" si="729"/>
        <v/>
      </c>
      <c r="NU70" s="104" t="str">
        <f t="shared" si="730"/>
        <v/>
      </c>
      <c r="NV70" s="104" t="str">
        <f t="shared" si="731"/>
        <v/>
      </c>
      <c r="NW70" s="104" t="str">
        <f t="shared" si="732"/>
        <v/>
      </c>
      <c r="NX70" s="105" t="str">
        <f t="shared" si="598"/>
        <v/>
      </c>
      <c r="NY70" s="109" t="str">
        <f t="shared" ref="NY70:NY83" si="745">IF(ISERROR(RANK(NW70,NW$6:NW$83)),"",RANK(NW70,NW$6:NW$83))</f>
        <v/>
      </c>
      <c r="OA70" s="104" t="str">
        <f t="shared" si="599"/>
        <v/>
      </c>
      <c r="OB70" s="104" t="str">
        <f t="shared" si="600"/>
        <v/>
      </c>
      <c r="OC70" s="104" t="str">
        <f t="shared" si="601"/>
        <v/>
      </c>
      <c r="OD70" s="104" t="str">
        <f t="shared" si="602"/>
        <v/>
      </c>
      <c r="OE70" s="104" t="str">
        <f t="shared" si="603"/>
        <v/>
      </c>
      <c r="OF70" s="104" t="str">
        <f t="shared" si="604"/>
        <v/>
      </c>
      <c r="OG70" s="104" t="str">
        <f t="shared" si="605"/>
        <v/>
      </c>
      <c r="OH70" s="104" t="str">
        <f t="shared" si="606"/>
        <v/>
      </c>
      <c r="OI70" s="104" t="str">
        <f t="shared" si="607"/>
        <v/>
      </c>
      <c r="OJ70" s="104" t="str">
        <f t="shared" si="608"/>
        <v/>
      </c>
      <c r="OK70" s="104" t="str">
        <f t="shared" si="609"/>
        <v/>
      </c>
      <c r="OL70" s="104" t="str">
        <f t="shared" si="610"/>
        <v/>
      </c>
      <c r="OM70" s="134"/>
      <c r="ON70" s="104" t="str">
        <f t="shared" si="611"/>
        <v/>
      </c>
      <c r="OO70" s="104" t="str">
        <f t="shared" si="612"/>
        <v/>
      </c>
      <c r="OP70" s="104" t="str">
        <f t="shared" si="733"/>
        <v/>
      </c>
      <c r="OQ70" s="104" t="str">
        <f t="shared" ref="OQ70:OQ83" si="746">IF(AI70="","",($AJ$4*SUM(AI70)+$BP$4*SUM(BO70)+$CV$4*SUM(CU70)+$EB$4*SUM(EA70)+$FH$4*SUM(FG70)+$GN$4*SUM(GM70)+$HT$4*SUM(HS70)+$IZ$4*SUM(IY70)+$KF$4*SUM(KE70)+$LL$4*SUM(LK70)+$MR$4*SUM(MQ70)+$NX$4*SUM(NW70))/30)</f>
        <v/>
      </c>
      <c r="OR70" s="105" t="str">
        <f t="shared" ref="OR70:OR83" si="747">IF(AK70="","",SUM($AJ70,$BP70,$CV70,$EB70,$FH70,$GN70,$HT70,$IZ70,$KF70,$LL70,$MR70,$NX70))</f>
        <v/>
      </c>
      <c r="OS70" s="105" t="str">
        <f t="shared" ref="OS70:OS83" si="748">IF(OQ70="","",IF(OQ70&lt;10,OR70,30))</f>
        <v/>
      </c>
      <c r="OT70" s="134"/>
      <c r="OU70" s="109" t="str">
        <f t="shared" ref="OU70:OU83" si="749">IF(ISERROR(RANK(OQ70,OQ$6:OQ$83)),"",RANK(OQ70,OQ$6:OQ$83))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68"/>
        <v>66</v>
      </c>
      <c r="B71" s="195"/>
      <c r="C71" s="195"/>
      <c r="D71" s="195"/>
      <c r="E71" s="196"/>
      <c r="F71" s="102"/>
      <c r="G71" s="102"/>
      <c r="H71" s="104" t="str">
        <f t="shared" si="527"/>
        <v/>
      </c>
      <c r="I71" s="102"/>
      <c r="J71" s="104" t="str">
        <f t="shared" si="613"/>
        <v/>
      </c>
      <c r="K71" s="102"/>
      <c r="L71" s="102"/>
      <c r="M71" s="104" t="str">
        <f t="shared" si="528"/>
        <v/>
      </c>
      <c r="N71" s="102"/>
      <c r="O71" s="104" t="str">
        <f t="shared" si="614"/>
        <v/>
      </c>
      <c r="P71" s="102"/>
      <c r="Q71" s="102"/>
      <c r="R71" s="104" t="str">
        <f t="shared" si="529"/>
        <v/>
      </c>
      <c r="S71" s="102"/>
      <c r="T71" s="104" t="str">
        <f t="shared" si="615"/>
        <v/>
      </c>
      <c r="U71" s="102"/>
      <c r="V71" s="102"/>
      <c r="W71" s="104" t="str">
        <f t="shared" si="530"/>
        <v/>
      </c>
      <c r="X71" s="102"/>
      <c r="Y71" s="104" t="str">
        <f t="shared" si="616"/>
        <v/>
      </c>
      <c r="Z71" s="102"/>
      <c r="AA71" s="102"/>
      <c r="AB71" s="104" t="str">
        <f t="shared" si="531"/>
        <v/>
      </c>
      <c r="AC71" s="102"/>
      <c r="AD71" s="104" t="str">
        <f t="shared" si="617"/>
        <v/>
      </c>
      <c r="AE71" s="104" t="str">
        <f t="shared" si="618"/>
        <v/>
      </c>
      <c r="AF71" s="104" t="str">
        <f t="shared" si="619"/>
        <v/>
      </c>
      <c r="AG71" s="104" t="str">
        <f t="shared" si="620"/>
        <v/>
      </c>
      <c r="AH71" s="104" t="str">
        <f t="shared" si="621"/>
        <v/>
      </c>
      <c r="AI71" s="104" t="str">
        <f t="shared" si="622"/>
        <v/>
      </c>
      <c r="AJ71" s="105" t="str">
        <f t="shared" si="532"/>
        <v/>
      </c>
      <c r="AK71" s="109" t="str">
        <f t="shared" si="734"/>
        <v/>
      </c>
      <c r="AL71" s="102"/>
      <c r="AM71" s="102"/>
      <c r="AN71" s="104" t="str">
        <f t="shared" si="533"/>
        <v/>
      </c>
      <c r="AO71" s="102"/>
      <c r="AP71" s="104" t="str">
        <f t="shared" si="623"/>
        <v/>
      </c>
      <c r="AQ71" s="102"/>
      <c r="AR71" s="102"/>
      <c r="AS71" s="104" t="str">
        <f t="shared" si="534"/>
        <v/>
      </c>
      <c r="AT71" s="102"/>
      <c r="AU71" s="104" t="str">
        <f t="shared" si="624"/>
        <v/>
      </c>
      <c r="AV71" s="102"/>
      <c r="AW71" s="102"/>
      <c r="AX71" s="104" t="str">
        <f t="shared" si="535"/>
        <v/>
      </c>
      <c r="AY71" s="102"/>
      <c r="AZ71" s="104" t="str">
        <f t="shared" si="625"/>
        <v/>
      </c>
      <c r="BA71" s="102"/>
      <c r="BB71" s="102"/>
      <c r="BC71" s="104" t="str">
        <f t="shared" si="536"/>
        <v/>
      </c>
      <c r="BD71" s="102"/>
      <c r="BE71" s="104" t="str">
        <f t="shared" si="626"/>
        <v/>
      </c>
      <c r="BF71" s="102"/>
      <c r="BG71" s="102"/>
      <c r="BH71" s="104" t="str">
        <f t="shared" si="537"/>
        <v/>
      </c>
      <c r="BI71" s="102"/>
      <c r="BJ71" s="104" t="str">
        <f t="shared" si="627"/>
        <v/>
      </c>
      <c r="BK71" s="104" t="str">
        <f t="shared" si="628"/>
        <v/>
      </c>
      <c r="BL71" s="104" t="str">
        <f t="shared" si="629"/>
        <v/>
      </c>
      <c r="BM71" s="104" t="str">
        <f t="shared" si="630"/>
        <v/>
      </c>
      <c r="BN71" s="104" t="str">
        <f t="shared" si="631"/>
        <v/>
      </c>
      <c r="BO71" s="104" t="str">
        <f t="shared" si="632"/>
        <v/>
      </c>
      <c r="BP71" s="105" t="str">
        <f t="shared" si="538"/>
        <v/>
      </c>
      <c r="BQ71" s="109" t="str">
        <f t="shared" si="735"/>
        <v/>
      </c>
      <c r="BR71" s="102"/>
      <c r="BS71" s="102"/>
      <c r="BT71" s="104" t="str">
        <f t="shared" si="539"/>
        <v/>
      </c>
      <c r="BU71" s="102"/>
      <c r="BV71" s="104" t="str">
        <f t="shared" si="633"/>
        <v/>
      </c>
      <c r="BW71" s="102"/>
      <c r="BX71" s="102"/>
      <c r="BY71" s="104" t="str">
        <f t="shared" si="540"/>
        <v/>
      </c>
      <c r="BZ71" s="102"/>
      <c r="CA71" s="104" t="str">
        <f t="shared" si="634"/>
        <v/>
      </c>
      <c r="CB71" s="102"/>
      <c r="CC71" s="102"/>
      <c r="CD71" s="104" t="str">
        <f t="shared" si="541"/>
        <v/>
      </c>
      <c r="CE71" s="102"/>
      <c r="CF71" s="104" t="str">
        <f t="shared" si="635"/>
        <v/>
      </c>
      <c r="CG71" s="102"/>
      <c r="CH71" s="102"/>
      <c r="CI71" s="104" t="str">
        <f t="shared" si="542"/>
        <v/>
      </c>
      <c r="CJ71" s="102"/>
      <c r="CK71" s="104" t="str">
        <f t="shared" si="636"/>
        <v/>
      </c>
      <c r="CL71" s="102"/>
      <c r="CM71" s="102"/>
      <c r="CN71" s="104" t="str">
        <f t="shared" si="543"/>
        <v/>
      </c>
      <c r="CO71" s="102"/>
      <c r="CP71" s="104" t="str">
        <f t="shared" si="637"/>
        <v/>
      </c>
      <c r="CQ71" s="104" t="str">
        <f t="shared" si="638"/>
        <v/>
      </c>
      <c r="CR71" s="104" t="str">
        <f t="shared" si="639"/>
        <v/>
      </c>
      <c r="CS71" s="104" t="str">
        <f t="shared" si="640"/>
        <v/>
      </c>
      <c r="CT71" s="104" t="str">
        <f t="shared" si="641"/>
        <v/>
      </c>
      <c r="CU71" s="104" t="str">
        <f t="shared" si="642"/>
        <v/>
      </c>
      <c r="CV71" s="105" t="str">
        <f t="shared" si="544"/>
        <v/>
      </c>
      <c r="CW71" s="109" t="str">
        <f t="shared" si="736"/>
        <v/>
      </c>
      <c r="CX71" s="102"/>
      <c r="CY71" s="102"/>
      <c r="CZ71" s="104" t="str">
        <f t="shared" si="545"/>
        <v/>
      </c>
      <c r="DA71" s="102"/>
      <c r="DB71" s="104" t="str">
        <f t="shared" si="643"/>
        <v/>
      </c>
      <c r="DC71" s="102"/>
      <c r="DD71" s="102"/>
      <c r="DE71" s="104" t="str">
        <f t="shared" si="546"/>
        <v/>
      </c>
      <c r="DF71" s="102"/>
      <c r="DG71" s="104" t="str">
        <f t="shared" si="644"/>
        <v/>
      </c>
      <c r="DH71" s="102"/>
      <c r="DI71" s="102"/>
      <c r="DJ71" s="104" t="str">
        <f t="shared" si="547"/>
        <v/>
      </c>
      <c r="DK71" s="102"/>
      <c r="DL71" s="104" t="str">
        <f t="shared" si="645"/>
        <v/>
      </c>
      <c r="DM71" s="102"/>
      <c r="DN71" s="102"/>
      <c r="DO71" s="104" t="str">
        <f t="shared" si="548"/>
        <v/>
      </c>
      <c r="DP71" s="102"/>
      <c r="DQ71" s="104" t="str">
        <f t="shared" si="646"/>
        <v/>
      </c>
      <c r="DR71" s="102"/>
      <c r="DS71" s="102"/>
      <c r="DT71" s="104" t="str">
        <f t="shared" si="549"/>
        <v/>
      </c>
      <c r="DU71" s="102"/>
      <c r="DV71" s="104" t="str">
        <f t="shared" si="647"/>
        <v/>
      </c>
      <c r="DW71" s="104" t="str">
        <f t="shared" si="648"/>
        <v/>
      </c>
      <c r="DX71" s="104" t="str">
        <f t="shared" si="649"/>
        <v/>
      </c>
      <c r="DY71" s="104" t="str">
        <f t="shared" si="650"/>
        <v/>
      </c>
      <c r="DZ71" s="104" t="str">
        <f t="shared" si="651"/>
        <v/>
      </c>
      <c r="EA71" s="104" t="str">
        <f t="shared" si="652"/>
        <v/>
      </c>
      <c r="EB71" s="105" t="str">
        <f t="shared" si="550"/>
        <v/>
      </c>
      <c r="EC71" s="109" t="str">
        <f t="shared" si="737"/>
        <v/>
      </c>
      <c r="ED71" s="102"/>
      <c r="EE71" s="102"/>
      <c r="EF71" s="104" t="str">
        <f t="shared" si="551"/>
        <v/>
      </c>
      <c r="EG71" s="102"/>
      <c r="EH71" s="104" t="str">
        <f t="shared" si="653"/>
        <v/>
      </c>
      <c r="EI71" s="102"/>
      <c r="EJ71" s="102"/>
      <c r="EK71" s="104" t="str">
        <f t="shared" si="552"/>
        <v/>
      </c>
      <c r="EL71" s="102"/>
      <c r="EM71" s="104" t="str">
        <f t="shared" si="654"/>
        <v/>
      </c>
      <c r="EN71" s="102"/>
      <c r="EO71" s="102"/>
      <c r="EP71" s="104" t="str">
        <f t="shared" si="553"/>
        <v/>
      </c>
      <c r="EQ71" s="102"/>
      <c r="ER71" s="104" t="str">
        <f t="shared" si="655"/>
        <v/>
      </c>
      <c r="ES71" s="102"/>
      <c r="ET71" s="102"/>
      <c r="EU71" s="104" t="str">
        <f t="shared" si="554"/>
        <v/>
      </c>
      <c r="EV71" s="102"/>
      <c r="EW71" s="104" t="str">
        <f t="shared" si="656"/>
        <v/>
      </c>
      <c r="EX71" s="102"/>
      <c r="EY71" s="102"/>
      <c r="EZ71" s="104" t="str">
        <f t="shared" si="555"/>
        <v/>
      </c>
      <c r="FA71" s="102"/>
      <c r="FB71" s="104" t="str">
        <f t="shared" si="657"/>
        <v/>
      </c>
      <c r="FC71" s="104" t="str">
        <f t="shared" si="658"/>
        <v/>
      </c>
      <c r="FD71" s="104" t="str">
        <f t="shared" si="659"/>
        <v/>
      </c>
      <c r="FE71" s="104" t="str">
        <f t="shared" si="660"/>
        <v/>
      </c>
      <c r="FF71" s="104" t="str">
        <f t="shared" si="661"/>
        <v/>
      </c>
      <c r="FG71" s="104" t="str">
        <f t="shared" si="662"/>
        <v/>
      </c>
      <c r="FH71" s="105" t="str">
        <f t="shared" si="556"/>
        <v/>
      </c>
      <c r="FI71" s="109" t="str">
        <f t="shared" si="738"/>
        <v/>
      </c>
      <c r="FJ71" s="102"/>
      <c r="FK71" s="102"/>
      <c r="FL71" s="104" t="str">
        <f t="shared" si="557"/>
        <v/>
      </c>
      <c r="FM71" s="102"/>
      <c r="FN71" s="104" t="str">
        <f t="shared" si="663"/>
        <v/>
      </c>
      <c r="FO71" s="102"/>
      <c r="FP71" s="102"/>
      <c r="FQ71" s="104" t="str">
        <f t="shared" si="558"/>
        <v/>
      </c>
      <c r="FR71" s="102"/>
      <c r="FS71" s="104" t="str">
        <f t="shared" si="664"/>
        <v/>
      </c>
      <c r="FT71" s="102"/>
      <c r="FU71" s="102"/>
      <c r="FV71" s="104" t="str">
        <f t="shared" si="559"/>
        <v/>
      </c>
      <c r="FW71" s="102"/>
      <c r="FX71" s="104" t="str">
        <f t="shared" si="665"/>
        <v/>
      </c>
      <c r="FY71" s="102"/>
      <c r="FZ71" s="102"/>
      <c r="GA71" s="104" t="str">
        <f t="shared" si="560"/>
        <v/>
      </c>
      <c r="GB71" s="102"/>
      <c r="GC71" s="104" t="str">
        <f t="shared" si="666"/>
        <v/>
      </c>
      <c r="GD71" s="102"/>
      <c r="GE71" s="102"/>
      <c r="GF71" s="104" t="str">
        <f t="shared" si="561"/>
        <v/>
      </c>
      <c r="GG71" s="102"/>
      <c r="GH71" s="104" t="str">
        <f t="shared" si="667"/>
        <v/>
      </c>
      <c r="GI71" s="104" t="str">
        <f t="shared" si="668"/>
        <v/>
      </c>
      <c r="GJ71" s="104" t="str">
        <f t="shared" si="669"/>
        <v/>
      </c>
      <c r="GK71" s="104" t="str">
        <f t="shared" si="670"/>
        <v/>
      </c>
      <c r="GL71" s="104" t="str">
        <f t="shared" si="671"/>
        <v/>
      </c>
      <c r="GM71" s="104" t="str">
        <f t="shared" si="672"/>
        <v/>
      </c>
      <c r="GN71" s="105" t="str">
        <f t="shared" si="562"/>
        <v/>
      </c>
      <c r="GO71" s="109" t="str">
        <f t="shared" si="739"/>
        <v/>
      </c>
      <c r="GP71" s="102"/>
      <c r="GQ71" s="102"/>
      <c r="GR71" s="104" t="str">
        <f t="shared" si="563"/>
        <v/>
      </c>
      <c r="GS71" s="102"/>
      <c r="GT71" s="104" t="str">
        <f t="shared" si="673"/>
        <v/>
      </c>
      <c r="GU71" s="102"/>
      <c r="GV71" s="102"/>
      <c r="GW71" s="104" t="str">
        <f t="shared" si="564"/>
        <v/>
      </c>
      <c r="GX71" s="102"/>
      <c r="GY71" s="104" t="str">
        <f t="shared" si="674"/>
        <v/>
      </c>
      <c r="GZ71" s="102"/>
      <c r="HA71" s="102"/>
      <c r="HB71" s="104" t="str">
        <f t="shared" si="565"/>
        <v/>
      </c>
      <c r="HC71" s="102"/>
      <c r="HD71" s="104" t="str">
        <f t="shared" si="675"/>
        <v/>
      </c>
      <c r="HE71" s="102"/>
      <c r="HF71" s="102"/>
      <c r="HG71" s="104" t="str">
        <f t="shared" si="566"/>
        <v/>
      </c>
      <c r="HH71" s="102"/>
      <c r="HI71" s="104" t="str">
        <f t="shared" si="676"/>
        <v/>
      </c>
      <c r="HJ71" s="102"/>
      <c r="HK71" s="102"/>
      <c r="HL71" s="104" t="str">
        <f t="shared" si="567"/>
        <v/>
      </c>
      <c r="HM71" s="102"/>
      <c r="HN71" s="104" t="str">
        <f t="shared" si="677"/>
        <v/>
      </c>
      <c r="HO71" s="104" t="str">
        <f t="shared" si="678"/>
        <v/>
      </c>
      <c r="HP71" s="104" t="str">
        <f t="shared" si="679"/>
        <v/>
      </c>
      <c r="HQ71" s="104" t="str">
        <f t="shared" si="680"/>
        <v/>
      </c>
      <c r="HR71" s="104" t="str">
        <f t="shared" si="681"/>
        <v/>
      </c>
      <c r="HS71" s="104" t="str">
        <f t="shared" si="682"/>
        <v/>
      </c>
      <c r="HT71" s="105" t="str">
        <f t="shared" si="568"/>
        <v/>
      </c>
      <c r="HU71" s="109" t="str">
        <f t="shared" si="740"/>
        <v/>
      </c>
      <c r="HV71" s="102"/>
      <c r="HW71" s="102"/>
      <c r="HX71" s="104" t="str">
        <f t="shared" si="569"/>
        <v/>
      </c>
      <c r="HY71" s="102"/>
      <c r="HZ71" s="104" t="str">
        <f t="shared" si="683"/>
        <v/>
      </c>
      <c r="IA71" s="102"/>
      <c r="IB71" s="102"/>
      <c r="IC71" s="104" t="str">
        <f t="shared" si="570"/>
        <v/>
      </c>
      <c r="ID71" s="102"/>
      <c r="IE71" s="104" t="str">
        <f t="shared" si="684"/>
        <v/>
      </c>
      <c r="IF71" s="102"/>
      <c r="IG71" s="102"/>
      <c r="IH71" s="104" t="str">
        <f t="shared" si="571"/>
        <v/>
      </c>
      <c r="II71" s="102"/>
      <c r="IJ71" s="104" t="str">
        <f t="shared" si="685"/>
        <v/>
      </c>
      <c r="IK71" s="102"/>
      <c r="IL71" s="102"/>
      <c r="IM71" s="104" t="str">
        <f t="shared" si="572"/>
        <v/>
      </c>
      <c r="IN71" s="102"/>
      <c r="IO71" s="104" t="str">
        <f t="shared" si="686"/>
        <v/>
      </c>
      <c r="IP71" s="102"/>
      <c r="IQ71" s="102"/>
      <c r="IR71" s="104" t="str">
        <f t="shared" si="573"/>
        <v/>
      </c>
      <c r="IS71" s="102"/>
      <c r="IT71" s="104" t="str">
        <f t="shared" si="687"/>
        <v/>
      </c>
      <c r="IU71" s="104" t="str">
        <f t="shared" si="688"/>
        <v/>
      </c>
      <c r="IV71" s="104" t="str">
        <f t="shared" si="689"/>
        <v/>
      </c>
      <c r="IW71" s="104" t="str">
        <f t="shared" si="690"/>
        <v/>
      </c>
      <c r="IX71" s="104" t="str">
        <f t="shared" si="691"/>
        <v/>
      </c>
      <c r="IY71" s="104" t="str">
        <f t="shared" si="692"/>
        <v/>
      </c>
      <c r="IZ71" s="105" t="str">
        <f t="shared" si="574"/>
        <v/>
      </c>
      <c r="JA71" s="109" t="str">
        <f t="shared" si="741"/>
        <v/>
      </c>
      <c r="JB71" s="102"/>
      <c r="JC71" s="102"/>
      <c r="JD71" s="104" t="str">
        <f t="shared" si="575"/>
        <v/>
      </c>
      <c r="JE71" s="102"/>
      <c r="JF71" s="104" t="str">
        <f t="shared" si="693"/>
        <v/>
      </c>
      <c r="JG71" s="102"/>
      <c r="JH71" s="102"/>
      <c r="JI71" s="104" t="str">
        <f t="shared" si="576"/>
        <v/>
      </c>
      <c r="JJ71" s="102"/>
      <c r="JK71" s="104" t="str">
        <f t="shared" si="694"/>
        <v/>
      </c>
      <c r="JL71" s="102"/>
      <c r="JM71" s="102"/>
      <c r="JN71" s="104" t="str">
        <f t="shared" si="577"/>
        <v/>
      </c>
      <c r="JO71" s="102"/>
      <c r="JP71" s="104" t="str">
        <f t="shared" si="695"/>
        <v/>
      </c>
      <c r="JQ71" s="102"/>
      <c r="JR71" s="102"/>
      <c r="JS71" s="104" t="str">
        <f t="shared" si="578"/>
        <v/>
      </c>
      <c r="JT71" s="102"/>
      <c r="JU71" s="104" t="str">
        <f t="shared" si="696"/>
        <v/>
      </c>
      <c r="JV71" s="102"/>
      <c r="JW71" s="102"/>
      <c r="JX71" s="104" t="str">
        <f t="shared" si="579"/>
        <v/>
      </c>
      <c r="JY71" s="102"/>
      <c r="JZ71" s="104" t="str">
        <f t="shared" si="697"/>
        <v/>
      </c>
      <c r="KA71" s="104" t="str">
        <f t="shared" si="698"/>
        <v/>
      </c>
      <c r="KB71" s="104" t="str">
        <f t="shared" si="699"/>
        <v/>
      </c>
      <c r="KC71" s="104" t="str">
        <f t="shared" si="700"/>
        <v/>
      </c>
      <c r="KD71" s="104" t="str">
        <f t="shared" si="701"/>
        <v/>
      </c>
      <c r="KE71" s="104" t="str">
        <f t="shared" si="702"/>
        <v/>
      </c>
      <c r="KF71" s="105" t="str">
        <f t="shared" si="580"/>
        <v/>
      </c>
      <c r="KG71" s="109" t="str">
        <f t="shared" si="742"/>
        <v/>
      </c>
      <c r="KH71" s="102"/>
      <c r="KI71" s="102"/>
      <c r="KJ71" s="104" t="str">
        <f t="shared" si="581"/>
        <v/>
      </c>
      <c r="KK71" s="102"/>
      <c r="KL71" s="104" t="str">
        <f t="shared" si="703"/>
        <v/>
      </c>
      <c r="KM71" s="102"/>
      <c r="KN71" s="102"/>
      <c r="KO71" s="104" t="str">
        <f t="shared" si="582"/>
        <v/>
      </c>
      <c r="KP71" s="102"/>
      <c r="KQ71" s="104" t="str">
        <f t="shared" si="704"/>
        <v/>
      </c>
      <c r="KR71" s="102"/>
      <c r="KS71" s="102"/>
      <c r="KT71" s="104" t="str">
        <f t="shared" si="583"/>
        <v/>
      </c>
      <c r="KU71" s="102"/>
      <c r="KV71" s="104" t="str">
        <f t="shared" si="705"/>
        <v/>
      </c>
      <c r="KW71" s="102"/>
      <c r="KX71" s="102"/>
      <c r="KY71" s="104" t="str">
        <f t="shared" si="584"/>
        <v/>
      </c>
      <c r="KZ71" s="102"/>
      <c r="LA71" s="104" t="str">
        <f t="shared" si="706"/>
        <v/>
      </c>
      <c r="LB71" s="102"/>
      <c r="LC71" s="102"/>
      <c r="LD71" s="104" t="str">
        <f t="shared" si="585"/>
        <v/>
      </c>
      <c r="LE71" s="102"/>
      <c r="LF71" s="104" t="str">
        <f t="shared" si="707"/>
        <v/>
      </c>
      <c r="LG71" s="104" t="str">
        <f t="shared" si="708"/>
        <v/>
      </c>
      <c r="LH71" s="104" t="str">
        <f t="shared" si="709"/>
        <v/>
      </c>
      <c r="LI71" s="104" t="str">
        <f t="shared" si="710"/>
        <v/>
      </c>
      <c r="LJ71" s="104" t="str">
        <f t="shared" si="711"/>
        <v/>
      </c>
      <c r="LK71" s="104" t="str">
        <f t="shared" si="712"/>
        <v/>
      </c>
      <c r="LL71" s="105" t="str">
        <f t="shared" si="586"/>
        <v/>
      </c>
      <c r="LM71" s="109" t="str">
        <f t="shared" si="743"/>
        <v/>
      </c>
      <c r="LN71" s="102"/>
      <c r="LO71" s="102"/>
      <c r="LP71" s="104" t="str">
        <f t="shared" si="587"/>
        <v/>
      </c>
      <c r="LQ71" s="102"/>
      <c r="LR71" s="104" t="str">
        <f t="shared" si="713"/>
        <v/>
      </c>
      <c r="LS71" s="102"/>
      <c r="LT71" s="102"/>
      <c r="LU71" s="104" t="str">
        <f t="shared" si="588"/>
        <v/>
      </c>
      <c r="LV71" s="102"/>
      <c r="LW71" s="104" t="str">
        <f t="shared" si="714"/>
        <v/>
      </c>
      <c r="LX71" s="102"/>
      <c r="LY71" s="102"/>
      <c r="LZ71" s="104" t="str">
        <f t="shared" si="589"/>
        <v/>
      </c>
      <c r="MA71" s="102"/>
      <c r="MB71" s="104" t="str">
        <f t="shared" si="715"/>
        <v/>
      </c>
      <c r="MC71" s="102"/>
      <c r="MD71" s="102"/>
      <c r="ME71" s="104" t="str">
        <f t="shared" si="590"/>
        <v/>
      </c>
      <c r="MF71" s="102"/>
      <c r="MG71" s="104" t="str">
        <f t="shared" si="716"/>
        <v/>
      </c>
      <c r="MH71" s="102"/>
      <c r="MI71" s="102"/>
      <c r="MJ71" s="104" t="str">
        <f t="shared" si="591"/>
        <v/>
      </c>
      <c r="MK71" s="102"/>
      <c r="ML71" s="104" t="str">
        <f t="shared" si="717"/>
        <v/>
      </c>
      <c r="MM71" s="104" t="str">
        <f t="shared" si="718"/>
        <v/>
      </c>
      <c r="MN71" s="104" t="str">
        <f t="shared" si="719"/>
        <v/>
      </c>
      <c r="MO71" s="104" t="str">
        <f t="shared" si="720"/>
        <v/>
      </c>
      <c r="MP71" s="104" t="str">
        <f t="shared" si="721"/>
        <v/>
      </c>
      <c r="MQ71" s="104" t="str">
        <f t="shared" si="722"/>
        <v/>
      </c>
      <c r="MR71" s="105" t="str">
        <f t="shared" si="592"/>
        <v/>
      </c>
      <c r="MS71" s="109" t="str">
        <f t="shared" si="744"/>
        <v/>
      </c>
      <c r="MT71" s="102"/>
      <c r="MU71" s="102"/>
      <c r="MV71" s="104" t="str">
        <f t="shared" si="593"/>
        <v/>
      </c>
      <c r="MW71" s="102"/>
      <c r="MX71" s="104" t="str">
        <f t="shared" si="723"/>
        <v/>
      </c>
      <c r="MY71" s="102"/>
      <c r="MZ71" s="102"/>
      <c r="NA71" s="104" t="str">
        <f t="shared" si="594"/>
        <v/>
      </c>
      <c r="NB71" s="102"/>
      <c r="NC71" s="104" t="str">
        <f t="shared" si="724"/>
        <v/>
      </c>
      <c r="ND71" s="102"/>
      <c r="NE71" s="102"/>
      <c r="NF71" s="104" t="str">
        <f t="shared" si="595"/>
        <v/>
      </c>
      <c r="NG71" s="102"/>
      <c r="NH71" s="104" t="str">
        <f t="shared" si="725"/>
        <v/>
      </c>
      <c r="NI71" s="102"/>
      <c r="NJ71" s="102"/>
      <c r="NK71" s="104" t="str">
        <f t="shared" si="596"/>
        <v/>
      </c>
      <c r="NL71" s="102"/>
      <c r="NM71" s="104" t="str">
        <f t="shared" si="726"/>
        <v/>
      </c>
      <c r="NN71" s="102"/>
      <c r="NO71" s="102"/>
      <c r="NP71" s="104" t="str">
        <f t="shared" si="597"/>
        <v/>
      </c>
      <c r="NQ71" s="102"/>
      <c r="NR71" s="104" t="str">
        <f t="shared" si="727"/>
        <v/>
      </c>
      <c r="NS71" s="104" t="str">
        <f t="shared" si="728"/>
        <v/>
      </c>
      <c r="NT71" s="104" t="str">
        <f t="shared" si="729"/>
        <v/>
      </c>
      <c r="NU71" s="104" t="str">
        <f t="shared" si="730"/>
        <v/>
      </c>
      <c r="NV71" s="104" t="str">
        <f t="shared" si="731"/>
        <v/>
      </c>
      <c r="NW71" s="104" t="str">
        <f t="shared" si="732"/>
        <v/>
      </c>
      <c r="NX71" s="105" t="str">
        <f t="shared" si="598"/>
        <v/>
      </c>
      <c r="NY71" s="109" t="str">
        <f t="shared" si="745"/>
        <v/>
      </c>
      <c r="OA71" s="104" t="str">
        <f t="shared" si="599"/>
        <v/>
      </c>
      <c r="OB71" s="104" t="str">
        <f t="shared" si="600"/>
        <v/>
      </c>
      <c r="OC71" s="104" t="str">
        <f t="shared" si="601"/>
        <v/>
      </c>
      <c r="OD71" s="104" t="str">
        <f t="shared" si="602"/>
        <v/>
      </c>
      <c r="OE71" s="104" t="str">
        <f t="shared" si="603"/>
        <v/>
      </c>
      <c r="OF71" s="104" t="str">
        <f t="shared" si="604"/>
        <v/>
      </c>
      <c r="OG71" s="104" t="str">
        <f t="shared" si="605"/>
        <v/>
      </c>
      <c r="OH71" s="104" t="str">
        <f t="shared" si="606"/>
        <v/>
      </c>
      <c r="OI71" s="104" t="str">
        <f t="shared" si="607"/>
        <v/>
      </c>
      <c r="OJ71" s="104" t="str">
        <f t="shared" si="608"/>
        <v/>
      </c>
      <c r="OK71" s="104" t="str">
        <f t="shared" si="609"/>
        <v/>
      </c>
      <c r="OL71" s="104" t="str">
        <f t="shared" si="610"/>
        <v/>
      </c>
      <c r="OM71" s="134"/>
      <c r="ON71" s="104" t="str">
        <f t="shared" si="611"/>
        <v/>
      </c>
      <c r="OO71" s="104" t="str">
        <f t="shared" si="612"/>
        <v/>
      </c>
      <c r="OP71" s="104" t="str">
        <f t="shared" si="733"/>
        <v/>
      </c>
      <c r="OQ71" s="104" t="str">
        <f t="shared" si="746"/>
        <v/>
      </c>
      <c r="OR71" s="105" t="str">
        <f t="shared" si="747"/>
        <v/>
      </c>
      <c r="OS71" s="105" t="str">
        <f t="shared" si="748"/>
        <v/>
      </c>
      <c r="OT71" s="134"/>
      <c r="OU71" s="109" t="str">
        <f t="shared" si="749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68"/>
        <v>67</v>
      </c>
      <c r="B72" s="195"/>
      <c r="C72" s="195"/>
      <c r="D72" s="195"/>
      <c r="E72" s="196"/>
      <c r="F72" s="102"/>
      <c r="G72" s="102"/>
      <c r="H72" s="104" t="str">
        <f t="shared" si="527"/>
        <v/>
      </c>
      <c r="I72" s="102"/>
      <c r="J72" s="104" t="str">
        <f t="shared" si="613"/>
        <v/>
      </c>
      <c r="K72" s="102"/>
      <c r="L72" s="102"/>
      <c r="M72" s="104" t="str">
        <f t="shared" si="528"/>
        <v/>
      </c>
      <c r="N72" s="102"/>
      <c r="O72" s="104" t="str">
        <f t="shared" si="614"/>
        <v/>
      </c>
      <c r="P72" s="102"/>
      <c r="Q72" s="102"/>
      <c r="R72" s="104" t="str">
        <f t="shared" si="529"/>
        <v/>
      </c>
      <c r="S72" s="102"/>
      <c r="T72" s="104" t="str">
        <f t="shared" si="615"/>
        <v/>
      </c>
      <c r="U72" s="102"/>
      <c r="V72" s="102"/>
      <c r="W72" s="104" t="str">
        <f t="shared" si="530"/>
        <v/>
      </c>
      <c r="X72" s="102"/>
      <c r="Y72" s="104" t="str">
        <f t="shared" si="616"/>
        <v/>
      </c>
      <c r="Z72" s="102"/>
      <c r="AA72" s="102"/>
      <c r="AB72" s="104" t="str">
        <f t="shared" si="531"/>
        <v/>
      </c>
      <c r="AC72" s="102"/>
      <c r="AD72" s="104" t="str">
        <f t="shared" si="617"/>
        <v/>
      </c>
      <c r="AE72" s="104" t="str">
        <f t="shared" si="618"/>
        <v/>
      </c>
      <c r="AF72" s="104" t="str">
        <f t="shared" si="619"/>
        <v/>
      </c>
      <c r="AG72" s="104" t="str">
        <f t="shared" si="620"/>
        <v/>
      </c>
      <c r="AH72" s="104" t="str">
        <f t="shared" si="621"/>
        <v/>
      </c>
      <c r="AI72" s="104" t="str">
        <f t="shared" si="622"/>
        <v/>
      </c>
      <c r="AJ72" s="105" t="str">
        <f t="shared" si="532"/>
        <v/>
      </c>
      <c r="AK72" s="109" t="str">
        <f t="shared" si="734"/>
        <v/>
      </c>
      <c r="AL72" s="102"/>
      <c r="AM72" s="102"/>
      <c r="AN72" s="104" t="str">
        <f t="shared" si="533"/>
        <v/>
      </c>
      <c r="AO72" s="102"/>
      <c r="AP72" s="104" t="str">
        <f t="shared" si="623"/>
        <v/>
      </c>
      <c r="AQ72" s="102"/>
      <c r="AR72" s="102"/>
      <c r="AS72" s="104" t="str">
        <f t="shared" si="534"/>
        <v/>
      </c>
      <c r="AT72" s="102"/>
      <c r="AU72" s="104" t="str">
        <f t="shared" si="624"/>
        <v/>
      </c>
      <c r="AV72" s="102"/>
      <c r="AW72" s="102"/>
      <c r="AX72" s="104" t="str">
        <f t="shared" si="535"/>
        <v/>
      </c>
      <c r="AY72" s="102"/>
      <c r="AZ72" s="104" t="str">
        <f t="shared" si="625"/>
        <v/>
      </c>
      <c r="BA72" s="102"/>
      <c r="BB72" s="102"/>
      <c r="BC72" s="104" t="str">
        <f t="shared" si="536"/>
        <v/>
      </c>
      <c r="BD72" s="102"/>
      <c r="BE72" s="104" t="str">
        <f t="shared" si="626"/>
        <v/>
      </c>
      <c r="BF72" s="102"/>
      <c r="BG72" s="102"/>
      <c r="BH72" s="104" t="str">
        <f t="shared" si="537"/>
        <v/>
      </c>
      <c r="BI72" s="102"/>
      <c r="BJ72" s="104" t="str">
        <f t="shared" si="627"/>
        <v/>
      </c>
      <c r="BK72" s="104" t="str">
        <f t="shared" si="628"/>
        <v/>
      </c>
      <c r="BL72" s="104" t="str">
        <f t="shared" si="629"/>
        <v/>
      </c>
      <c r="BM72" s="104" t="str">
        <f t="shared" si="630"/>
        <v/>
      </c>
      <c r="BN72" s="104" t="str">
        <f t="shared" si="631"/>
        <v/>
      </c>
      <c r="BO72" s="104" t="str">
        <f t="shared" si="632"/>
        <v/>
      </c>
      <c r="BP72" s="105" t="str">
        <f t="shared" si="538"/>
        <v/>
      </c>
      <c r="BQ72" s="109" t="str">
        <f t="shared" si="735"/>
        <v/>
      </c>
      <c r="BR72" s="102"/>
      <c r="BS72" s="102"/>
      <c r="BT72" s="104" t="str">
        <f t="shared" si="539"/>
        <v/>
      </c>
      <c r="BU72" s="102"/>
      <c r="BV72" s="104" t="str">
        <f t="shared" si="633"/>
        <v/>
      </c>
      <c r="BW72" s="102"/>
      <c r="BX72" s="102"/>
      <c r="BY72" s="104" t="str">
        <f t="shared" si="540"/>
        <v/>
      </c>
      <c r="BZ72" s="102"/>
      <c r="CA72" s="104" t="str">
        <f t="shared" si="634"/>
        <v/>
      </c>
      <c r="CB72" s="102"/>
      <c r="CC72" s="102"/>
      <c r="CD72" s="104" t="str">
        <f t="shared" si="541"/>
        <v/>
      </c>
      <c r="CE72" s="102"/>
      <c r="CF72" s="104" t="str">
        <f t="shared" si="635"/>
        <v/>
      </c>
      <c r="CG72" s="102"/>
      <c r="CH72" s="102"/>
      <c r="CI72" s="104" t="str">
        <f t="shared" si="542"/>
        <v/>
      </c>
      <c r="CJ72" s="102"/>
      <c r="CK72" s="104" t="str">
        <f t="shared" si="636"/>
        <v/>
      </c>
      <c r="CL72" s="102"/>
      <c r="CM72" s="102"/>
      <c r="CN72" s="104" t="str">
        <f t="shared" si="543"/>
        <v/>
      </c>
      <c r="CO72" s="102"/>
      <c r="CP72" s="104" t="str">
        <f t="shared" si="637"/>
        <v/>
      </c>
      <c r="CQ72" s="104" t="str">
        <f t="shared" si="638"/>
        <v/>
      </c>
      <c r="CR72" s="104" t="str">
        <f t="shared" si="639"/>
        <v/>
      </c>
      <c r="CS72" s="104" t="str">
        <f t="shared" si="640"/>
        <v/>
      </c>
      <c r="CT72" s="104" t="str">
        <f t="shared" si="641"/>
        <v/>
      </c>
      <c r="CU72" s="104" t="str">
        <f t="shared" si="642"/>
        <v/>
      </c>
      <c r="CV72" s="105" t="str">
        <f t="shared" si="544"/>
        <v/>
      </c>
      <c r="CW72" s="109" t="str">
        <f t="shared" si="736"/>
        <v/>
      </c>
      <c r="CX72" s="102"/>
      <c r="CY72" s="102"/>
      <c r="CZ72" s="104" t="str">
        <f t="shared" si="545"/>
        <v/>
      </c>
      <c r="DA72" s="102"/>
      <c r="DB72" s="104" t="str">
        <f t="shared" si="643"/>
        <v/>
      </c>
      <c r="DC72" s="102"/>
      <c r="DD72" s="102"/>
      <c r="DE72" s="104" t="str">
        <f t="shared" si="546"/>
        <v/>
      </c>
      <c r="DF72" s="102"/>
      <c r="DG72" s="104" t="str">
        <f t="shared" si="644"/>
        <v/>
      </c>
      <c r="DH72" s="102"/>
      <c r="DI72" s="102"/>
      <c r="DJ72" s="104" t="str">
        <f t="shared" si="547"/>
        <v/>
      </c>
      <c r="DK72" s="102"/>
      <c r="DL72" s="104" t="str">
        <f t="shared" si="645"/>
        <v/>
      </c>
      <c r="DM72" s="102"/>
      <c r="DN72" s="102"/>
      <c r="DO72" s="104" t="str">
        <f t="shared" si="548"/>
        <v/>
      </c>
      <c r="DP72" s="102"/>
      <c r="DQ72" s="104" t="str">
        <f t="shared" si="646"/>
        <v/>
      </c>
      <c r="DR72" s="102"/>
      <c r="DS72" s="102"/>
      <c r="DT72" s="104" t="str">
        <f t="shared" si="549"/>
        <v/>
      </c>
      <c r="DU72" s="102"/>
      <c r="DV72" s="104" t="str">
        <f t="shared" si="647"/>
        <v/>
      </c>
      <c r="DW72" s="104" t="str">
        <f t="shared" si="648"/>
        <v/>
      </c>
      <c r="DX72" s="104" t="str">
        <f t="shared" si="649"/>
        <v/>
      </c>
      <c r="DY72" s="104" t="str">
        <f t="shared" si="650"/>
        <v/>
      </c>
      <c r="DZ72" s="104" t="str">
        <f t="shared" si="651"/>
        <v/>
      </c>
      <c r="EA72" s="104" t="str">
        <f t="shared" si="652"/>
        <v/>
      </c>
      <c r="EB72" s="105" t="str">
        <f t="shared" si="550"/>
        <v/>
      </c>
      <c r="EC72" s="109" t="str">
        <f t="shared" si="737"/>
        <v/>
      </c>
      <c r="ED72" s="102"/>
      <c r="EE72" s="102"/>
      <c r="EF72" s="104" t="str">
        <f t="shared" si="551"/>
        <v/>
      </c>
      <c r="EG72" s="102"/>
      <c r="EH72" s="104" t="str">
        <f t="shared" si="653"/>
        <v/>
      </c>
      <c r="EI72" s="102"/>
      <c r="EJ72" s="102"/>
      <c r="EK72" s="104" t="str">
        <f t="shared" si="552"/>
        <v/>
      </c>
      <c r="EL72" s="102"/>
      <c r="EM72" s="104" t="str">
        <f t="shared" si="654"/>
        <v/>
      </c>
      <c r="EN72" s="102"/>
      <c r="EO72" s="102"/>
      <c r="EP72" s="104" t="str">
        <f t="shared" si="553"/>
        <v/>
      </c>
      <c r="EQ72" s="102"/>
      <c r="ER72" s="104" t="str">
        <f t="shared" si="655"/>
        <v/>
      </c>
      <c r="ES72" s="102"/>
      <c r="ET72" s="102"/>
      <c r="EU72" s="104" t="str">
        <f t="shared" si="554"/>
        <v/>
      </c>
      <c r="EV72" s="102"/>
      <c r="EW72" s="104" t="str">
        <f t="shared" si="656"/>
        <v/>
      </c>
      <c r="EX72" s="102"/>
      <c r="EY72" s="102"/>
      <c r="EZ72" s="104" t="str">
        <f t="shared" si="555"/>
        <v/>
      </c>
      <c r="FA72" s="102"/>
      <c r="FB72" s="104" t="str">
        <f t="shared" si="657"/>
        <v/>
      </c>
      <c r="FC72" s="104" t="str">
        <f t="shared" si="658"/>
        <v/>
      </c>
      <c r="FD72" s="104" t="str">
        <f t="shared" si="659"/>
        <v/>
      </c>
      <c r="FE72" s="104" t="str">
        <f t="shared" si="660"/>
        <v/>
      </c>
      <c r="FF72" s="104" t="str">
        <f t="shared" si="661"/>
        <v/>
      </c>
      <c r="FG72" s="104" t="str">
        <f t="shared" si="662"/>
        <v/>
      </c>
      <c r="FH72" s="105" t="str">
        <f t="shared" si="556"/>
        <v/>
      </c>
      <c r="FI72" s="109" t="str">
        <f t="shared" si="738"/>
        <v/>
      </c>
      <c r="FJ72" s="102"/>
      <c r="FK72" s="102"/>
      <c r="FL72" s="104" t="str">
        <f t="shared" si="557"/>
        <v/>
      </c>
      <c r="FM72" s="102"/>
      <c r="FN72" s="104" t="str">
        <f t="shared" si="663"/>
        <v/>
      </c>
      <c r="FO72" s="102"/>
      <c r="FP72" s="102"/>
      <c r="FQ72" s="104" t="str">
        <f t="shared" si="558"/>
        <v/>
      </c>
      <c r="FR72" s="102"/>
      <c r="FS72" s="104" t="str">
        <f t="shared" si="664"/>
        <v/>
      </c>
      <c r="FT72" s="102"/>
      <c r="FU72" s="102"/>
      <c r="FV72" s="104" t="str">
        <f t="shared" si="559"/>
        <v/>
      </c>
      <c r="FW72" s="102"/>
      <c r="FX72" s="104" t="str">
        <f t="shared" si="665"/>
        <v/>
      </c>
      <c r="FY72" s="102"/>
      <c r="FZ72" s="102"/>
      <c r="GA72" s="104" t="str">
        <f t="shared" si="560"/>
        <v/>
      </c>
      <c r="GB72" s="102"/>
      <c r="GC72" s="104" t="str">
        <f t="shared" si="666"/>
        <v/>
      </c>
      <c r="GD72" s="102"/>
      <c r="GE72" s="102"/>
      <c r="GF72" s="104" t="str">
        <f t="shared" si="561"/>
        <v/>
      </c>
      <c r="GG72" s="102"/>
      <c r="GH72" s="104" t="str">
        <f t="shared" si="667"/>
        <v/>
      </c>
      <c r="GI72" s="104" t="str">
        <f t="shared" si="668"/>
        <v/>
      </c>
      <c r="GJ72" s="104" t="str">
        <f t="shared" si="669"/>
        <v/>
      </c>
      <c r="GK72" s="104" t="str">
        <f t="shared" si="670"/>
        <v/>
      </c>
      <c r="GL72" s="104" t="str">
        <f t="shared" si="671"/>
        <v/>
      </c>
      <c r="GM72" s="104" t="str">
        <f t="shared" si="672"/>
        <v/>
      </c>
      <c r="GN72" s="105" t="str">
        <f t="shared" si="562"/>
        <v/>
      </c>
      <c r="GO72" s="109" t="str">
        <f t="shared" si="739"/>
        <v/>
      </c>
      <c r="GP72" s="102"/>
      <c r="GQ72" s="102"/>
      <c r="GR72" s="104" t="str">
        <f t="shared" si="563"/>
        <v/>
      </c>
      <c r="GS72" s="102"/>
      <c r="GT72" s="104" t="str">
        <f t="shared" si="673"/>
        <v/>
      </c>
      <c r="GU72" s="102"/>
      <c r="GV72" s="102"/>
      <c r="GW72" s="104" t="str">
        <f t="shared" si="564"/>
        <v/>
      </c>
      <c r="GX72" s="102"/>
      <c r="GY72" s="104" t="str">
        <f t="shared" si="674"/>
        <v/>
      </c>
      <c r="GZ72" s="102"/>
      <c r="HA72" s="102"/>
      <c r="HB72" s="104" t="str">
        <f t="shared" si="565"/>
        <v/>
      </c>
      <c r="HC72" s="102"/>
      <c r="HD72" s="104" t="str">
        <f t="shared" si="675"/>
        <v/>
      </c>
      <c r="HE72" s="102"/>
      <c r="HF72" s="102"/>
      <c r="HG72" s="104" t="str">
        <f t="shared" si="566"/>
        <v/>
      </c>
      <c r="HH72" s="102"/>
      <c r="HI72" s="104" t="str">
        <f t="shared" si="676"/>
        <v/>
      </c>
      <c r="HJ72" s="102"/>
      <c r="HK72" s="102"/>
      <c r="HL72" s="104" t="str">
        <f t="shared" si="567"/>
        <v/>
      </c>
      <c r="HM72" s="102"/>
      <c r="HN72" s="104" t="str">
        <f t="shared" si="677"/>
        <v/>
      </c>
      <c r="HO72" s="104" t="str">
        <f t="shared" si="678"/>
        <v/>
      </c>
      <c r="HP72" s="104" t="str">
        <f t="shared" si="679"/>
        <v/>
      </c>
      <c r="HQ72" s="104" t="str">
        <f t="shared" si="680"/>
        <v/>
      </c>
      <c r="HR72" s="104" t="str">
        <f t="shared" si="681"/>
        <v/>
      </c>
      <c r="HS72" s="104" t="str">
        <f t="shared" si="682"/>
        <v/>
      </c>
      <c r="HT72" s="105" t="str">
        <f t="shared" si="568"/>
        <v/>
      </c>
      <c r="HU72" s="109" t="str">
        <f t="shared" si="740"/>
        <v/>
      </c>
      <c r="HV72" s="102"/>
      <c r="HW72" s="102"/>
      <c r="HX72" s="104" t="str">
        <f t="shared" si="569"/>
        <v/>
      </c>
      <c r="HY72" s="102"/>
      <c r="HZ72" s="104" t="str">
        <f t="shared" si="683"/>
        <v/>
      </c>
      <c r="IA72" s="102"/>
      <c r="IB72" s="102"/>
      <c r="IC72" s="104" t="str">
        <f t="shared" si="570"/>
        <v/>
      </c>
      <c r="ID72" s="102"/>
      <c r="IE72" s="104" t="str">
        <f t="shared" si="684"/>
        <v/>
      </c>
      <c r="IF72" s="102"/>
      <c r="IG72" s="102"/>
      <c r="IH72" s="104" t="str">
        <f t="shared" si="571"/>
        <v/>
      </c>
      <c r="II72" s="102"/>
      <c r="IJ72" s="104" t="str">
        <f t="shared" si="685"/>
        <v/>
      </c>
      <c r="IK72" s="102"/>
      <c r="IL72" s="102"/>
      <c r="IM72" s="104" t="str">
        <f t="shared" si="572"/>
        <v/>
      </c>
      <c r="IN72" s="102"/>
      <c r="IO72" s="104" t="str">
        <f t="shared" si="686"/>
        <v/>
      </c>
      <c r="IP72" s="102"/>
      <c r="IQ72" s="102"/>
      <c r="IR72" s="104" t="str">
        <f t="shared" si="573"/>
        <v/>
      </c>
      <c r="IS72" s="102"/>
      <c r="IT72" s="104" t="str">
        <f t="shared" si="687"/>
        <v/>
      </c>
      <c r="IU72" s="104" t="str">
        <f t="shared" si="688"/>
        <v/>
      </c>
      <c r="IV72" s="104" t="str">
        <f t="shared" si="689"/>
        <v/>
      </c>
      <c r="IW72" s="104" t="str">
        <f t="shared" si="690"/>
        <v/>
      </c>
      <c r="IX72" s="104" t="str">
        <f t="shared" si="691"/>
        <v/>
      </c>
      <c r="IY72" s="104" t="str">
        <f t="shared" si="692"/>
        <v/>
      </c>
      <c r="IZ72" s="105" t="str">
        <f t="shared" si="574"/>
        <v/>
      </c>
      <c r="JA72" s="109" t="str">
        <f t="shared" si="741"/>
        <v/>
      </c>
      <c r="JB72" s="102"/>
      <c r="JC72" s="102"/>
      <c r="JD72" s="104" t="str">
        <f t="shared" si="575"/>
        <v/>
      </c>
      <c r="JE72" s="102"/>
      <c r="JF72" s="104" t="str">
        <f t="shared" si="693"/>
        <v/>
      </c>
      <c r="JG72" s="102"/>
      <c r="JH72" s="102"/>
      <c r="JI72" s="104" t="str">
        <f t="shared" si="576"/>
        <v/>
      </c>
      <c r="JJ72" s="102"/>
      <c r="JK72" s="104" t="str">
        <f t="shared" si="694"/>
        <v/>
      </c>
      <c r="JL72" s="102"/>
      <c r="JM72" s="102"/>
      <c r="JN72" s="104" t="str">
        <f t="shared" si="577"/>
        <v/>
      </c>
      <c r="JO72" s="102"/>
      <c r="JP72" s="104" t="str">
        <f t="shared" si="695"/>
        <v/>
      </c>
      <c r="JQ72" s="102"/>
      <c r="JR72" s="102"/>
      <c r="JS72" s="104" t="str">
        <f t="shared" si="578"/>
        <v/>
      </c>
      <c r="JT72" s="102"/>
      <c r="JU72" s="104" t="str">
        <f t="shared" si="696"/>
        <v/>
      </c>
      <c r="JV72" s="102"/>
      <c r="JW72" s="102"/>
      <c r="JX72" s="104" t="str">
        <f t="shared" si="579"/>
        <v/>
      </c>
      <c r="JY72" s="102"/>
      <c r="JZ72" s="104" t="str">
        <f t="shared" si="697"/>
        <v/>
      </c>
      <c r="KA72" s="104" t="str">
        <f t="shared" si="698"/>
        <v/>
      </c>
      <c r="KB72" s="104" t="str">
        <f t="shared" si="699"/>
        <v/>
      </c>
      <c r="KC72" s="104" t="str">
        <f t="shared" si="700"/>
        <v/>
      </c>
      <c r="KD72" s="104" t="str">
        <f t="shared" si="701"/>
        <v/>
      </c>
      <c r="KE72" s="104" t="str">
        <f t="shared" si="702"/>
        <v/>
      </c>
      <c r="KF72" s="105" t="str">
        <f t="shared" si="580"/>
        <v/>
      </c>
      <c r="KG72" s="109" t="str">
        <f t="shared" si="742"/>
        <v/>
      </c>
      <c r="KH72" s="102"/>
      <c r="KI72" s="102"/>
      <c r="KJ72" s="104" t="str">
        <f t="shared" si="581"/>
        <v/>
      </c>
      <c r="KK72" s="102"/>
      <c r="KL72" s="104" t="str">
        <f t="shared" si="703"/>
        <v/>
      </c>
      <c r="KM72" s="102"/>
      <c r="KN72" s="102"/>
      <c r="KO72" s="104" t="str">
        <f t="shared" si="582"/>
        <v/>
      </c>
      <c r="KP72" s="102"/>
      <c r="KQ72" s="104" t="str">
        <f t="shared" si="704"/>
        <v/>
      </c>
      <c r="KR72" s="102"/>
      <c r="KS72" s="102"/>
      <c r="KT72" s="104" t="str">
        <f t="shared" si="583"/>
        <v/>
      </c>
      <c r="KU72" s="102"/>
      <c r="KV72" s="104" t="str">
        <f t="shared" si="705"/>
        <v/>
      </c>
      <c r="KW72" s="102"/>
      <c r="KX72" s="102"/>
      <c r="KY72" s="104" t="str">
        <f t="shared" si="584"/>
        <v/>
      </c>
      <c r="KZ72" s="102"/>
      <c r="LA72" s="104" t="str">
        <f t="shared" si="706"/>
        <v/>
      </c>
      <c r="LB72" s="102"/>
      <c r="LC72" s="102"/>
      <c r="LD72" s="104" t="str">
        <f t="shared" si="585"/>
        <v/>
      </c>
      <c r="LE72" s="102"/>
      <c r="LF72" s="104" t="str">
        <f t="shared" si="707"/>
        <v/>
      </c>
      <c r="LG72" s="104" t="str">
        <f t="shared" si="708"/>
        <v/>
      </c>
      <c r="LH72" s="104" t="str">
        <f t="shared" si="709"/>
        <v/>
      </c>
      <c r="LI72" s="104" t="str">
        <f t="shared" si="710"/>
        <v/>
      </c>
      <c r="LJ72" s="104" t="str">
        <f t="shared" si="711"/>
        <v/>
      </c>
      <c r="LK72" s="104" t="str">
        <f t="shared" si="712"/>
        <v/>
      </c>
      <c r="LL72" s="105" t="str">
        <f t="shared" si="586"/>
        <v/>
      </c>
      <c r="LM72" s="109" t="str">
        <f t="shared" si="743"/>
        <v/>
      </c>
      <c r="LN72" s="102"/>
      <c r="LO72" s="102"/>
      <c r="LP72" s="104" t="str">
        <f t="shared" si="587"/>
        <v/>
      </c>
      <c r="LQ72" s="102"/>
      <c r="LR72" s="104" t="str">
        <f t="shared" si="713"/>
        <v/>
      </c>
      <c r="LS72" s="102"/>
      <c r="LT72" s="102"/>
      <c r="LU72" s="104" t="str">
        <f t="shared" si="588"/>
        <v/>
      </c>
      <c r="LV72" s="102"/>
      <c r="LW72" s="104" t="str">
        <f t="shared" si="714"/>
        <v/>
      </c>
      <c r="LX72" s="102"/>
      <c r="LY72" s="102"/>
      <c r="LZ72" s="104" t="str">
        <f t="shared" si="589"/>
        <v/>
      </c>
      <c r="MA72" s="102"/>
      <c r="MB72" s="104" t="str">
        <f t="shared" si="715"/>
        <v/>
      </c>
      <c r="MC72" s="102"/>
      <c r="MD72" s="102"/>
      <c r="ME72" s="104" t="str">
        <f t="shared" si="590"/>
        <v/>
      </c>
      <c r="MF72" s="102"/>
      <c r="MG72" s="104" t="str">
        <f t="shared" si="716"/>
        <v/>
      </c>
      <c r="MH72" s="102"/>
      <c r="MI72" s="102"/>
      <c r="MJ72" s="104" t="str">
        <f t="shared" si="591"/>
        <v/>
      </c>
      <c r="MK72" s="102"/>
      <c r="ML72" s="104" t="str">
        <f t="shared" si="717"/>
        <v/>
      </c>
      <c r="MM72" s="104" t="str">
        <f t="shared" si="718"/>
        <v/>
      </c>
      <c r="MN72" s="104" t="str">
        <f t="shared" si="719"/>
        <v/>
      </c>
      <c r="MO72" s="104" t="str">
        <f t="shared" si="720"/>
        <v/>
      </c>
      <c r="MP72" s="104" t="str">
        <f t="shared" si="721"/>
        <v/>
      </c>
      <c r="MQ72" s="104" t="str">
        <f t="shared" si="722"/>
        <v/>
      </c>
      <c r="MR72" s="105" t="str">
        <f t="shared" si="592"/>
        <v/>
      </c>
      <c r="MS72" s="109" t="str">
        <f t="shared" si="744"/>
        <v/>
      </c>
      <c r="MT72" s="102"/>
      <c r="MU72" s="102"/>
      <c r="MV72" s="104" t="str">
        <f t="shared" si="593"/>
        <v/>
      </c>
      <c r="MW72" s="102"/>
      <c r="MX72" s="104" t="str">
        <f t="shared" si="723"/>
        <v/>
      </c>
      <c r="MY72" s="102"/>
      <c r="MZ72" s="102"/>
      <c r="NA72" s="104" t="str">
        <f t="shared" si="594"/>
        <v/>
      </c>
      <c r="NB72" s="102"/>
      <c r="NC72" s="104" t="str">
        <f t="shared" si="724"/>
        <v/>
      </c>
      <c r="ND72" s="102"/>
      <c r="NE72" s="102"/>
      <c r="NF72" s="104" t="str">
        <f t="shared" si="595"/>
        <v/>
      </c>
      <c r="NG72" s="102"/>
      <c r="NH72" s="104" t="str">
        <f t="shared" si="725"/>
        <v/>
      </c>
      <c r="NI72" s="102"/>
      <c r="NJ72" s="102"/>
      <c r="NK72" s="104" t="str">
        <f t="shared" si="596"/>
        <v/>
      </c>
      <c r="NL72" s="102"/>
      <c r="NM72" s="104" t="str">
        <f t="shared" si="726"/>
        <v/>
      </c>
      <c r="NN72" s="102"/>
      <c r="NO72" s="102"/>
      <c r="NP72" s="104" t="str">
        <f t="shared" si="597"/>
        <v/>
      </c>
      <c r="NQ72" s="102"/>
      <c r="NR72" s="104" t="str">
        <f t="shared" si="727"/>
        <v/>
      </c>
      <c r="NS72" s="104" t="str">
        <f t="shared" si="728"/>
        <v/>
      </c>
      <c r="NT72" s="104" t="str">
        <f t="shared" si="729"/>
        <v/>
      </c>
      <c r="NU72" s="104" t="str">
        <f t="shared" si="730"/>
        <v/>
      </c>
      <c r="NV72" s="104" t="str">
        <f t="shared" si="731"/>
        <v/>
      </c>
      <c r="NW72" s="104" t="str">
        <f t="shared" si="732"/>
        <v/>
      </c>
      <c r="NX72" s="105" t="str">
        <f t="shared" si="598"/>
        <v/>
      </c>
      <c r="NY72" s="109" t="str">
        <f t="shared" si="745"/>
        <v/>
      </c>
      <c r="OA72" s="104" t="str">
        <f t="shared" si="599"/>
        <v/>
      </c>
      <c r="OB72" s="104" t="str">
        <f t="shared" si="600"/>
        <v/>
      </c>
      <c r="OC72" s="104" t="str">
        <f t="shared" si="601"/>
        <v/>
      </c>
      <c r="OD72" s="104" t="str">
        <f t="shared" si="602"/>
        <v/>
      </c>
      <c r="OE72" s="104" t="str">
        <f t="shared" si="603"/>
        <v/>
      </c>
      <c r="OF72" s="104" t="str">
        <f t="shared" si="604"/>
        <v/>
      </c>
      <c r="OG72" s="104" t="str">
        <f t="shared" si="605"/>
        <v/>
      </c>
      <c r="OH72" s="104" t="str">
        <f t="shared" si="606"/>
        <v/>
      </c>
      <c r="OI72" s="104" t="str">
        <f t="shared" si="607"/>
        <v/>
      </c>
      <c r="OJ72" s="104" t="str">
        <f t="shared" si="608"/>
        <v/>
      </c>
      <c r="OK72" s="104" t="str">
        <f t="shared" si="609"/>
        <v/>
      </c>
      <c r="OL72" s="104" t="str">
        <f t="shared" si="610"/>
        <v/>
      </c>
      <c r="OM72" s="134"/>
      <c r="ON72" s="104" t="str">
        <f t="shared" si="611"/>
        <v/>
      </c>
      <c r="OO72" s="104" t="str">
        <f t="shared" si="612"/>
        <v/>
      </c>
      <c r="OP72" s="104" t="str">
        <f t="shared" si="733"/>
        <v/>
      </c>
      <c r="OQ72" s="104" t="str">
        <f t="shared" si="746"/>
        <v/>
      </c>
      <c r="OR72" s="105" t="str">
        <f t="shared" si="747"/>
        <v/>
      </c>
      <c r="OS72" s="105" t="str">
        <f t="shared" si="748"/>
        <v/>
      </c>
      <c r="OT72" s="134"/>
      <c r="OU72" s="109" t="str">
        <f t="shared" si="749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68"/>
        <v>68</v>
      </c>
      <c r="B73" s="195"/>
      <c r="C73" s="195"/>
      <c r="D73" s="195"/>
      <c r="E73" s="196"/>
      <c r="F73" s="102"/>
      <c r="G73" s="102"/>
      <c r="H73" s="104" t="str">
        <f t="shared" si="527"/>
        <v/>
      </c>
      <c r="I73" s="102"/>
      <c r="J73" s="104" t="str">
        <f t="shared" si="613"/>
        <v/>
      </c>
      <c r="K73" s="102"/>
      <c r="L73" s="102"/>
      <c r="M73" s="104" t="str">
        <f t="shared" si="528"/>
        <v/>
      </c>
      <c r="N73" s="102"/>
      <c r="O73" s="104" t="str">
        <f t="shared" si="614"/>
        <v/>
      </c>
      <c r="P73" s="102"/>
      <c r="Q73" s="102"/>
      <c r="R73" s="104" t="str">
        <f t="shared" si="529"/>
        <v/>
      </c>
      <c r="S73" s="102"/>
      <c r="T73" s="104" t="str">
        <f t="shared" si="615"/>
        <v/>
      </c>
      <c r="U73" s="102"/>
      <c r="V73" s="102"/>
      <c r="W73" s="104" t="str">
        <f t="shared" si="530"/>
        <v/>
      </c>
      <c r="X73" s="102"/>
      <c r="Y73" s="104" t="str">
        <f t="shared" si="616"/>
        <v/>
      </c>
      <c r="Z73" s="102"/>
      <c r="AA73" s="102"/>
      <c r="AB73" s="104" t="str">
        <f t="shared" si="531"/>
        <v/>
      </c>
      <c r="AC73" s="102"/>
      <c r="AD73" s="104" t="str">
        <f t="shared" si="617"/>
        <v/>
      </c>
      <c r="AE73" s="104" t="str">
        <f t="shared" si="618"/>
        <v/>
      </c>
      <c r="AF73" s="104" t="str">
        <f t="shared" si="619"/>
        <v/>
      </c>
      <c r="AG73" s="104" t="str">
        <f t="shared" si="620"/>
        <v/>
      </c>
      <c r="AH73" s="104" t="str">
        <f t="shared" si="621"/>
        <v/>
      </c>
      <c r="AI73" s="104" t="str">
        <f t="shared" si="622"/>
        <v/>
      </c>
      <c r="AJ73" s="105" t="str">
        <f t="shared" si="532"/>
        <v/>
      </c>
      <c r="AK73" s="109" t="str">
        <f t="shared" si="734"/>
        <v/>
      </c>
      <c r="AL73" s="102"/>
      <c r="AM73" s="102"/>
      <c r="AN73" s="104" t="str">
        <f t="shared" si="533"/>
        <v/>
      </c>
      <c r="AO73" s="102"/>
      <c r="AP73" s="104" t="str">
        <f t="shared" si="623"/>
        <v/>
      </c>
      <c r="AQ73" s="102"/>
      <c r="AR73" s="102"/>
      <c r="AS73" s="104" t="str">
        <f t="shared" si="534"/>
        <v/>
      </c>
      <c r="AT73" s="102"/>
      <c r="AU73" s="104" t="str">
        <f t="shared" si="624"/>
        <v/>
      </c>
      <c r="AV73" s="102"/>
      <c r="AW73" s="102"/>
      <c r="AX73" s="104" t="str">
        <f t="shared" si="535"/>
        <v/>
      </c>
      <c r="AY73" s="102"/>
      <c r="AZ73" s="104" t="str">
        <f t="shared" si="625"/>
        <v/>
      </c>
      <c r="BA73" s="102"/>
      <c r="BB73" s="102"/>
      <c r="BC73" s="104" t="str">
        <f t="shared" si="536"/>
        <v/>
      </c>
      <c r="BD73" s="102"/>
      <c r="BE73" s="104" t="str">
        <f t="shared" si="626"/>
        <v/>
      </c>
      <c r="BF73" s="102"/>
      <c r="BG73" s="102"/>
      <c r="BH73" s="104" t="str">
        <f t="shared" si="537"/>
        <v/>
      </c>
      <c r="BI73" s="102"/>
      <c r="BJ73" s="104" t="str">
        <f t="shared" si="627"/>
        <v/>
      </c>
      <c r="BK73" s="104" t="str">
        <f t="shared" si="628"/>
        <v/>
      </c>
      <c r="BL73" s="104" t="str">
        <f t="shared" si="629"/>
        <v/>
      </c>
      <c r="BM73" s="104" t="str">
        <f t="shared" si="630"/>
        <v/>
      </c>
      <c r="BN73" s="104" t="str">
        <f t="shared" si="631"/>
        <v/>
      </c>
      <c r="BO73" s="104" t="str">
        <f t="shared" si="632"/>
        <v/>
      </c>
      <c r="BP73" s="105" t="str">
        <f t="shared" si="538"/>
        <v/>
      </c>
      <c r="BQ73" s="109" t="str">
        <f t="shared" si="735"/>
        <v/>
      </c>
      <c r="BR73" s="102"/>
      <c r="BS73" s="102"/>
      <c r="BT73" s="104" t="str">
        <f t="shared" si="539"/>
        <v/>
      </c>
      <c r="BU73" s="102"/>
      <c r="BV73" s="104" t="str">
        <f t="shared" si="633"/>
        <v/>
      </c>
      <c r="BW73" s="102"/>
      <c r="BX73" s="102"/>
      <c r="BY73" s="104" t="str">
        <f t="shared" si="540"/>
        <v/>
      </c>
      <c r="BZ73" s="102"/>
      <c r="CA73" s="104" t="str">
        <f t="shared" si="634"/>
        <v/>
      </c>
      <c r="CB73" s="102"/>
      <c r="CC73" s="102"/>
      <c r="CD73" s="104" t="str">
        <f t="shared" si="541"/>
        <v/>
      </c>
      <c r="CE73" s="102"/>
      <c r="CF73" s="104" t="str">
        <f t="shared" si="635"/>
        <v/>
      </c>
      <c r="CG73" s="102"/>
      <c r="CH73" s="102"/>
      <c r="CI73" s="104" t="str">
        <f t="shared" si="542"/>
        <v/>
      </c>
      <c r="CJ73" s="102"/>
      <c r="CK73" s="104" t="str">
        <f t="shared" si="636"/>
        <v/>
      </c>
      <c r="CL73" s="102"/>
      <c r="CM73" s="102"/>
      <c r="CN73" s="104" t="str">
        <f t="shared" si="543"/>
        <v/>
      </c>
      <c r="CO73" s="102"/>
      <c r="CP73" s="104" t="str">
        <f t="shared" si="637"/>
        <v/>
      </c>
      <c r="CQ73" s="104" t="str">
        <f t="shared" si="638"/>
        <v/>
      </c>
      <c r="CR73" s="104" t="str">
        <f t="shared" si="639"/>
        <v/>
      </c>
      <c r="CS73" s="104" t="str">
        <f t="shared" si="640"/>
        <v/>
      </c>
      <c r="CT73" s="104" t="str">
        <f t="shared" si="641"/>
        <v/>
      </c>
      <c r="CU73" s="104" t="str">
        <f t="shared" si="642"/>
        <v/>
      </c>
      <c r="CV73" s="105" t="str">
        <f t="shared" si="544"/>
        <v/>
      </c>
      <c r="CW73" s="109" t="str">
        <f t="shared" si="736"/>
        <v/>
      </c>
      <c r="CX73" s="102"/>
      <c r="CY73" s="102"/>
      <c r="CZ73" s="104" t="str">
        <f t="shared" si="545"/>
        <v/>
      </c>
      <c r="DA73" s="102"/>
      <c r="DB73" s="104" t="str">
        <f t="shared" si="643"/>
        <v/>
      </c>
      <c r="DC73" s="102"/>
      <c r="DD73" s="102"/>
      <c r="DE73" s="104" t="str">
        <f t="shared" si="546"/>
        <v/>
      </c>
      <c r="DF73" s="102"/>
      <c r="DG73" s="104" t="str">
        <f t="shared" si="644"/>
        <v/>
      </c>
      <c r="DH73" s="102"/>
      <c r="DI73" s="102"/>
      <c r="DJ73" s="104" t="str">
        <f t="shared" si="547"/>
        <v/>
      </c>
      <c r="DK73" s="102"/>
      <c r="DL73" s="104" t="str">
        <f t="shared" si="645"/>
        <v/>
      </c>
      <c r="DM73" s="102"/>
      <c r="DN73" s="102"/>
      <c r="DO73" s="104" t="str">
        <f t="shared" si="548"/>
        <v/>
      </c>
      <c r="DP73" s="102"/>
      <c r="DQ73" s="104" t="str">
        <f t="shared" si="646"/>
        <v/>
      </c>
      <c r="DR73" s="102"/>
      <c r="DS73" s="102"/>
      <c r="DT73" s="104" t="str">
        <f t="shared" si="549"/>
        <v/>
      </c>
      <c r="DU73" s="102"/>
      <c r="DV73" s="104" t="str">
        <f t="shared" si="647"/>
        <v/>
      </c>
      <c r="DW73" s="104" t="str">
        <f t="shared" si="648"/>
        <v/>
      </c>
      <c r="DX73" s="104" t="str">
        <f t="shared" si="649"/>
        <v/>
      </c>
      <c r="DY73" s="104" t="str">
        <f t="shared" si="650"/>
        <v/>
      </c>
      <c r="DZ73" s="104" t="str">
        <f t="shared" si="651"/>
        <v/>
      </c>
      <c r="EA73" s="104" t="str">
        <f t="shared" si="652"/>
        <v/>
      </c>
      <c r="EB73" s="105" t="str">
        <f t="shared" si="550"/>
        <v/>
      </c>
      <c r="EC73" s="109" t="str">
        <f t="shared" si="737"/>
        <v/>
      </c>
      <c r="ED73" s="102"/>
      <c r="EE73" s="102"/>
      <c r="EF73" s="104" t="str">
        <f t="shared" si="551"/>
        <v/>
      </c>
      <c r="EG73" s="102"/>
      <c r="EH73" s="104" t="str">
        <f t="shared" si="653"/>
        <v/>
      </c>
      <c r="EI73" s="102"/>
      <c r="EJ73" s="102"/>
      <c r="EK73" s="104" t="str">
        <f t="shared" si="552"/>
        <v/>
      </c>
      <c r="EL73" s="102"/>
      <c r="EM73" s="104" t="str">
        <f t="shared" si="654"/>
        <v/>
      </c>
      <c r="EN73" s="102"/>
      <c r="EO73" s="102"/>
      <c r="EP73" s="104" t="str">
        <f t="shared" si="553"/>
        <v/>
      </c>
      <c r="EQ73" s="102"/>
      <c r="ER73" s="104" t="str">
        <f t="shared" si="655"/>
        <v/>
      </c>
      <c r="ES73" s="102"/>
      <c r="ET73" s="102"/>
      <c r="EU73" s="104" t="str">
        <f t="shared" si="554"/>
        <v/>
      </c>
      <c r="EV73" s="102"/>
      <c r="EW73" s="104" t="str">
        <f t="shared" si="656"/>
        <v/>
      </c>
      <c r="EX73" s="102"/>
      <c r="EY73" s="102"/>
      <c r="EZ73" s="104" t="str">
        <f t="shared" si="555"/>
        <v/>
      </c>
      <c r="FA73" s="102"/>
      <c r="FB73" s="104" t="str">
        <f t="shared" si="657"/>
        <v/>
      </c>
      <c r="FC73" s="104" t="str">
        <f t="shared" si="658"/>
        <v/>
      </c>
      <c r="FD73" s="104" t="str">
        <f t="shared" si="659"/>
        <v/>
      </c>
      <c r="FE73" s="104" t="str">
        <f t="shared" si="660"/>
        <v/>
      </c>
      <c r="FF73" s="104" t="str">
        <f t="shared" si="661"/>
        <v/>
      </c>
      <c r="FG73" s="104" t="str">
        <f t="shared" si="662"/>
        <v/>
      </c>
      <c r="FH73" s="105" t="str">
        <f t="shared" si="556"/>
        <v/>
      </c>
      <c r="FI73" s="109" t="str">
        <f t="shared" si="738"/>
        <v/>
      </c>
      <c r="FJ73" s="102"/>
      <c r="FK73" s="102"/>
      <c r="FL73" s="104" t="str">
        <f t="shared" si="557"/>
        <v/>
      </c>
      <c r="FM73" s="102"/>
      <c r="FN73" s="104" t="str">
        <f t="shared" si="663"/>
        <v/>
      </c>
      <c r="FO73" s="102"/>
      <c r="FP73" s="102"/>
      <c r="FQ73" s="104" t="str">
        <f t="shared" si="558"/>
        <v/>
      </c>
      <c r="FR73" s="102"/>
      <c r="FS73" s="104" t="str">
        <f t="shared" si="664"/>
        <v/>
      </c>
      <c r="FT73" s="102"/>
      <c r="FU73" s="102"/>
      <c r="FV73" s="104" t="str">
        <f t="shared" si="559"/>
        <v/>
      </c>
      <c r="FW73" s="102"/>
      <c r="FX73" s="104" t="str">
        <f t="shared" si="665"/>
        <v/>
      </c>
      <c r="FY73" s="102"/>
      <c r="FZ73" s="102"/>
      <c r="GA73" s="104" t="str">
        <f t="shared" si="560"/>
        <v/>
      </c>
      <c r="GB73" s="102"/>
      <c r="GC73" s="104" t="str">
        <f t="shared" si="666"/>
        <v/>
      </c>
      <c r="GD73" s="102"/>
      <c r="GE73" s="102"/>
      <c r="GF73" s="104" t="str">
        <f t="shared" si="561"/>
        <v/>
      </c>
      <c r="GG73" s="102"/>
      <c r="GH73" s="104" t="str">
        <f t="shared" si="667"/>
        <v/>
      </c>
      <c r="GI73" s="104" t="str">
        <f t="shared" si="668"/>
        <v/>
      </c>
      <c r="GJ73" s="104" t="str">
        <f t="shared" si="669"/>
        <v/>
      </c>
      <c r="GK73" s="104" t="str">
        <f t="shared" si="670"/>
        <v/>
      </c>
      <c r="GL73" s="104" t="str">
        <f t="shared" si="671"/>
        <v/>
      </c>
      <c r="GM73" s="104" t="str">
        <f t="shared" si="672"/>
        <v/>
      </c>
      <c r="GN73" s="105" t="str">
        <f t="shared" si="562"/>
        <v/>
      </c>
      <c r="GO73" s="109" t="str">
        <f t="shared" si="739"/>
        <v/>
      </c>
      <c r="GP73" s="102"/>
      <c r="GQ73" s="102"/>
      <c r="GR73" s="104" t="str">
        <f t="shared" si="563"/>
        <v/>
      </c>
      <c r="GS73" s="102"/>
      <c r="GT73" s="104" t="str">
        <f t="shared" si="673"/>
        <v/>
      </c>
      <c r="GU73" s="102"/>
      <c r="GV73" s="102"/>
      <c r="GW73" s="104" t="str">
        <f t="shared" si="564"/>
        <v/>
      </c>
      <c r="GX73" s="102"/>
      <c r="GY73" s="104" t="str">
        <f t="shared" si="674"/>
        <v/>
      </c>
      <c r="GZ73" s="102"/>
      <c r="HA73" s="102"/>
      <c r="HB73" s="104" t="str">
        <f t="shared" si="565"/>
        <v/>
      </c>
      <c r="HC73" s="102"/>
      <c r="HD73" s="104" t="str">
        <f t="shared" si="675"/>
        <v/>
      </c>
      <c r="HE73" s="102"/>
      <c r="HF73" s="102"/>
      <c r="HG73" s="104" t="str">
        <f t="shared" si="566"/>
        <v/>
      </c>
      <c r="HH73" s="102"/>
      <c r="HI73" s="104" t="str">
        <f t="shared" si="676"/>
        <v/>
      </c>
      <c r="HJ73" s="102"/>
      <c r="HK73" s="102"/>
      <c r="HL73" s="104" t="str">
        <f t="shared" si="567"/>
        <v/>
      </c>
      <c r="HM73" s="102"/>
      <c r="HN73" s="104" t="str">
        <f t="shared" si="677"/>
        <v/>
      </c>
      <c r="HO73" s="104" t="str">
        <f t="shared" si="678"/>
        <v/>
      </c>
      <c r="HP73" s="104" t="str">
        <f t="shared" si="679"/>
        <v/>
      </c>
      <c r="HQ73" s="104" t="str">
        <f t="shared" si="680"/>
        <v/>
      </c>
      <c r="HR73" s="104" t="str">
        <f t="shared" si="681"/>
        <v/>
      </c>
      <c r="HS73" s="104" t="str">
        <f t="shared" si="682"/>
        <v/>
      </c>
      <c r="HT73" s="105" t="str">
        <f t="shared" si="568"/>
        <v/>
      </c>
      <c r="HU73" s="109" t="str">
        <f t="shared" si="740"/>
        <v/>
      </c>
      <c r="HV73" s="102"/>
      <c r="HW73" s="102"/>
      <c r="HX73" s="104" t="str">
        <f t="shared" si="569"/>
        <v/>
      </c>
      <c r="HY73" s="102"/>
      <c r="HZ73" s="104" t="str">
        <f t="shared" si="683"/>
        <v/>
      </c>
      <c r="IA73" s="102"/>
      <c r="IB73" s="102"/>
      <c r="IC73" s="104" t="str">
        <f t="shared" si="570"/>
        <v/>
      </c>
      <c r="ID73" s="102"/>
      <c r="IE73" s="104" t="str">
        <f t="shared" si="684"/>
        <v/>
      </c>
      <c r="IF73" s="102"/>
      <c r="IG73" s="102"/>
      <c r="IH73" s="104" t="str">
        <f t="shared" si="571"/>
        <v/>
      </c>
      <c r="II73" s="102"/>
      <c r="IJ73" s="104" t="str">
        <f t="shared" si="685"/>
        <v/>
      </c>
      <c r="IK73" s="102"/>
      <c r="IL73" s="102"/>
      <c r="IM73" s="104" t="str">
        <f t="shared" si="572"/>
        <v/>
      </c>
      <c r="IN73" s="102"/>
      <c r="IO73" s="104" t="str">
        <f t="shared" si="686"/>
        <v/>
      </c>
      <c r="IP73" s="102"/>
      <c r="IQ73" s="102"/>
      <c r="IR73" s="104" t="str">
        <f t="shared" si="573"/>
        <v/>
      </c>
      <c r="IS73" s="102"/>
      <c r="IT73" s="104" t="str">
        <f t="shared" si="687"/>
        <v/>
      </c>
      <c r="IU73" s="104" t="str">
        <f t="shared" si="688"/>
        <v/>
      </c>
      <c r="IV73" s="104" t="str">
        <f t="shared" si="689"/>
        <v/>
      </c>
      <c r="IW73" s="104" t="str">
        <f t="shared" si="690"/>
        <v/>
      </c>
      <c r="IX73" s="104" t="str">
        <f t="shared" si="691"/>
        <v/>
      </c>
      <c r="IY73" s="104" t="str">
        <f t="shared" si="692"/>
        <v/>
      </c>
      <c r="IZ73" s="105" t="str">
        <f t="shared" si="574"/>
        <v/>
      </c>
      <c r="JA73" s="109" t="str">
        <f t="shared" si="741"/>
        <v/>
      </c>
      <c r="JB73" s="102"/>
      <c r="JC73" s="102"/>
      <c r="JD73" s="104" t="str">
        <f t="shared" si="575"/>
        <v/>
      </c>
      <c r="JE73" s="102"/>
      <c r="JF73" s="104" t="str">
        <f t="shared" si="693"/>
        <v/>
      </c>
      <c r="JG73" s="102"/>
      <c r="JH73" s="102"/>
      <c r="JI73" s="104" t="str">
        <f t="shared" si="576"/>
        <v/>
      </c>
      <c r="JJ73" s="102"/>
      <c r="JK73" s="104" t="str">
        <f t="shared" si="694"/>
        <v/>
      </c>
      <c r="JL73" s="102"/>
      <c r="JM73" s="102"/>
      <c r="JN73" s="104" t="str">
        <f t="shared" si="577"/>
        <v/>
      </c>
      <c r="JO73" s="102"/>
      <c r="JP73" s="104" t="str">
        <f t="shared" si="695"/>
        <v/>
      </c>
      <c r="JQ73" s="102"/>
      <c r="JR73" s="102"/>
      <c r="JS73" s="104" t="str">
        <f t="shared" si="578"/>
        <v/>
      </c>
      <c r="JT73" s="102"/>
      <c r="JU73" s="104" t="str">
        <f t="shared" si="696"/>
        <v/>
      </c>
      <c r="JV73" s="102"/>
      <c r="JW73" s="102"/>
      <c r="JX73" s="104" t="str">
        <f t="shared" si="579"/>
        <v/>
      </c>
      <c r="JY73" s="102"/>
      <c r="JZ73" s="104" t="str">
        <f t="shared" si="697"/>
        <v/>
      </c>
      <c r="KA73" s="104" t="str">
        <f t="shared" si="698"/>
        <v/>
      </c>
      <c r="KB73" s="104" t="str">
        <f t="shared" si="699"/>
        <v/>
      </c>
      <c r="KC73" s="104" t="str">
        <f t="shared" si="700"/>
        <v/>
      </c>
      <c r="KD73" s="104" t="str">
        <f t="shared" si="701"/>
        <v/>
      </c>
      <c r="KE73" s="104" t="str">
        <f t="shared" si="702"/>
        <v/>
      </c>
      <c r="KF73" s="105" t="str">
        <f t="shared" si="580"/>
        <v/>
      </c>
      <c r="KG73" s="109" t="str">
        <f t="shared" si="742"/>
        <v/>
      </c>
      <c r="KH73" s="102"/>
      <c r="KI73" s="102"/>
      <c r="KJ73" s="104" t="str">
        <f t="shared" si="581"/>
        <v/>
      </c>
      <c r="KK73" s="102"/>
      <c r="KL73" s="104" t="str">
        <f t="shared" si="703"/>
        <v/>
      </c>
      <c r="KM73" s="102"/>
      <c r="KN73" s="102"/>
      <c r="KO73" s="104" t="str">
        <f t="shared" si="582"/>
        <v/>
      </c>
      <c r="KP73" s="102"/>
      <c r="KQ73" s="104" t="str">
        <f t="shared" si="704"/>
        <v/>
      </c>
      <c r="KR73" s="102"/>
      <c r="KS73" s="102"/>
      <c r="KT73" s="104" t="str">
        <f t="shared" si="583"/>
        <v/>
      </c>
      <c r="KU73" s="102"/>
      <c r="KV73" s="104" t="str">
        <f t="shared" si="705"/>
        <v/>
      </c>
      <c r="KW73" s="102"/>
      <c r="KX73" s="102"/>
      <c r="KY73" s="104" t="str">
        <f t="shared" si="584"/>
        <v/>
      </c>
      <c r="KZ73" s="102"/>
      <c r="LA73" s="104" t="str">
        <f t="shared" si="706"/>
        <v/>
      </c>
      <c r="LB73" s="102"/>
      <c r="LC73" s="102"/>
      <c r="LD73" s="104" t="str">
        <f t="shared" si="585"/>
        <v/>
      </c>
      <c r="LE73" s="102"/>
      <c r="LF73" s="104" t="str">
        <f t="shared" si="707"/>
        <v/>
      </c>
      <c r="LG73" s="104" t="str">
        <f t="shared" si="708"/>
        <v/>
      </c>
      <c r="LH73" s="104" t="str">
        <f t="shared" si="709"/>
        <v/>
      </c>
      <c r="LI73" s="104" t="str">
        <f t="shared" si="710"/>
        <v/>
      </c>
      <c r="LJ73" s="104" t="str">
        <f t="shared" si="711"/>
        <v/>
      </c>
      <c r="LK73" s="104" t="str">
        <f t="shared" si="712"/>
        <v/>
      </c>
      <c r="LL73" s="105" t="str">
        <f t="shared" si="586"/>
        <v/>
      </c>
      <c r="LM73" s="109" t="str">
        <f t="shared" si="743"/>
        <v/>
      </c>
      <c r="LN73" s="102"/>
      <c r="LO73" s="102"/>
      <c r="LP73" s="104" t="str">
        <f t="shared" si="587"/>
        <v/>
      </c>
      <c r="LQ73" s="102"/>
      <c r="LR73" s="104" t="str">
        <f t="shared" si="713"/>
        <v/>
      </c>
      <c r="LS73" s="102"/>
      <c r="LT73" s="102"/>
      <c r="LU73" s="104" t="str">
        <f t="shared" si="588"/>
        <v/>
      </c>
      <c r="LV73" s="102"/>
      <c r="LW73" s="104" t="str">
        <f t="shared" si="714"/>
        <v/>
      </c>
      <c r="LX73" s="102"/>
      <c r="LY73" s="102"/>
      <c r="LZ73" s="104" t="str">
        <f t="shared" si="589"/>
        <v/>
      </c>
      <c r="MA73" s="102"/>
      <c r="MB73" s="104" t="str">
        <f t="shared" si="715"/>
        <v/>
      </c>
      <c r="MC73" s="102"/>
      <c r="MD73" s="102"/>
      <c r="ME73" s="104" t="str">
        <f t="shared" si="590"/>
        <v/>
      </c>
      <c r="MF73" s="102"/>
      <c r="MG73" s="104" t="str">
        <f t="shared" si="716"/>
        <v/>
      </c>
      <c r="MH73" s="102"/>
      <c r="MI73" s="102"/>
      <c r="MJ73" s="104" t="str">
        <f t="shared" si="591"/>
        <v/>
      </c>
      <c r="MK73" s="102"/>
      <c r="ML73" s="104" t="str">
        <f t="shared" si="717"/>
        <v/>
      </c>
      <c r="MM73" s="104" t="str">
        <f t="shared" si="718"/>
        <v/>
      </c>
      <c r="MN73" s="104" t="str">
        <f t="shared" si="719"/>
        <v/>
      </c>
      <c r="MO73" s="104" t="str">
        <f t="shared" si="720"/>
        <v/>
      </c>
      <c r="MP73" s="104" t="str">
        <f t="shared" si="721"/>
        <v/>
      </c>
      <c r="MQ73" s="104" t="str">
        <f t="shared" si="722"/>
        <v/>
      </c>
      <c r="MR73" s="105" t="str">
        <f t="shared" si="592"/>
        <v/>
      </c>
      <c r="MS73" s="109" t="str">
        <f t="shared" si="744"/>
        <v/>
      </c>
      <c r="MT73" s="102"/>
      <c r="MU73" s="102"/>
      <c r="MV73" s="104" t="str">
        <f t="shared" si="593"/>
        <v/>
      </c>
      <c r="MW73" s="102"/>
      <c r="MX73" s="104" t="str">
        <f t="shared" si="723"/>
        <v/>
      </c>
      <c r="MY73" s="102"/>
      <c r="MZ73" s="102"/>
      <c r="NA73" s="104" t="str">
        <f t="shared" si="594"/>
        <v/>
      </c>
      <c r="NB73" s="102"/>
      <c r="NC73" s="104" t="str">
        <f t="shared" si="724"/>
        <v/>
      </c>
      <c r="ND73" s="102"/>
      <c r="NE73" s="102"/>
      <c r="NF73" s="104" t="str">
        <f t="shared" si="595"/>
        <v/>
      </c>
      <c r="NG73" s="102"/>
      <c r="NH73" s="104" t="str">
        <f t="shared" si="725"/>
        <v/>
      </c>
      <c r="NI73" s="102"/>
      <c r="NJ73" s="102"/>
      <c r="NK73" s="104" t="str">
        <f t="shared" si="596"/>
        <v/>
      </c>
      <c r="NL73" s="102"/>
      <c r="NM73" s="104" t="str">
        <f t="shared" si="726"/>
        <v/>
      </c>
      <c r="NN73" s="102"/>
      <c r="NO73" s="102"/>
      <c r="NP73" s="104" t="str">
        <f t="shared" si="597"/>
        <v/>
      </c>
      <c r="NQ73" s="102"/>
      <c r="NR73" s="104" t="str">
        <f t="shared" si="727"/>
        <v/>
      </c>
      <c r="NS73" s="104" t="str">
        <f t="shared" si="728"/>
        <v/>
      </c>
      <c r="NT73" s="104" t="str">
        <f t="shared" si="729"/>
        <v/>
      </c>
      <c r="NU73" s="104" t="str">
        <f t="shared" si="730"/>
        <v/>
      </c>
      <c r="NV73" s="104" t="str">
        <f t="shared" si="731"/>
        <v/>
      </c>
      <c r="NW73" s="104" t="str">
        <f t="shared" si="732"/>
        <v/>
      </c>
      <c r="NX73" s="105" t="str">
        <f t="shared" si="598"/>
        <v/>
      </c>
      <c r="NY73" s="109" t="str">
        <f t="shared" si="745"/>
        <v/>
      </c>
      <c r="OA73" s="104" t="str">
        <f t="shared" si="599"/>
        <v/>
      </c>
      <c r="OB73" s="104" t="str">
        <f t="shared" si="600"/>
        <v/>
      </c>
      <c r="OC73" s="104" t="str">
        <f t="shared" si="601"/>
        <v/>
      </c>
      <c r="OD73" s="104" t="str">
        <f t="shared" si="602"/>
        <v/>
      </c>
      <c r="OE73" s="104" t="str">
        <f t="shared" si="603"/>
        <v/>
      </c>
      <c r="OF73" s="104" t="str">
        <f t="shared" si="604"/>
        <v/>
      </c>
      <c r="OG73" s="104" t="str">
        <f t="shared" si="605"/>
        <v/>
      </c>
      <c r="OH73" s="104" t="str">
        <f t="shared" si="606"/>
        <v/>
      </c>
      <c r="OI73" s="104" t="str">
        <f t="shared" si="607"/>
        <v/>
      </c>
      <c r="OJ73" s="104" t="str">
        <f t="shared" si="608"/>
        <v/>
      </c>
      <c r="OK73" s="104" t="str">
        <f t="shared" si="609"/>
        <v/>
      </c>
      <c r="OL73" s="104" t="str">
        <f t="shared" si="610"/>
        <v/>
      </c>
      <c r="OM73" s="134"/>
      <c r="ON73" s="104" t="str">
        <f t="shared" si="611"/>
        <v/>
      </c>
      <c r="OO73" s="104" t="str">
        <f t="shared" si="612"/>
        <v/>
      </c>
      <c r="OP73" s="104" t="str">
        <f t="shared" si="733"/>
        <v/>
      </c>
      <c r="OQ73" s="104" t="str">
        <f t="shared" si="746"/>
        <v/>
      </c>
      <c r="OR73" s="105" t="str">
        <f t="shared" si="747"/>
        <v/>
      </c>
      <c r="OS73" s="105" t="str">
        <f t="shared" si="748"/>
        <v/>
      </c>
      <c r="OT73" s="134"/>
      <c r="OU73" s="109" t="str">
        <f t="shared" si="749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68"/>
        <v>69</v>
      </c>
      <c r="B74" s="195"/>
      <c r="C74" s="195"/>
      <c r="D74" s="195"/>
      <c r="E74" s="196"/>
      <c r="F74" s="102"/>
      <c r="G74" s="102"/>
      <c r="H74" s="104" t="str">
        <f t="shared" si="527"/>
        <v/>
      </c>
      <c r="I74" s="102"/>
      <c r="J74" s="104" t="str">
        <f t="shared" si="613"/>
        <v/>
      </c>
      <c r="K74" s="102"/>
      <c r="L74" s="102"/>
      <c r="M74" s="104" t="str">
        <f t="shared" si="528"/>
        <v/>
      </c>
      <c r="N74" s="102"/>
      <c r="O74" s="104" t="str">
        <f t="shared" si="614"/>
        <v/>
      </c>
      <c r="P74" s="102"/>
      <c r="Q74" s="102"/>
      <c r="R74" s="104" t="str">
        <f t="shared" si="529"/>
        <v/>
      </c>
      <c r="S74" s="102"/>
      <c r="T74" s="104" t="str">
        <f t="shared" si="615"/>
        <v/>
      </c>
      <c r="U74" s="102"/>
      <c r="V74" s="102"/>
      <c r="W74" s="104" t="str">
        <f t="shared" si="530"/>
        <v/>
      </c>
      <c r="X74" s="102"/>
      <c r="Y74" s="104" t="str">
        <f t="shared" si="616"/>
        <v/>
      </c>
      <c r="Z74" s="102"/>
      <c r="AA74" s="102"/>
      <c r="AB74" s="104" t="str">
        <f t="shared" si="531"/>
        <v/>
      </c>
      <c r="AC74" s="102"/>
      <c r="AD74" s="104" t="str">
        <f t="shared" si="617"/>
        <v/>
      </c>
      <c r="AE74" s="104" t="str">
        <f t="shared" si="618"/>
        <v/>
      </c>
      <c r="AF74" s="104" t="str">
        <f t="shared" si="619"/>
        <v/>
      </c>
      <c r="AG74" s="104" t="str">
        <f t="shared" si="620"/>
        <v/>
      </c>
      <c r="AH74" s="104" t="str">
        <f t="shared" si="621"/>
        <v/>
      </c>
      <c r="AI74" s="104" t="str">
        <f t="shared" si="622"/>
        <v/>
      </c>
      <c r="AJ74" s="105" t="str">
        <f t="shared" si="532"/>
        <v/>
      </c>
      <c r="AK74" s="109" t="str">
        <f t="shared" si="734"/>
        <v/>
      </c>
      <c r="AL74" s="102"/>
      <c r="AM74" s="102"/>
      <c r="AN74" s="104" t="str">
        <f t="shared" si="533"/>
        <v/>
      </c>
      <c r="AO74" s="102"/>
      <c r="AP74" s="104" t="str">
        <f t="shared" si="623"/>
        <v/>
      </c>
      <c r="AQ74" s="102"/>
      <c r="AR74" s="102"/>
      <c r="AS74" s="104" t="str">
        <f t="shared" si="534"/>
        <v/>
      </c>
      <c r="AT74" s="102"/>
      <c r="AU74" s="104" t="str">
        <f t="shared" si="624"/>
        <v/>
      </c>
      <c r="AV74" s="102"/>
      <c r="AW74" s="102"/>
      <c r="AX74" s="104" t="str">
        <f t="shared" si="535"/>
        <v/>
      </c>
      <c r="AY74" s="102"/>
      <c r="AZ74" s="104" t="str">
        <f t="shared" si="625"/>
        <v/>
      </c>
      <c r="BA74" s="102"/>
      <c r="BB74" s="102"/>
      <c r="BC74" s="104" t="str">
        <f t="shared" si="536"/>
        <v/>
      </c>
      <c r="BD74" s="102"/>
      <c r="BE74" s="104" t="str">
        <f t="shared" si="626"/>
        <v/>
      </c>
      <c r="BF74" s="102"/>
      <c r="BG74" s="102"/>
      <c r="BH74" s="104" t="str">
        <f t="shared" si="537"/>
        <v/>
      </c>
      <c r="BI74" s="102"/>
      <c r="BJ74" s="104" t="str">
        <f t="shared" si="627"/>
        <v/>
      </c>
      <c r="BK74" s="104" t="str">
        <f t="shared" si="628"/>
        <v/>
      </c>
      <c r="BL74" s="104" t="str">
        <f t="shared" si="629"/>
        <v/>
      </c>
      <c r="BM74" s="104" t="str">
        <f t="shared" si="630"/>
        <v/>
      </c>
      <c r="BN74" s="104" t="str">
        <f t="shared" si="631"/>
        <v/>
      </c>
      <c r="BO74" s="104" t="str">
        <f t="shared" si="632"/>
        <v/>
      </c>
      <c r="BP74" s="105" t="str">
        <f t="shared" si="538"/>
        <v/>
      </c>
      <c r="BQ74" s="109" t="str">
        <f t="shared" si="735"/>
        <v/>
      </c>
      <c r="BR74" s="102"/>
      <c r="BS74" s="102"/>
      <c r="BT74" s="104" t="str">
        <f t="shared" si="539"/>
        <v/>
      </c>
      <c r="BU74" s="102"/>
      <c r="BV74" s="104" t="str">
        <f t="shared" si="633"/>
        <v/>
      </c>
      <c r="BW74" s="102"/>
      <c r="BX74" s="102"/>
      <c r="BY74" s="104" t="str">
        <f t="shared" si="540"/>
        <v/>
      </c>
      <c r="BZ74" s="102"/>
      <c r="CA74" s="104" t="str">
        <f t="shared" si="634"/>
        <v/>
      </c>
      <c r="CB74" s="102"/>
      <c r="CC74" s="102"/>
      <c r="CD74" s="104" t="str">
        <f t="shared" si="541"/>
        <v/>
      </c>
      <c r="CE74" s="102"/>
      <c r="CF74" s="104" t="str">
        <f t="shared" si="635"/>
        <v/>
      </c>
      <c r="CG74" s="102"/>
      <c r="CH74" s="102"/>
      <c r="CI74" s="104" t="str">
        <f t="shared" si="542"/>
        <v/>
      </c>
      <c r="CJ74" s="102"/>
      <c r="CK74" s="104" t="str">
        <f t="shared" si="636"/>
        <v/>
      </c>
      <c r="CL74" s="102"/>
      <c r="CM74" s="102"/>
      <c r="CN74" s="104" t="str">
        <f t="shared" si="543"/>
        <v/>
      </c>
      <c r="CO74" s="102"/>
      <c r="CP74" s="104" t="str">
        <f t="shared" si="637"/>
        <v/>
      </c>
      <c r="CQ74" s="104" t="str">
        <f t="shared" si="638"/>
        <v/>
      </c>
      <c r="CR74" s="104" t="str">
        <f t="shared" si="639"/>
        <v/>
      </c>
      <c r="CS74" s="104" t="str">
        <f t="shared" si="640"/>
        <v/>
      </c>
      <c r="CT74" s="104" t="str">
        <f t="shared" si="641"/>
        <v/>
      </c>
      <c r="CU74" s="104" t="str">
        <f t="shared" si="642"/>
        <v/>
      </c>
      <c r="CV74" s="105" t="str">
        <f t="shared" si="544"/>
        <v/>
      </c>
      <c r="CW74" s="109" t="str">
        <f t="shared" si="736"/>
        <v/>
      </c>
      <c r="CX74" s="102"/>
      <c r="CY74" s="102"/>
      <c r="CZ74" s="104" t="str">
        <f t="shared" si="545"/>
        <v/>
      </c>
      <c r="DA74" s="102"/>
      <c r="DB74" s="104" t="str">
        <f t="shared" si="643"/>
        <v/>
      </c>
      <c r="DC74" s="102"/>
      <c r="DD74" s="102"/>
      <c r="DE74" s="104" t="str">
        <f t="shared" si="546"/>
        <v/>
      </c>
      <c r="DF74" s="102"/>
      <c r="DG74" s="104" t="str">
        <f t="shared" si="644"/>
        <v/>
      </c>
      <c r="DH74" s="102"/>
      <c r="DI74" s="102"/>
      <c r="DJ74" s="104" t="str">
        <f t="shared" si="547"/>
        <v/>
      </c>
      <c r="DK74" s="102"/>
      <c r="DL74" s="104" t="str">
        <f t="shared" si="645"/>
        <v/>
      </c>
      <c r="DM74" s="102"/>
      <c r="DN74" s="102"/>
      <c r="DO74" s="104" t="str">
        <f t="shared" si="548"/>
        <v/>
      </c>
      <c r="DP74" s="102"/>
      <c r="DQ74" s="104" t="str">
        <f t="shared" si="646"/>
        <v/>
      </c>
      <c r="DR74" s="102"/>
      <c r="DS74" s="102"/>
      <c r="DT74" s="104" t="str">
        <f t="shared" si="549"/>
        <v/>
      </c>
      <c r="DU74" s="102"/>
      <c r="DV74" s="104" t="str">
        <f t="shared" si="647"/>
        <v/>
      </c>
      <c r="DW74" s="104" t="str">
        <f t="shared" si="648"/>
        <v/>
      </c>
      <c r="DX74" s="104" t="str">
        <f t="shared" si="649"/>
        <v/>
      </c>
      <c r="DY74" s="104" t="str">
        <f t="shared" si="650"/>
        <v/>
      </c>
      <c r="DZ74" s="104" t="str">
        <f t="shared" si="651"/>
        <v/>
      </c>
      <c r="EA74" s="104" t="str">
        <f t="shared" si="652"/>
        <v/>
      </c>
      <c r="EB74" s="105" t="str">
        <f t="shared" si="550"/>
        <v/>
      </c>
      <c r="EC74" s="109" t="str">
        <f t="shared" si="737"/>
        <v/>
      </c>
      <c r="ED74" s="102"/>
      <c r="EE74" s="102"/>
      <c r="EF74" s="104" t="str">
        <f t="shared" si="551"/>
        <v/>
      </c>
      <c r="EG74" s="102"/>
      <c r="EH74" s="104" t="str">
        <f t="shared" si="653"/>
        <v/>
      </c>
      <c r="EI74" s="102"/>
      <c r="EJ74" s="102"/>
      <c r="EK74" s="104" t="str">
        <f t="shared" si="552"/>
        <v/>
      </c>
      <c r="EL74" s="102"/>
      <c r="EM74" s="104" t="str">
        <f t="shared" si="654"/>
        <v/>
      </c>
      <c r="EN74" s="102"/>
      <c r="EO74" s="102"/>
      <c r="EP74" s="104" t="str">
        <f t="shared" si="553"/>
        <v/>
      </c>
      <c r="EQ74" s="102"/>
      <c r="ER74" s="104" t="str">
        <f t="shared" si="655"/>
        <v/>
      </c>
      <c r="ES74" s="102"/>
      <c r="ET74" s="102"/>
      <c r="EU74" s="104" t="str">
        <f t="shared" si="554"/>
        <v/>
      </c>
      <c r="EV74" s="102"/>
      <c r="EW74" s="104" t="str">
        <f t="shared" si="656"/>
        <v/>
      </c>
      <c r="EX74" s="102"/>
      <c r="EY74" s="102"/>
      <c r="EZ74" s="104" t="str">
        <f t="shared" si="555"/>
        <v/>
      </c>
      <c r="FA74" s="102"/>
      <c r="FB74" s="104" t="str">
        <f t="shared" si="657"/>
        <v/>
      </c>
      <c r="FC74" s="104" t="str">
        <f t="shared" si="658"/>
        <v/>
      </c>
      <c r="FD74" s="104" t="str">
        <f t="shared" si="659"/>
        <v/>
      </c>
      <c r="FE74" s="104" t="str">
        <f t="shared" si="660"/>
        <v/>
      </c>
      <c r="FF74" s="104" t="str">
        <f t="shared" si="661"/>
        <v/>
      </c>
      <c r="FG74" s="104" t="str">
        <f t="shared" si="662"/>
        <v/>
      </c>
      <c r="FH74" s="105" t="str">
        <f t="shared" si="556"/>
        <v/>
      </c>
      <c r="FI74" s="109" t="str">
        <f t="shared" si="738"/>
        <v/>
      </c>
      <c r="FJ74" s="102"/>
      <c r="FK74" s="102"/>
      <c r="FL74" s="104" t="str">
        <f t="shared" si="557"/>
        <v/>
      </c>
      <c r="FM74" s="102"/>
      <c r="FN74" s="104" t="str">
        <f t="shared" si="663"/>
        <v/>
      </c>
      <c r="FO74" s="102"/>
      <c r="FP74" s="102"/>
      <c r="FQ74" s="104" t="str">
        <f t="shared" si="558"/>
        <v/>
      </c>
      <c r="FR74" s="102"/>
      <c r="FS74" s="104" t="str">
        <f t="shared" si="664"/>
        <v/>
      </c>
      <c r="FT74" s="102"/>
      <c r="FU74" s="102"/>
      <c r="FV74" s="104" t="str">
        <f t="shared" si="559"/>
        <v/>
      </c>
      <c r="FW74" s="102"/>
      <c r="FX74" s="104" t="str">
        <f t="shared" si="665"/>
        <v/>
      </c>
      <c r="FY74" s="102"/>
      <c r="FZ74" s="102"/>
      <c r="GA74" s="104" t="str">
        <f t="shared" si="560"/>
        <v/>
      </c>
      <c r="GB74" s="102"/>
      <c r="GC74" s="104" t="str">
        <f t="shared" si="666"/>
        <v/>
      </c>
      <c r="GD74" s="102"/>
      <c r="GE74" s="102"/>
      <c r="GF74" s="104" t="str">
        <f t="shared" si="561"/>
        <v/>
      </c>
      <c r="GG74" s="102"/>
      <c r="GH74" s="104" t="str">
        <f t="shared" si="667"/>
        <v/>
      </c>
      <c r="GI74" s="104" t="str">
        <f t="shared" si="668"/>
        <v/>
      </c>
      <c r="GJ74" s="104" t="str">
        <f t="shared" si="669"/>
        <v/>
      </c>
      <c r="GK74" s="104" t="str">
        <f t="shared" si="670"/>
        <v/>
      </c>
      <c r="GL74" s="104" t="str">
        <f t="shared" si="671"/>
        <v/>
      </c>
      <c r="GM74" s="104" t="str">
        <f t="shared" si="672"/>
        <v/>
      </c>
      <c r="GN74" s="105" t="str">
        <f t="shared" si="562"/>
        <v/>
      </c>
      <c r="GO74" s="109" t="str">
        <f t="shared" si="739"/>
        <v/>
      </c>
      <c r="GP74" s="102"/>
      <c r="GQ74" s="102"/>
      <c r="GR74" s="104" t="str">
        <f t="shared" si="563"/>
        <v/>
      </c>
      <c r="GS74" s="102"/>
      <c r="GT74" s="104" t="str">
        <f t="shared" si="673"/>
        <v/>
      </c>
      <c r="GU74" s="102"/>
      <c r="GV74" s="102"/>
      <c r="GW74" s="104" t="str">
        <f t="shared" si="564"/>
        <v/>
      </c>
      <c r="GX74" s="102"/>
      <c r="GY74" s="104" t="str">
        <f t="shared" si="674"/>
        <v/>
      </c>
      <c r="GZ74" s="102"/>
      <c r="HA74" s="102"/>
      <c r="HB74" s="104" t="str">
        <f t="shared" si="565"/>
        <v/>
      </c>
      <c r="HC74" s="102"/>
      <c r="HD74" s="104" t="str">
        <f t="shared" si="675"/>
        <v/>
      </c>
      <c r="HE74" s="102"/>
      <c r="HF74" s="102"/>
      <c r="HG74" s="104" t="str">
        <f t="shared" si="566"/>
        <v/>
      </c>
      <c r="HH74" s="102"/>
      <c r="HI74" s="104" t="str">
        <f t="shared" si="676"/>
        <v/>
      </c>
      <c r="HJ74" s="102"/>
      <c r="HK74" s="102"/>
      <c r="HL74" s="104" t="str">
        <f t="shared" si="567"/>
        <v/>
      </c>
      <c r="HM74" s="102"/>
      <c r="HN74" s="104" t="str">
        <f t="shared" si="677"/>
        <v/>
      </c>
      <c r="HO74" s="104" t="str">
        <f t="shared" si="678"/>
        <v/>
      </c>
      <c r="HP74" s="104" t="str">
        <f t="shared" si="679"/>
        <v/>
      </c>
      <c r="HQ74" s="104" t="str">
        <f t="shared" si="680"/>
        <v/>
      </c>
      <c r="HR74" s="104" t="str">
        <f t="shared" si="681"/>
        <v/>
      </c>
      <c r="HS74" s="104" t="str">
        <f t="shared" si="682"/>
        <v/>
      </c>
      <c r="HT74" s="105" t="str">
        <f t="shared" si="568"/>
        <v/>
      </c>
      <c r="HU74" s="109" t="str">
        <f t="shared" si="740"/>
        <v/>
      </c>
      <c r="HV74" s="102"/>
      <c r="HW74" s="102"/>
      <c r="HX74" s="104" t="str">
        <f t="shared" si="569"/>
        <v/>
      </c>
      <c r="HY74" s="102"/>
      <c r="HZ74" s="104" t="str">
        <f t="shared" si="683"/>
        <v/>
      </c>
      <c r="IA74" s="102"/>
      <c r="IB74" s="102"/>
      <c r="IC74" s="104" t="str">
        <f t="shared" si="570"/>
        <v/>
      </c>
      <c r="ID74" s="102"/>
      <c r="IE74" s="104" t="str">
        <f t="shared" si="684"/>
        <v/>
      </c>
      <c r="IF74" s="102"/>
      <c r="IG74" s="102"/>
      <c r="IH74" s="104" t="str">
        <f t="shared" si="571"/>
        <v/>
      </c>
      <c r="II74" s="102"/>
      <c r="IJ74" s="104" t="str">
        <f t="shared" si="685"/>
        <v/>
      </c>
      <c r="IK74" s="102"/>
      <c r="IL74" s="102"/>
      <c r="IM74" s="104" t="str">
        <f t="shared" si="572"/>
        <v/>
      </c>
      <c r="IN74" s="102"/>
      <c r="IO74" s="104" t="str">
        <f t="shared" si="686"/>
        <v/>
      </c>
      <c r="IP74" s="102"/>
      <c r="IQ74" s="102"/>
      <c r="IR74" s="104" t="str">
        <f t="shared" si="573"/>
        <v/>
      </c>
      <c r="IS74" s="102"/>
      <c r="IT74" s="104" t="str">
        <f t="shared" si="687"/>
        <v/>
      </c>
      <c r="IU74" s="104" t="str">
        <f t="shared" si="688"/>
        <v/>
      </c>
      <c r="IV74" s="104" t="str">
        <f t="shared" si="689"/>
        <v/>
      </c>
      <c r="IW74" s="104" t="str">
        <f t="shared" si="690"/>
        <v/>
      </c>
      <c r="IX74" s="104" t="str">
        <f t="shared" si="691"/>
        <v/>
      </c>
      <c r="IY74" s="104" t="str">
        <f t="shared" si="692"/>
        <v/>
      </c>
      <c r="IZ74" s="105" t="str">
        <f t="shared" si="574"/>
        <v/>
      </c>
      <c r="JA74" s="109" t="str">
        <f t="shared" si="741"/>
        <v/>
      </c>
      <c r="JB74" s="102"/>
      <c r="JC74" s="102"/>
      <c r="JD74" s="104" t="str">
        <f t="shared" si="575"/>
        <v/>
      </c>
      <c r="JE74" s="102"/>
      <c r="JF74" s="104" t="str">
        <f t="shared" si="693"/>
        <v/>
      </c>
      <c r="JG74" s="102"/>
      <c r="JH74" s="102"/>
      <c r="JI74" s="104" t="str">
        <f t="shared" si="576"/>
        <v/>
      </c>
      <c r="JJ74" s="102"/>
      <c r="JK74" s="104" t="str">
        <f t="shared" si="694"/>
        <v/>
      </c>
      <c r="JL74" s="102"/>
      <c r="JM74" s="102"/>
      <c r="JN74" s="104" t="str">
        <f t="shared" si="577"/>
        <v/>
      </c>
      <c r="JO74" s="102"/>
      <c r="JP74" s="104" t="str">
        <f t="shared" si="695"/>
        <v/>
      </c>
      <c r="JQ74" s="102"/>
      <c r="JR74" s="102"/>
      <c r="JS74" s="104" t="str">
        <f t="shared" si="578"/>
        <v/>
      </c>
      <c r="JT74" s="102"/>
      <c r="JU74" s="104" t="str">
        <f t="shared" si="696"/>
        <v/>
      </c>
      <c r="JV74" s="102"/>
      <c r="JW74" s="102"/>
      <c r="JX74" s="104" t="str">
        <f t="shared" si="579"/>
        <v/>
      </c>
      <c r="JY74" s="102"/>
      <c r="JZ74" s="104" t="str">
        <f t="shared" si="697"/>
        <v/>
      </c>
      <c r="KA74" s="104" t="str">
        <f t="shared" si="698"/>
        <v/>
      </c>
      <c r="KB74" s="104" t="str">
        <f t="shared" si="699"/>
        <v/>
      </c>
      <c r="KC74" s="104" t="str">
        <f t="shared" si="700"/>
        <v/>
      </c>
      <c r="KD74" s="104" t="str">
        <f t="shared" si="701"/>
        <v/>
      </c>
      <c r="KE74" s="104" t="str">
        <f t="shared" si="702"/>
        <v/>
      </c>
      <c r="KF74" s="105" t="str">
        <f t="shared" si="580"/>
        <v/>
      </c>
      <c r="KG74" s="109" t="str">
        <f t="shared" si="742"/>
        <v/>
      </c>
      <c r="KH74" s="102"/>
      <c r="KI74" s="102"/>
      <c r="KJ74" s="104" t="str">
        <f t="shared" si="581"/>
        <v/>
      </c>
      <c r="KK74" s="102"/>
      <c r="KL74" s="104" t="str">
        <f t="shared" si="703"/>
        <v/>
      </c>
      <c r="KM74" s="102"/>
      <c r="KN74" s="102"/>
      <c r="KO74" s="104" t="str">
        <f t="shared" si="582"/>
        <v/>
      </c>
      <c r="KP74" s="102"/>
      <c r="KQ74" s="104" t="str">
        <f t="shared" si="704"/>
        <v/>
      </c>
      <c r="KR74" s="102"/>
      <c r="KS74" s="102"/>
      <c r="KT74" s="104" t="str">
        <f t="shared" si="583"/>
        <v/>
      </c>
      <c r="KU74" s="102"/>
      <c r="KV74" s="104" t="str">
        <f t="shared" si="705"/>
        <v/>
      </c>
      <c r="KW74" s="102"/>
      <c r="KX74" s="102"/>
      <c r="KY74" s="104" t="str">
        <f t="shared" si="584"/>
        <v/>
      </c>
      <c r="KZ74" s="102"/>
      <c r="LA74" s="104" t="str">
        <f t="shared" si="706"/>
        <v/>
      </c>
      <c r="LB74" s="102"/>
      <c r="LC74" s="102"/>
      <c r="LD74" s="104" t="str">
        <f t="shared" si="585"/>
        <v/>
      </c>
      <c r="LE74" s="102"/>
      <c r="LF74" s="104" t="str">
        <f t="shared" si="707"/>
        <v/>
      </c>
      <c r="LG74" s="104" t="str">
        <f t="shared" si="708"/>
        <v/>
      </c>
      <c r="LH74" s="104" t="str">
        <f t="shared" si="709"/>
        <v/>
      </c>
      <c r="LI74" s="104" t="str">
        <f t="shared" si="710"/>
        <v/>
      </c>
      <c r="LJ74" s="104" t="str">
        <f t="shared" si="711"/>
        <v/>
      </c>
      <c r="LK74" s="104" t="str">
        <f t="shared" si="712"/>
        <v/>
      </c>
      <c r="LL74" s="105" t="str">
        <f t="shared" si="586"/>
        <v/>
      </c>
      <c r="LM74" s="109" t="str">
        <f t="shared" si="743"/>
        <v/>
      </c>
      <c r="LN74" s="102"/>
      <c r="LO74" s="102"/>
      <c r="LP74" s="104" t="str">
        <f t="shared" si="587"/>
        <v/>
      </c>
      <c r="LQ74" s="102"/>
      <c r="LR74" s="104" t="str">
        <f t="shared" si="713"/>
        <v/>
      </c>
      <c r="LS74" s="102"/>
      <c r="LT74" s="102"/>
      <c r="LU74" s="104" t="str">
        <f t="shared" si="588"/>
        <v/>
      </c>
      <c r="LV74" s="102"/>
      <c r="LW74" s="104" t="str">
        <f t="shared" si="714"/>
        <v/>
      </c>
      <c r="LX74" s="102"/>
      <c r="LY74" s="102"/>
      <c r="LZ74" s="104" t="str">
        <f t="shared" si="589"/>
        <v/>
      </c>
      <c r="MA74" s="102"/>
      <c r="MB74" s="104" t="str">
        <f t="shared" si="715"/>
        <v/>
      </c>
      <c r="MC74" s="102"/>
      <c r="MD74" s="102"/>
      <c r="ME74" s="104" t="str">
        <f t="shared" si="590"/>
        <v/>
      </c>
      <c r="MF74" s="102"/>
      <c r="MG74" s="104" t="str">
        <f t="shared" si="716"/>
        <v/>
      </c>
      <c r="MH74" s="102"/>
      <c r="MI74" s="102"/>
      <c r="MJ74" s="104" t="str">
        <f t="shared" si="591"/>
        <v/>
      </c>
      <c r="MK74" s="102"/>
      <c r="ML74" s="104" t="str">
        <f t="shared" si="717"/>
        <v/>
      </c>
      <c r="MM74" s="104" t="str">
        <f t="shared" si="718"/>
        <v/>
      </c>
      <c r="MN74" s="104" t="str">
        <f t="shared" si="719"/>
        <v/>
      </c>
      <c r="MO74" s="104" t="str">
        <f t="shared" si="720"/>
        <v/>
      </c>
      <c r="MP74" s="104" t="str">
        <f t="shared" si="721"/>
        <v/>
      </c>
      <c r="MQ74" s="104" t="str">
        <f t="shared" si="722"/>
        <v/>
      </c>
      <c r="MR74" s="105" t="str">
        <f t="shared" si="592"/>
        <v/>
      </c>
      <c r="MS74" s="109" t="str">
        <f t="shared" si="744"/>
        <v/>
      </c>
      <c r="MT74" s="102"/>
      <c r="MU74" s="102"/>
      <c r="MV74" s="104" t="str">
        <f t="shared" si="593"/>
        <v/>
      </c>
      <c r="MW74" s="102"/>
      <c r="MX74" s="104" t="str">
        <f t="shared" si="723"/>
        <v/>
      </c>
      <c r="MY74" s="102"/>
      <c r="MZ74" s="102"/>
      <c r="NA74" s="104" t="str">
        <f t="shared" si="594"/>
        <v/>
      </c>
      <c r="NB74" s="102"/>
      <c r="NC74" s="104" t="str">
        <f t="shared" si="724"/>
        <v/>
      </c>
      <c r="ND74" s="102"/>
      <c r="NE74" s="102"/>
      <c r="NF74" s="104" t="str">
        <f t="shared" si="595"/>
        <v/>
      </c>
      <c r="NG74" s="102"/>
      <c r="NH74" s="104" t="str">
        <f t="shared" si="725"/>
        <v/>
      </c>
      <c r="NI74" s="102"/>
      <c r="NJ74" s="102"/>
      <c r="NK74" s="104" t="str">
        <f t="shared" si="596"/>
        <v/>
      </c>
      <c r="NL74" s="102"/>
      <c r="NM74" s="104" t="str">
        <f t="shared" si="726"/>
        <v/>
      </c>
      <c r="NN74" s="102"/>
      <c r="NO74" s="102"/>
      <c r="NP74" s="104" t="str">
        <f t="shared" si="597"/>
        <v/>
      </c>
      <c r="NQ74" s="102"/>
      <c r="NR74" s="104" t="str">
        <f t="shared" si="727"/>
        <v/>
      </c>
      <c r="NS74" s="104" t="str">
        <f t="shared" si="728"/>
        <v/>
      </c>
      <c r="NT74" s="104" t="str">
        <f t="shared" si="729"/>
        <v/>
      </c>
      <c r="NU74" s="104" t="str">
        <f t="shared" si="730"/>
        <v/>
      </c>
      <c r="NV74" s="104" t="str">
        <f t="shared" si="731"/>
        <v/>
      </c>
      <c r="NW74" s="104" t="str">
        <f t="shared" si="732"/>
        <v/>
      </c>
      <c r="NX74" s="105" t="str">
        <f t="shared" si="598"/>
        <v/>
      </c>
      <c r="NY74" s="109" t="str">
        <f t="shared" si="745"/>
        <v/>
      </c>
      <c r="OA74" s="104" t="str">
        <f t="shared" si="599"/>
        <v/>
      </c>
      <c r="OB74" s="104" t="str">
        <f t="shared" si="600"/>
        <v/>
      </c>
      <c r="OC74" s="104" t="str">
        <f t="shared" si="601"/>
        <v/>
      </c>
      <c r="OD74" s="104" t="str">
        <f t="shared" si="602"/>
        <v/>
      </c>
      <c r="OE74" s="104" t="str">
        <f t="shared" si="603"/>
        <v/>
      </c>
      <c r="OF74" s="104" t="str">
        <f t="shared" si="604"/>
        <v/>
      </c>
      <c r="OG74" s="104" t="str">
        <f t="shared" si="605"/>
        <v/>
      </c>
      <c r="OH74" s="104" t="str">
        <f t="shared" si="606"/>
        <v/>
      </c>
      <c r="OI74" s="104" t="str">
        <f t="shared" si="607"/>
        <v/>
      </c>
      <c r="OJ74" s="104" t="str">
        <f t="shared" si="608"/>
        <v/>
      </c>
      <c r="OK74" s="104" t="str">
        <f t="shared" si="609"/>
        <v/>
      </c>
      <c r="OL74" s="104" t="str">
        <f t="shared" si="610"/>
        <v/>
      </c>
      <c r="OM74" s="134"/>
      <c r="ON74" s="104" t="str">
        <f t="shared" si="611"/>
        <v/>
      </c>
      <c r="OO74" s="104" t="str">
        <f t="shared" si="612"/>
        <v/>
      </c>
      <c r="OP74" s="104" t="str">
        <f t="shared" si="733"/>
        <v/>
      </c>
      <c r="OQ74" s="104" t="str">
        <f t="shared" si="746"/>
        <v/>
      </c>
      <c r="OR74" s="105" t="str">
        <f t="shared" si="747"/>
        <v/>
      </c>
      <c r="OS74" s="105" t="str">
        <f t="shared" si="748"/>
        <v/>
      </c>
      <c r="OT74" s="134"/>
      <c r="OU74" s="109" t="str">
        <f t="shared" si="749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68"/>
        <v>70</v>
      </c>
      <c r="B75" s="195"/>
      <c r="C75" s="195"/>
      <c r="D75" s="195"/>
      <c r="E75" s="196"/>
      <c r="F75" s="102"/>
      <c r="G75" s="102"/>
      <c r="H75" s="104" t="str">
        <f t="shared" si="527"/>
        <v/>
      </c>
      <c r="I75" s="102"/>
      <c r="J75" s="104" t="str">
        <f t="shared" si="613"/>
        <v/>
      </c>
      <c r="K75" s="102"/>
      <c r="L75" s="102"/>
      <c r="M75" s="104" t="str">
        <f t="shared" si="528"/>
        <v/>
      </c>
      <c r="N75" s="102"/>
      <c r="O75" s="104" t="str">
        <f t="shared" si="614"/>
        <v/>
      </c>
      <c r="P75" s="102"/>
      <c r="Q75" s="102"/>
      <c r="R75" s="104" t="str">
        <f t="shared" si="529"/>
        <v/>
      </c>
      <c r="S75" s="102"/>
      <c r="T75" s="104" t="str">
        <f t="shared" si="615"/>
        <v/>
      </c>
      <c r="U75" s="102"/>
      <c r="V75" s="102"/>
      <c r="W75" s="104" t="str">
        <f t="shared" si="530"/>
        <v/>
      </c>
      <c r="X75" s="102"/>
      <c r="Y75" s="104" t="str">
        <f t="shared" si="616"/>
        <v/>
      </c>
      <c r="Z75" s="102"/>
      <c r="AA75" s="102"/>
      <c r="AB75" s="104" t="str">
        <f t="shared" si="531"/>
        <v/>
      </c>
      <c r="AC75" s="102"/>
      <c r="AD75" s="104" t="str">
        <f t="shared" si="617"/>
        <v/>
      </c>
      <c r="AE75" s="104" t="str">
        <f t="shared" si="618"/>
        <v/>
      </c>
      <c r="AF75" s="104" t="str">
        <f t="shared" si="619"/>
        <v/>
      </c>
      <c r="AG75" s="104" t="str">
        <f t="shared" si="620"/>
        <v/>
      </c>
      <c r="AH75" s="104" t="str">
        <f t="shared" si="621"/>
        <v/>
      </c>
      <c r="AI75" s="104" t="str">
        <f t="shared" si="622"/>
        <v/>
      </c>
      <c r="AJ75" s="105" t="str">
        <f t="shared" si="532"/>
        <v/>
      </c>
      <c r="AK75" s="109" t="str">
        <f t="shared" si="734"/>
        <v/>
      </c>
      <c r="AL75" s="102"/>
      <c r="AM75" s="102"/>
      <c r="AN75" s="104" t="str">
        <f t="shared" si="533"/>
        <v/>
      </c>
      <c r="AO75" s="102"/>
      <c r="AP75" s="104" t="str">
        <f t="shared" si="623"/>
        <v/>
      </c>
      <c r="AQ75" s="102"/>
      <c r="AR75" s="102"/>
      <c r="AS75" s="104" t="str">
        <f t="shared" si="534"/>
        <v/>
      </c>
      <c r="AT75" s="102"/>
      <c r="AU75" s="104" t="str">
        <f t="shared" si="624"/>
        <v/>
      </c>
      <c r="AV75" s="102"/>
      <c r="AW75" s="102"/>
      <c r="AX75" s="104" t="str">
        <f t="shared" si="535"/>
        <v/>
      </c>
      <c r="AY75" s="102"/>
      <c r="AZ75" s="104" t="str">
        <f t="shared" si="625"/>
        <v/>
      </c>
      <c r="BA75" s="102"/>
      <c r="BB75" s="102"/>
      <c r="BC75" s="104" t="str">
        <f t="shared" si="536"/>
        <v/>
      </c>
      <c r="BD75" s="102"/>
      <c r="BE75" s="104" t="str">
        <f t="shared" si="626"/>
        <v/>
      </c>
      <c r="BF75" s="102"/>
      <c r="BG75" s="102"/>
      <c r="BH75" s="104" t="str">
        <f t="shared" si="537"/>
        <v/>
      </c>
      <c r="BI75" s="102"/>
      <c r="BJ75" s="104" t="str">
        <f t="shared" si="627"/>
        <v/>
      </c>
      <c r="BK75" s="104" t="str">
        <f t="shared" si="628"/>
        <v/>
      </c>
      <c r="BL75" s="104" t="str">
        <f t="shared" si="629"/>
        <v/>
      </c>
      <c r="BM75" s="104" t="str">
        <f t="shared" si="630"/>
        <v/>
      </c>
      <c r="BN75" s="104" t="str">
        <f t="shared" si="631"/>
        <v/>
      </c>
      <c r="BO75" s="104" t="str">
        <f t="shared" si="632"/>
        <v/>
      </c>
      <c r="BP75" s="105" t="str">
        <f t="shared" si="538"/>
        <v/>
      </c>
      <c r="BQ75" s="109" t="str">
        <f t="shared" si="735"/>
        <v/>
      </c>
      <c r="BR75" s="102"/>
      <c r="BS75" s="102"/>
      <c r="BT75" s="104" t="str">
        <f t="shared" si="539"/>
        <v/>
      </c>
      <c r="BU75" s="102"/>
      <c r="BV75" s="104" t="str">
        <f t="shared" si="633"/>
        <v/>
      </c>
      <c r="BW75" s="102"/>
      <c r="BX75" s="102"/>
      <c r="BY75" s="104" t="str">
        <f t="shared" si="540"/>
        <v/>
      </c>
      <c r="BZ75" s="102"/>
      <c r="CA75" s="104" t="str">
        <f t="shared" si="634"/>
        <v/>
      </c>
      <c r="CB75" s="102"/>
      <c r="CC75" s="102"/>
      <c r="CD75" s="104" t="str">
        <f t="shared" si="541"/>
        <v/>
      </c>
      <c r="CE75" s="102"/>
      <c r="CF75" s="104" t="str">
        <f t="shared" si="635"/>
        <v/>
      </c>
      <c r="CG75" s="102"/>
      <c r="CH75" s="102"/>
      <c r="CI75" s="104" t="str">
        <f t="shared" si="542"/>
        <v/>
      </c>
      <c r="CJ75" s="102"/>
      <c r="CK75" s="104" t="str">
        <f t="shared" si="636"/>
        <v/>
      </c>
      <c r="CL75" s="102"/>
      <c r="CM75" s="102"/>
      <c r="CN75" s="104" t="str">
        <f t="shared" si="543"/>
        <v/>
      </c>
      <c r="CO75" s="102"/>
      <c r="CP75" s="104" t="str">
        <f t="shared" si="637"/>
        <v/>
      </c>
      <c r="CQ75" s="104" t="str">
        <f t="shared" si="638"/>
        <v/>
      </c>
      <c r="CR75" s="104" t="str">
        <f t="shared" si="639"/>
        <v/>
      </c>
      <c r="CS75" s="104" t="str">
        <f t="shared" si="640"/>
        <v/>
      </c>
      <c r="CT75" s="104" t="str">
        <f t="shared" si="641"/>
        <v/>
      </c>
      <c r="CU75" s="104" t="str">
        <f t="shared" si="642"/>
        <v/>
      </c>
      <c r="CV75" s="105" t="str">
        <f t="shared" si="544"/>
        <v/>
      </c>
      <c r="CW75" s="109" t="str">
        <f t="shared" si="736"/>
        <v/>
      </c>
      <c r="CX75" s="102"/>
      <c r="CY75" s="102"/>
      <c r="CZ75" s="104" t="str">
        <f t="shared" si="545"/>
        <v/>
      </c>
      <c r="DA75" s="102"/>
      <c r="DB75" s="104" t="str">
        <f t="shared" si="643"/>
        <v/>
      </c>
      <c r="DC75" s="102"/>
      <c r="DD75" s="102"/>
      <c r="DE75" s="104" t="str">
        <f t="shared" si="546"/>
        <v/>
      </c>
      <c r="DF75" s="102"/>
      <c r="DG75" s="104" t="str">
        <f t="shared" si="644"/>
        <v/>
      </c>
      <c r="DH75" s="102"/>
      <c r="DI75" s="102"/>
      <c r="DJ75" s="104" t="str">
        <f t="shared" si="547"/>
        <v/>
      </c>
      <c r="DK75" s="102"/>
      <c r="DL75" s="104" t="str">
        <f t="shared" si="645"/>
        <v/>
      </c>
      <c r="DM75" s="102"/>
      <c r="DN75" s="102"/>
      <c r="DO75" s="104" t="str">
        <f t="shared" si="548"/>
        <v/>
      </c>
      <c r="DP75" s="102"/>
      <c r="DQ75" s="104" t="str">
        <f t="shared" si="646"/>
        <v/>
      </c>
      <c r="DR75" s="102"/>
      <c r="DS75" s="102"/>
      <c r="DT75" s="104" t="str">
        <f t="shared" si="549"/>
        <v/>
      </c>
      <c r="DU75" s="102"/>
      <c r="DV75" s="104" t="str">
        <f t="shared" si="647"/>
        <v/>
      </c>
      <c r="DW75" s="104" t="str">
        <f t="shared" si="648"/>
        <v/>
      </c>
      <c r="DX75" s="104" t="str">
        <f t="shared" si="649"/>
        <v/>
      </c>
      <c r="DY75" s="104" t="str">
        <f t="shared" si="650"/>
        <v/>
      </c>
      <c r="DZ75" s="104" t="str">
        <f t="shared" si="651"/>
        <v/>
      </c>
      <c r="EA75" s="104" t="str">
        <f t="shared" si="652"/>
        <v/>
      </c>
      <c r="EB75" s="105" t="str">
        <f t="shared" si="550"/>
        <v/>
      </c>
      <c r="EC75" s="109" t="str">
        <f t="shared" si="737"/>
        <v/>
      </c>
      <c r="ED75" s="102"/>
      <c r="EE75" s="102"/>
      <c r="EF75" s="104" t="str">
        <f t="shared" si="551"/>
        <v/>
      </c>
      <c r="EG75" s="102"/>
      <c r="EH75" s="104" t="str">
        <f t="shared" si="653"/>
        <v/>
      </c>
      <c r="EI75" s="102"/>
      <c r="EJ75" s="102"/>
      <c r="EK75" s="104" t="str">
        <f t="shared" si="552"/>
        <v/>
      </c>
      <c r="EL75" s="102"/>
      <c r="EM75" s="104" t="str">
        <f t="shared" si="654"/>
        <v/>
      </c>
      <c r="EN75" s="102"/>
      <c r="EO75" s="102"/>
      <c r="EP75" s="104" t="str">
        <f t="shared" si="553"/>
        <v/>
      </c>
      <c r="EQ75" s="102"/>
      <c r="ER75" s="104" t="str">
        <f t="shared" si="655"/>
        <v/>
      </c>
      <c r="ES75" s="102"/>
      <c r="ET75" s="102"/>
      <c r="EU75" s="104" t="str">
        <f t="shared" si="554"/>
        <v/>
      </c>
      <c r="EV75" s="102"/>
      <c r="EW75" s="104" t="str">
        <f t="shared" si="656"/>
        <v/>
      </c>
      <c r="EX75" s="102"/>
      <c r="EY75" s="102"/>
      <c r="EZ75" s="104" t="str">
        <f t="shared" si="555"/>
        <v/>
      </c>
      <c r="FA75" s="102"/>
      <c r="FB75" s="104" t="str">
        <f t="shared" si="657"/>
        <v/>
      </c>
      <c r="FC75" s="104" t="str">
        <f t="shared" si="658"/>
        <v/>
      </c>
      <c r="FD75" s="104" t="str">
        <f t="shared" si="659"/>
        <v/>
      </c>
      <c r="FE75" s="104" t="str">
        <f t="shared" si="660"/>
        <v/>
      </c>
      <c r="FF75" s="104" t="str">
        <f t="shared" si="661"/>
        <v/>
      </c>
      <c r="FG75" s="104" t="str">
        <f t="shared" si="662"/>
        <v/>
      </c>
      <c r="FH75" s="105" t="str">
        <f t="shared" si="556"/>
        <v/>
      </c>
      <c r="FI75" s="109" t="str">
        <f t="shared" si="738"/>
        <v/>
      </c>
      <c r="FJ75" s="102"/>
      <c r="FK75" s="102"/>
      <c r="FL75" s="104" t="str">
        <f t="shared" si="557"/>
        <v/>
      </c>
      <c r="FM75" s="102"/>
      <c r="FN75" s="104" t="str">
        <f t="shared" si="663"/>
        <v/>
      </c>
      <c r="FO75" s="102"/>
      <c r="FP75" s="102"/>
      <c r="FQ75" s="104" t="str">
        <f t="shared" si="558"/>
        <v/>
      </c>
      <c r="FR75" s="102"/>
      <c r="FS75" s="104" t="str">
        <f t="shared" si="664"/>
        <v/>
      </c>
      <c r="FT75" s="102"/>
      <c r="FU75" s="102"/>
      <c r="FV75" s="104" t="str">
        <f t="shared" si="559"/>
        <v/>
      </c>
      <c r="FW75" s="102"/>
      <c r="FX75" s="104" t="str">
        <f t="shared" si="665"/>
        <v/>
      </c>
      <c r="FY75" s="102"/>
      <c r="FZ75" s="102"/>
      <c r="GA75" s="104" t="str">
        <f t="shared" si="560"/>
        <v/>
      </c>
      <c r="GB75" s="102"/>
      <c r="GC75" s="104" t="str">
        <f t="shared" si="666"/>
        <v/>
      </c>
      <c r="GD75" s="102"/>
      <c r="GE75" s="102"/>
      <c r="GF75" s="104" t="str">
        <f t="shared" si="561"/>
        <v/>
      </c>
      <c r="GG75" s="102"/>
      <c r="GH75" s="104" t="str">
        <f t="shared" si="667"/>
        <v/>
      </c>
      <c r="GI75" s="104" t="str">
        <f t="shared" si="668"/>
        <v/>
      </c>
      <c r="GJ75" s="104" t="str">
        <f t="shared" si="669"/>
        <v/>
      </c>
      <c r="GK75" s="104" t="str">
        <f t="shared" si="670"/>
        <v/>
      </c>
      <c r="GL75" s="104" t="str">
        <f t="shared" si="671"/>
        <v/>
      </c>
      <c r="GM75" s="104" t="str">
        <f t="shared" si="672"/>
        <v/>
      </c>
      <c r="GN75" s="105" t="str">
        <f t="shared" si="562"/>
        <v/>
      </c>
      <c r="GO75" s="109" t="str">
        <f t="shared" si="739"/>
        <v/>
      </c>
      <c r="GP75" s="102"/>
      <c r="GQ75" s="102"/>
      <c r="GR75" s="104" t="str">
        <f t="shared" si="563"/>
        <v/>
      </c>
      <c r="GS75" s="102"/>
      <c r="GT75" s="104" t="str">
        <f t="shared" si="673"/>
        <v/>
      </c>
      <c r="GU75" s="102"/>
      <c r="GV75" s="102"/>
      <c r="GW75" s="104" t="str">
        <f t="shared" si="564"/>
        <v/>
      </c>
      <c r="GX75" s="102"/>
      <c r="GY75" s="104" t="str">
        <f t="shared" si="674"/>
        <v/>
      </c>
      <c r="GZ75" s="102"/>
      <c r="HA75" s="102"/>
      <c r="HB75" s="104" t="str">
        <f t="shared" si="565"/>
        <v/>
      </c>
      <c r="HC75" s="102"/>
      <c r="HD75" s="104" t="str">
        <f t="shared" si="675"/>
        <v/>
      </c>
      <c r="HE75" s="102"/>
      <c r="HF75" s="102"/>
      <c r="HG75" s="104" t="str">
        <f t="shared" si="566"/>
        <v/>
      </c>
      <c r="HH75" s="102"/>
      <c r="HI75" s="104" t="str">
        <f t="shared" si="676"/>
        <v/>
      </c>
      <c r="HJ75" s="102"/>
      <c r="HK75" s="102"/>
      <c r="HL75" s="104" t="str">
        <f t="shared" si="567"/>
        <v/>
      </c>
      <c r="HM75" s="102"/>
      <c r="HN75" s="104" t="str">
        <f t="shared" si="677"/>
        <v/>
      </c>
      <c r="HO75" s="104" t="str">
        <f t="shared" si="678"/>
        <v/>
      </c>
      <c r="HP75" s="104" t="str">
        <f t="shared" si="679"/>
        <v/>
      </c>
      <c r="HQ75" s="104" t="str">
        <f t="shared" si="680"/>
        <v/>
      </c>
      <c r="HR75" s="104" t="str">
        <f t="shared" si="681"/>
        <v/>
      </c>
      <c r="HS75" s="104" t="str">
        <f t="shared" si="682"/>
        <v/>
      </c>
      <c r="HT75" s="105" t="str">
        <f t="shared" si="568"/>
        <v/>
      </c>
      <c r="HU75" s="109" t="str">
        <f t="shared" si="740"/>
        <v/>
      </c>
      <c r="HV75" s="102"/>
      <c r="HW75" s="102"/>
      <c r="HX75" s="104" t="str">
        <f t="shared" si="569"/>
        <v/>
      </c>
      <c r="HY75" s="102"/>
      <c r="HZ75" s="104" t="str">
        <f t="shared" si="683"/>
        <v/>
      </c>
      <c r="IA75" s="102"/>
      <c r="IB75" s="102"/>
      <c r="IC75" s="104" t="str">
        <f t="shared" si="570"/>
        <v/>
      </c>
      <c r="ID75" s="102"/>
      <c r="IE75" s="104" t="str">
        <f t="shared" si="684"/>
        <v/>
      </c>
      <c r="IF75" s="102"/>
      <c r="IG75" s="102"/>
      <c r="IH75" s="104" t="str">
        <f t="shared" si="571"/>
        <v/>
      </c>
      <c r="II75" s="102"/>
      <c r="IJ75" s="104" t="str">
        <f t="shared" si="685"/>
        <v/>
      </c>
      <c r="IK75" s="102"/>
      <c r="IL75" s="102"/>
      <c r="IM75" s="104" t="str">
        <f t="shared" si="572"/>
        <v/>
      </c>
      <c r="IN75" s="102"/>
      <c r="IO75" s="104" t="str">
        <f t="shared" si="686"/>
        <v/>
      </c>
      <c r="IP75" s="102"/>
      <c r="IQ75" s="102"/>
      <c r="IR75" s="104" t="str">
        <f t="shared" si="573"/>
        <v/>
      </c>
      <c r="IS75" s="102"/>
      <c r="IT75" s="104" t="str">
        <f t="shared" si="687"/>
        <v/>
      </c>
      <c r="IU75" s="104" t="str">
        <f t="shared" si="688"/>
        <v/>
      </c>
      <c r="IV75" s="104" t="str">
        <f t="shared" si="689"/>
        <v/>
      </c>
      <c r="IW75" s="104" t="str">
        <f t="shared" si="690"/>
        <v/>
      </c>
      <c r="IX75" s="104" t="str">
        <f t="shared" si="691"/>
        <v/>
      </c>
      <c r="IY75" s="104" t="str">
        <f t="shared" si="692"/>
        <v/>
      </c>
      <c r="IZ75" s="105" t="str">
        <f t="shared" si="574"/>
        <v/>
      </c>
      <c r="JA75" s="109" t="str">
        <f t="shared" si="741"/>
        <v/>
      </c>
      <c r="JB75" s="102"/>
      <c r="JC75" s="102"/>
      <c r="JD75" s="104" t="str">
        <f t="shared" si="575"/>
        <v/>
      </c>
      <c r="JE75" s="102"/>
      <c r="JF75" s="104" t="str">
        <f t="shared" si="693"/>
        <v/>
      </c>
      <c r="JG75" s="102"/>
      <c r="JH75" s="102"/>
      <c r="JI75" s="104" t="str">
        <f t="shared" si="576"/>
        <v/>
      </c>
      <c r="JJ75" s="102"/>
      <c r="JK75" s="104" t="str">
        <f t="shared" si="694"/>
        <v/>
      </c>
      <c r="JL75" s="102"/>
      <c r="JM75" s="102"/>
      <c r="JN75" s="104" t="str">
        <f t="shared" si="577"/>
        <v/>
      </c>
      <c r="JO75" s="102"/>
      <c r="JP75" s="104" t="str">
        <f t="shared" si="695"/>
        <v/>
      </c>
      <c r="JQ75" s="102"/>
      <c r="JR75" s="102"/>
      <c r="JS75" s="104" t="str">
        <f t="shared" si="578"/>
        <v/>
      </c>
      <c r="JT75" s="102"/>
      <c r="JU75" s="104" t="str">
        <f t="shared" si="696"/>
        <v/>
      </c>
      <c r="JV75" s="102"/>
      <c r="JW75" s="102"/>
      <c r="JX75" s="104" t="str">
        <f t="shared" si="579"/>
        <v/>
      </c>
      <c r="JY75" s="102"/>
      <c r="JZ75" s="104" t="str">
        <f t="shared" si="697"/>
        <v/>
      </c>
      <c r="KA75" s="104" t="str">
        <f t="shared" si="698"/>
        <v/>
      </c>
      <c r="KB75" s="104" t="str">
        <f t="shared" si="699"/>
        <v/>
      </c>
      <c r="KC75" s="104" t="str">
        <f t="shared" si="700"/>
        <v/>
      </c>
      <c r="KD75" s="104" t="str">
        <f t="shared" si="701"/>
        <v/>
      </c>
      <c r="KE75" s="104" t="str">
        <f t="shared" si="702"/>
        <v/>
      </c>
      <c r="KF75" s="105" t="str">
        <f t="shared" si="580"/>
        <v/>
      </c>
      <c r="KG75" s="109" t="str">
        <f t="shared" si="742"/>
        <v/>
      </c>
      <c r="KH75" s="102"/>
      <c r="KI75" s="102"/>
      <c r="KJ75" s="104" t="str">
        <f t="shared" si="581"/>
        <v/>
      </c>
      <c r="KK75" s="102"/>
      <c r="KL75" s="104" t="str">
        <f t="shared" si="703"/>
        <v/>
      </c>
      <c r="KM75" s="102"/>
      <c r="KN75" s="102"/>
      <c r="KO75" s="104" t="str">
        <f t="shared" si="582"/>
        <v/>
      </c>
      <c r="KP75" s="102"/>
      <c r="KQ75" s="104" t="str">
        <f t="shared" si="704"/>
        <v/>
      </c>
      <c r="KR75" s="102"/>
      <c r="KS75" s="102"/>
      <c r="KT75" s="104" t="str">
        <f t="shared" si="583"/>
        <v/>
      </c>
      <c r="KU75" s="102"/>
      <c r="KV75" s="104" t="str">
        <f t="shared" si="705"/>
        <v/>
      </c>
      <c r="KW75" s="102"/>
      <c r="KX75" s="102"/>
      <c r="KY75" s="104" t="str">
        <f t="shared" si="584"/>
        <v/>
      </c>
      <c r="KZ75" s="102"/>
      <c r="LA75" s="104" t="str">
        <f t="shared" si="706"/>
        <v/>
      </c>
      <c r="LB75" s="102"/>
      <c r="LC75" s="102"/>
      <c r="LD75" s="104" t="str">
        <f t="shared" si="585"/>
        <v/>
      </c>
      <c r="LE75" s="102"/>
      <c r="LF75" s="104" t="str">
        <f t="shared" si="707"/>
        <v/>
      </c>
      <c r="LG75" s="104" t="str">
        <f t="shared" si="708"/>
        <v/>
      </c>
      <c r="LH75" s="104" t="str">
        <f t="shared" si="709"/>
        <v/>
      </c>
      <c r="LI75" s="104" t="str">
        <f t="shared" si="710"/>
        <v/>
      </c>
      <c r="LJ75" s="104" t="str">
        <f t="shared" si="711"/>
        <v/>
      </c>
      <c r="LK75" s="104" t="str">
        <f t="shared" si="712"/>
        <v/>
      </c>
      <c r="LL75" s="105" t="str">
        <f t="shared" si="586"/>
        <v/>
      </c>
      <c r="LM75" s="109" t="str">
        <f t="shared" si="743"/>
        <v/>
      </c>
      <c r="LN75" s="102"/>
      <c r="LO75" s="102"/>
      <c r="LP75" s="104" t="str">
        <f t="shared" si="587"/>
        <v/>
      </c>
      <c r="LQ75" s="102"/>
      <c r="LR75" s="104" t="str">
        <f t="shared" si="713"/>
        <v/>
      </c>
      <c r="LS75" s="102"/>
      <c r="LT75" s="102"/>
      <c r="LU75" s="104" t="str">
        <f t="shared" si="588"/>
        <v/>
      </c>
      <c r="LV75" s="102"/>
      <c r="LW75" s="104" t="str">
        <f t="shared" si="714"/>
        <v/>
      </c>
      <c r="LX75" s="102"/>
      <c r="LY75" s="102"/>
      <c r="LZ75" s="104" t="str">
        <f t="shared" si="589"/>
        <v/>
      </c>
      <c r="MA75" s="102"/>
      <c r="MB75" s="104" t="str">
        <f t="shared" si="715"/>
        <v/>
      </c>
      <c r="MC75" s="102"/>
      <c r="MD75" s="102"/>
      <c r="ME75" s="104" t="str">
        <f t="shared" si="590"/>
        <v/>
      </c>
      <c r="MF75" s="102"/>
      <c r="MG75" s="104" t="str">
        <f t="shared" si="716"/>
        <v/>
      </c>
      <c r="MH75" s="102"/>
      <c r="MI75" s="102"/>
      <c r="MJ75" s="104" t="str">
        <f t="shared" si="591"/>
        <v/>
      </c>
      <c r="MK75" s="102"/>
      <c r="ML75" s="104" t="str">
        <f t="shared" si="717"/>
        <v/>
      </c>
      <c r="MM75" s="104" t="str">
        <f t="shared" si="718"/>
        <v/>
      </c>
      <c r="MN75" s="104" t="str">
        <f t="shared" si="719"/>
        <v/>
      </c>
      <c r="MO75" s="104" t="str">
        <f t="shared" si="720"/>
        <v/>
      </c>
      <c r="MP75" s="104" t="str">
        <f t="shared" si="721"/>
        <v/>
      </c>
      <c r="MQ75" s="104" t="str">
        <f t="shared" si="722"/>
        <v/>
      </c>
      <c r="MR75" s="105" t="str">
        <f t="shared" si="592"/>
        <v/>
      </c>
      <c r="MS75" s="109" t="str">
        <f t="shared" si="744"/>
        <v/>
      </c>
      <c r="MT75" s="102"/>
      <c r="MU75" s="102"/>
      <c r="MV75" s="104" t="str">
        <f t="shared" si="593"/>
        <v/>
      </c>
      <c r="MW75" s="102"/>
      <c r="MX75" s="104" t="str">
        <f t="shared" si="723"/>
        <v/>
      </c>
      <c r="MY75" s="102"/>
      <c r="MZ75" s="102"/>
      <c r="NA75" s="104" t="str">
        <f t="shared" si="594"/>
        <v/>
      </c>
      <c r="NB75" s="102"/>
      <c r="NC75" s="104" t="str">
        <f t="shared" si="724"/>
        <v/>
      </c>
      <c r="ND75" s="102"/>
      <c r="NE75" s="102"/>
      <c r="NF75" s="104" t="str">
        <f t="shared" si="595"/>
        <v/>
      </c>
      <c r="NG75" s="102"/>
      <c r="NH75" s="104" t="str">
        <f t="shared" si="725"/>
        <v/>
      </c>
      <c r="NI75" s="102"/>
      <c r="NJ75" s="102"/>
      <c r="NK75" s="104" t="str">
        <f t="shared" si="596"/>
        <v/>
      </c>
      <c r="NL75" s="102"/>
      <c r="NM75" s="104" t="str">
        <f t="shared" si="726"/>
        <v/>
      </c>
      <c r="NN75" s="102"/>
      <c r="NO75" s="102"/>
      <c r="NP75" s="104" t="str">
        <f t="shared" si="597"/>
        <v/>
      </c>
      <c r="NQ75" s="102"/>
      <c r="NR75" s="104" t="str">
        <f t="shared" si="727"/>
        <v/>
      </c>
      <c r="NS75" s="104" t="str">
        <f t="shared" si="728"/>
        <v/>
      </c>
      <c r="NT75" s="104" t="str">
        <f t="shared" si="729"/>
        <v/>
      </c>
      <c r="NU75" s="104" t="str">
        <f t="shared" si="730"/>
        <v/>
      </c>
      <c r="NV75" s="104" t="str">
        <f t="shared" si="731"/>
        <v/>
      </c>
      <c r="NW75" s="104" t="str">
        <f t="shared" si="732"/>
        <v/>
      </c>
      <c r="NX75" s="105" t="str">
        <f t="shared" si="598"/>
        <v/>
      </c>
      <c r="NY75" s="109" t="str">
        <f t="shared" si="745"/>
        <v/>
      </c>
      <c r="OA75" s="104" t="str">
        <f t="shared" si="599"/>
        <v/>
      </c>
      <c r="OB75" s="104" t="str">
        <f t="shared" si="600"/>
        <v/>
      </c>
      <c r="OC75" s="104" t="str">
        <f t="shared" si="601"/>
        <v/>
      </c>
      <c r="OD75" s="104" t="str">
        <f t="shared" si="602"/>
        <v/>
      </c>
      <c r="OE75" s="104" t="str">
        <f t="shared" si="603"/>
        <v/>
      </c>
      <c r="OF75" s="104" t="str">
        <f t="shared" si="604"/>
        <v/>
      </c>
      <c r="OG75" s="104" t="str">
        <f t="shared" si="605"/>
        <v/>
      </c>
      <c r="OH75" s="104" t="str">
        <f t="shared" si="606"/>
        <v/>
      </c>
      <c r="OI75" s="104" t="str">
        <f t="shared" si="607"/>
        <v/>
      </c>
      <c r="OJ75" s="104" t="str">
        <f t="shared" si="608"/>
        <v/>
      </c>
      <c r="OK75" s="104" t="str">
        <f t="shared" si="609"/>
        <v/>
      </c>
      <c r="OL75" s="104" t="str">
        <f t="shared" si="610"/>
        <v/>
      </c>
      <c r="OM75" s="134"/>
      <c r="ON75" s="104" t="str">
        <f t="shared" si="611"/>
        <v/>
      </c>
      <c r="OO75" s="104" t="str">
        <f t="shared" si="612"/>
        <v/>
      </c>
      <c r="OP75" s="104" t="str">
        <f t="shared" si="733"/>
        <v/>
      </c>
      <c r="OQ75" s="104" t="str">
        <f t="shared" si="746"/>
        <v/>
      </c>
      <c r="OR75" s="105" t="str">
        <f t="shared" si="747"/>
        <v/>
      </c>
      <c r="OS75" s="105" t="str">
        <f t="shared" si="748"/>
        <v/>
      </c>
      <c r="OT75" s="134"/>
      <c r="OU75" s="109" t="str">
        <f t="shared" si="749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68"/>
        <v>71</v>
      </c>
      <c r="B76" s="195"/>
      <c r="C76" s="195"/>
      <c r="D76" s="195"/>
      <c r="E76" s="196"/>
      <c r="F76" s="102"/>
      <c r="G76" s="102"/>
      <c r="H76" s="104" t="str">
        <f t="shared" si="527"/>
        <v/>
      </c>
      <c r="I76" s="102"/>
      <c r="J76" s="104" t="str">
        <f t="shared" si="613"/>
        <v/>
      </c>
      <c r="K76" s="102"/>
      <c r="L76" s="102"/>
      <c r="M76" s="104" t="str">
        <f t="shared" si="528"/>
        <v/>
      </c>
      <c r="N76" s="102"/>
      <c r="O76" s="104" t="str">
        <f t="shared" si="614"/>
        <v/>
      </c>
      <c r="P76" s="102"/>
      <c r="Q76" s="102"/>
      <c r="R76" s="104" t="str">
        <f t="shared" si="529"/>
        <v/>
      </c>
      <c r="S76" s="102"/>
      <c r="T76" s="104" t="str">
        <f t="shared" si="615"/>
        <v/>
      </c>
      <c r="U76" s="102"/>
      <c r="V76" s="102"/>
      <c r="W76" s="104" t="str">
        <f t="shared" si="530"/>
        <v/>
      </c>
      <c r="X76" s="102"/>
      <c r="Y76" s="104" t="str">
        <f t="shared" si="616"/>
        <v/>
      </c>
      <c r="Z76" s="102"/>
      <c r="AA76" s="102"/>
      <c r="AB76" s="104" t="str">
        <f t="shared" si="531"/>
        <v/>
      </c>
      <c r="AC76" s="102"/>
      <c r="AD76" s="104" t="str">
        <f t="shared" si="617"/>
        <v/>
      </c>
      <c r="AE76" s="104" t="str">
        <f t="shared" si="618"/>
        <v/>
      </c>
      <c r="AF76" s="104" t="str">
        <f t="shared" si="619"/>
        <v/>
      </c>
      <c r="AG76" s="104" t="str">
        <f t="shared" si="620"/>
        <v/>
      </c>
      <c r="AH76" s="104" t="str">
        <f t="shared" si="621"/>
        <v/>
      </c>
      <c r="AI76" s="104" t="str">
        <f t="shared" si="622"/>
        <v/>
      </c>
      <c r="AJ76" s="105" t="str">
        <f t="shared" si="532"/>
        <v/>
      </c>
      <c r="AK76" s="109" t="str">
        <f t="shared" si="734"/>
        <v/>
      </c>
      <c r="AL76" s="102"/>
      <c r="AM76" s="102"/>
      <c r="AN76" s="104" t="str">
        <f t="shared" si="533"/>
        <v/>
      </c>
      <c r="AO76" s="102"/>
      <c r="AP76" s="104" t="str">
        <f t="shared" si="623"/>
        <v/>
      </c>
      <c r="AQ76" s="102"/>
      <c r="AR76" s="102"/>
      <c r="AS76" s="104" t="str">
        <f t="shared" si="534"/>
        <v/>
      </c>
      <c r="AT76" s="102"/>
      <c r="AU76" s="104" t="str">
        <f t="shared" si="624"/>
        <v/>
      </c>
      <c r="AV76" s="102"/>
      <c r="AW76" s="102"/>
      <c r="AX76" s="104" t="str">
        <f t="shared" si="535"/>
        <v/>
      </c>
      <c r="AY76" s="102"/>
      <c r="AZ76" s="104" t="str">
        <f t="shared" si="625"/>
        <v/>
      </c>
      <c r="BA76" s="102"/>
      <c r="BB76" s="102"/>
      <c r="BC76" s="104" t="str">
        <f t="shared" si="536"/>
        <v/>
      </c>
      <c r="BD76" s="102"/>
      <c r="BE76" s="104" t="str">
        <f t="shared" si="626"/>
        <v/>
      </c>
      <c r="BF76" s="102"/>
      <c r="BG76" s="102"/>
      <c r="BH76" s="104" t="str">
        <f t="shared" si="537"/>
        <v/>
      </c>
      <c r="BI76" s="102"/>
      <c r="BJ76" s="104" t="str">
        <f t="shared" si="627"/>
        <v/>
      </c>
      <c r="BK76" s="104" t="str">
        <f t="shared" si="628"/>
        <v/>
      </c>
      <c r="BL76" s="104" t="str">
        <f t="shared" si="629"/>
        <v/>
      </c>
      <c r="BM76" s="104" t="str">
        <f t="shared" si="630"/>
        <v/>
      </c>
      <c r="BN76" s="104" t="str">
        <f t="shared" si="631"/>
        <v/>
      </c>
      <c r="BO76" s="104" t="str">
        <f t="shared" si="632"/>
        <v/>
      </c>
      <c r="BP76" s="105" t="str">
        <f t="shared" si="538"/>
        <v/>
      </c>
      <c r="BQ76" s="109" t="str">
        <f t="shared" si="735"/>
        <v/>
      </c>
      <c r="BR76" s="102"/>
      <c r="BS76" s="102"/>
      <c r="BT76" s="104" t="str">
        <f t="shared" si="539"/>
        <v/>
      </c>
      <c r="BU76" s="102"/>
      <c r="BV76" s="104" t="str">
        <f t="shared" si="633"/>
        <v/>
      </c>
      <c r="BW76" s="102"/>
      <c r="BX76" s="102"/>
      <c r="BY76" s="104" t="str">
        <f t="shared" si="540"/>
        <v/>
      </c>
      <c r="BZ76" s="102"/>
      <c r="CA76" s="104" t="str">
        <f t="shared" si="634"/>
        <v/>
      </c>
      <c r="CB76" s="102"/>
      <c r="CC76" s="102"/>
      <c r="CD76" s="104" t="str">
        <f t="shared" si="541"/>
        <v/>
      </c>
      <c r="CE76" s="102"/>
      <c r="CF76" s="104" t="str">
        <f t="shared" si="635"/>
        <v/>
      </c>
      <c r="CG76" s="102"/>
      <c r="CH76" s="102"/>
      <c r="CI76" s="104" t="str">
        <f t="shared" si="542"/>
        <v/>
      </c>
      <c r="CJ76" s="102"/>
      <c r="CK76" s="104" t="str">
        <f t="shared" si="636"/>
        <v/>
      </c>
      <c r="CL76" s="102"/>
      <c r="CM76" s="102"/>
      <c r="CN76" s="104" t="str">
        <f t="shared" si="543"/>
        <v/>
      </c>
      <c r="CO76" s="102"/>
      <c r="CP76" s="104" t="str">
        <f t="shared" si="637"/>
        <v/>
      </c>
      <c r="CQ76" s="104" t="str">
        <f t="shared" si="638"/>
        <v/>
      </c>
      <c r="CR76" s="104" t="str">
        <f t="shared" si="639"/>
        <v/>
      </c>
      <c r="CS76" s="104" t="str">
        <f t="shared" si="640"/>
        <v/>
      </c>
      <c r="CT76" s="104" t="str">
        <f t="shared" si="641"/>
        <v/>
      </c>
      <c r="CU76" s="104" t="str">
        <f t="shared" si="642"/>
        <v/>
      </c>
      <c r="CV76" s="105" t="str">
        <f t="shared" si="544"/>
        <v/>
      </c>
      <c r="CW76" s="109" t="str">
        <f t="shared" si="736"/>
        <v/>
      </c>
      <c r="CX76" s="102"/>
      <c r="CY76" s="102"/>
      <c r="CZ76" s="104" t="str">
        <f t="shared" si="545"/>
        <v/>
      </c>
      <c r="DA76" s="102"/>
      <c r="DB76" s="104" t="str">
        <f t="shared" si="643"/>
        <v/>
      </c>
      <c r="DC76" s="102"/>
      <c r="DD76" s="102"/>
      <c r="DE76" s="104" t="str">
        <f t="shared" si="546"/>
        <v/>
      </c>
      <c r="DF76" s="102"/>
      <c r="DG76" s="104" t="str">
        <f t="shared" si="644"/>
        <v/>
      </c>
      <c r="DH76" s="102"/>
      <c r="DI76" s="102"/>
      <c r="DJ76" s="104" t="str">
        <f t="shared" si="547"/>
        <v/>
      </c>
      <c r="DK76" s="102"/>
      <c r="DL76" s="104" t="str">
        <f t="shared" si="645"/>
        <v/>
      </c>
      <c r="DM76" s="102"/>
      <c r="DN76" s="102"/>
      <c r="DO76" s="104" t="str">
        <f t="shared" si="548"/>
        <v/>
      </c>
      <c r="DP76" s="102"/>
      <c r="DQ76" s="104" t="str">
        <f t="shared" si="646"/>
        <v/>
      </c>
      <c r="DR76" s="102"/>
      <c r="DS76" s="102"/>
      <c r="DT76" s="104" t="str">
        <f t="shared" si="549"/>
        <v/>
      </c>
      <c r="DU76" s="102"/>
      <c r="DV76" s="104" t="str">
        <f t="shared" si="647"/>
        <v/>
      </c>
      <c r="DW76" s="104" t="str">
        <f t="shared" si="648"/>
        <v/>
      </c>
      <c r="DX76" s="104" t="str">
        <f t="shared" si="649"/>
        <v/>
      </c>
      <c r="DY76" s="104" t="str">
        <f t="shared" si="650"/>
        <v/>
      </c>
      <c r="DZ76" s="104" t="str">
        <f t="shared" si="651"/>
        <v/>
      </c>
      <c r="EA76" s="104" t="str">
        <f t="shared" si="652"/>
        <v/>
      </c>
      <c r="EB76" s="105" t="str">
        <f t="shared" si="550"/>
        <v/>
      </c>
      <c r="EC76" s="109" t="str">
        <f t="shared" si="737"/>
        <v/>
      </c>
      <c r="ED76" s="102"/>
      <c r="EE76" s="102"/>
      <c r="EF76" s="104" t="str">
        <f t="shared" si="551"/>
        <v/>
      </c>
      <c r="EG76" s="102"/>
      <c r="EH76" s="104" t="str">
        <f t="shared" si="653"/>
        <v/>
      </c>
      <c r="EI76" s="102"/>
      <c r="EJ76" s="102"/>
      <c r="EK76" s="104" t="str">
        <f t="shared" si="552"/>
        <v/>
      </c>
      <c r="EL76" s="102"/>
      <c r="EM76" s="104" t="str">
        <f t="shared" si="654"/>
        <v/>
      </c>
      <c r="EN76" s="102"/>
      <c r="EO76" s="102"/>
      <c r="EP76" s="104" t="str">
        <f t="shared" si="553"/>
        <v/>
      </c>
      <c r="EQ76" s="102"/>
      <c r="ER76" s="104" t="str">
        <f t="shared" si="655"/>
        <v/>
      </c>
      <c r="ES76" s="102"/>
      <c r="ET76" s="102"/>
      <c r="EU76" s="104" t="str">
        <f t="shared" si="554"/>
        <v/>
      </c>
      <c r="EV76" s="102"/>
      <c r="EW76" s="104" t="str">
        <f t="shared" si="656"/>
        <v/>
      </c>
      <c r="EX76" s="102"/>
      <c r="EY76" s="102"/>
      <c r="EZ76" s="104" t="str">
        <f t="shared" si="555"/>
        <v/>
      </c>
      <c r="FA76" s="102"/>
      <c r="FB76" s="104" t="str">
        <f t="shared" si="657"/>
        <v/>
      </c>
      <c r="FC76" s="104" t="str">
        <f t="shared" si="658"/>
        <v/>
      </c>
      <c r="FD76" s="104" t="str">
        <f t="shared" si="659"/>
        <v/>
      </c>
      <c r="FE76" s="104" t="str">
        <f t="shared" si="660"/>
        <v/>
      </c>
      <c r="FF76" s="104" t="str">
        <f t="shared" si="661"/>
        <v/>
      </c>
      <c r="FG76" s="104" t="str">
        <f t="shared" si="662"/>
        <v/>
      </c>
      <c r="FH76" s="105" t="str">
        <f t="shared" si="556"/>
        <v/>
      </c>
      <c r="FI76" s="109" t="str">
        <f t="shared" si="738"/>
        <v/>
      </c>
      <c r="FJ76" s="102"/>
      <c r="FK76" s="102"/>
      <c r="FL76" s="104" t="str">
        <f t="shared" si="557"/>
        <v/>
      </c>
      <c r="FM76" s="102"/>
      <c r="FN76" s="104" t="str">
        <f t="shared" si="663"/>
        <v/>
      </c>
      <c r="FO76" s="102"/>
      <c r="FP76" s="102"/>
      <c r="FQ76" s="104" t="str">
        <f t="shared" si="558"/>
        <v/>
      </c>
      <c r="FR76" s="102"/>
      <c r="FS76" s="104" t="str">
        <f t="shared" si="664"/>
        <v/>
      </c>
      <c r="FT76" s="102"/>
      <c r="FU76" s="102"/>
      <c r="FV76" s="104" t="str">
        <f t="shared" si="559"/>
        <v/>
      </c>
      <c r="FW76" s="102"/>
      <c r="FX76" s="104" t="str">
        <f t="shared" si="665"/>
        <v/>
      </c>
      <c r="FY76" s="102"/>
      <c r="FZ76" s="102"/>
      <c r="GA76" s="104" t="str">
        <f t="shared" si="560"/>
        <v/>
      </c>
      <c r="GB76" s="102"/>
      <c r="GC76" s="104" t="str">
        <f t="shared" si="666"/>
        <v/>
      </c>
      <c r="GD76" s="102"/>
      <c r="GE76" s="102"/>
      <c r="GF76" s="104" t="str">
        <f t="shared" si="561"/>
        <v/>
      </c>
      <c r="GG76" s="102"/>
      <c r="GH76" s="104" t="str">
        <f t="shared" si="667"/>
        <v/>
      </c>
      <c r="GI76" s="104" t="str">
        <f t="shared" si="668"/>
        <v/>
      </c>
      <c r="GJ76" s="104" t="str">
        <f t="shared" si="669"/>
        <v/>
      </c>
      <c r="GK76" s="104" t="str">
        <f t="shared" si="670"/>
        <v/>
      </c>
      <c r="GL76" s="104" t="str">
        <f t="shared" si="671"/>
        <v/>
      </c>
      <c r="GM76" s="104" t="str">
        <f t="shared" si="672"/>
        <v/>
      </c>
      <c r="GN76" s="105" t="str">
        <f t="shared" si="562"/>
        <v/>
      </c>
      <c r="GO76" s="109" t="str">
        <f t="shared" si="739"/>
        <v/>
      </c>
      <c r="GP76" s="102"/>
      <c r="GQ76" s="102"/>
      <c r="GR76" s="104" t="str">
        <f t="shared" si="563"/>
        <v/>
      </c>
      <c r="GS76" s="102"/>
      <c r="GT76" s="104" t="str">
        <f t="shared" si="673"/>
        <v/>
      </c>
      <c r="GU76" s="102"/>
      <c r="GV76" s="102"/>
      <c r="GW76" s="104" t="str">
        <f t="shared" si="564"/>
        <v/>
      </c>
      <c r="GX76" s="102"/>
      <c r="GY76" s="104" t="str">
        <f t="shared" si="674"/>
        <v/>
      </c>
      <c r="GZ76" s="102"/>
      <c r="HA76" s="102"/>
      <c r="HB76" s="104" t="str">
        <f t="shared" si="565"/>
        <v/>
      </c>
      <c r="HC76" s="102"/>
      <c r="HD76" s="104" t="str">
        <f t="shared" si="675"/>
        <v/>
      </c>
      <c r="HE76" s="102"/>
      <c r="HF76" s="102"/>
      <c r="HG76" s="104" t="str">
        <f t="shared" si="566"/>
        <v/>
      </c>
      <c r="HH76" s="102"/>
      <c r="HI76" s="104" t="str">
        <f t="shared" si="676"/>
        <v/>
      </c>
      <c r="HJ76" s="102"/>
      <c r="HK76" s="102"/>
      <c r="HL76" s="104" t="str">
        <f t="shared" si="567"/>
        <v/>
      </c>
      <c r="HM76" s="102"/>
      <c r="HN76" s="104" t="str">
        <f t="shared" si="677"/>
        <v/>
      </c>
      <c r="HO76" s="104" t="str">
        <f t="shared" si="678"/>
        <v/>
      </c>
      <c r="HP76" s="104" t="str">
        <f t="shared" si="679"/>
        <v/>
      </c>
      <c r="HQ76" s="104" t="str">
        <f t="shared" si="680"/>
        <v/>
      </c>
      <c r="HR76" s="104" t="str">
        <f t="shared" si="681"/>
        <v/>
      </c>
      <c r="HS76" s="104" t="str">
        <f t="shared" si="682"/>
        <v/>
      </c>
      <c r="HT76" s="105" t="str">
        <f t="shared" si="568"/>
        <v/>
      </c>
      <c r="HU76" s="109" t="str">
        <f t="shared" si="740"/>
        <v/>
      </c>
      <c r="HV76" s="102"/>
      <c r="HW76" s="102"/>
      <c r="HX76" s="104" t="str">
        <f t="shared" si="569"/>
        <v/>
      </c>
      <c r="HY76" s="102"/>
      <c r="HZ76" s="104" t="str">
        <f t="shared" si="683"/>
        <v/>
      </c>
      <c r="IA76" s="102"/>
      <c r="IB76" s="102"/>
      <c r="IC76" s="104" t="str">
        <f t="shared" si="570"/>
        <v/>
      </c>
      <c r="ID76" s="102"/>
      <c r="IE76" s="104" t="str">
        <f t="shared" si="684"/>
        <v/>
      </c>
      <c r="IF76" s="102"/>
      <c r="IG76" s="102"/>
      <c r="IH76" s="104" t="str">
        <f t="shared" si="571"/>
        <v/>
      </c>
      <c r="II76" s="102"/>
      <c r="IJ76" s="104" t="str">
        <f t="shared" si="685"/>
        <v/>
      </c>
      <c r="IK76" s="102"/>
      <c r="IL76" s="102"/>
      <c r="IM76" s="104" t="str">
        <f t="shared" si="572"/>
        <v/>
      </c>
      <c r="IN76" s="102"/>
      <c r="IO76" s="104" t="str">
        <f t="shared" si="686"/>
        <v/>
      </c>
      <c r="IP76" s="102"/>
      <c r="IQ76" s="102"/>
      <c r="IR76" s="104" t="str">
        <f t="shared" si="573"/>
        <v/>
      </c>
      <c r="IS76" s="102"/>
      <c r="IT76" s="104" t="str">
        <f t="shared" si="687"/>
        <v/>
      </c>
      <c r="IU76" s="104" t="str">
        <f t="shared" si="688"/>
        <v/>
      </c>
      <c r="IV76" s="104" t="str">
        <f t="shared" si="689"/>
        <v/>
      </c>
      <c r="IW76" s="104" t="str">
        <f t="shared" si="690"/>
        <v/>
      </c>
      <c r="IX76" s="104" t="str">
        <f t="shared" si="691"/>
        <v/>
      </c>
      <c r="IY76" s="104" t="str">
        <f t="shared" si="692"/>
        <v/>
      </c>
      <c r="IZ76" s="105" t="str">
        <f t="shared" si="574"/>
        <v/>
      </c>
      <c r="JA76" s="109" t="str">
        <f t="shared" si="741"/>
        <v/>
      </c>
      <c r="JB76" s="102"/>
      <c r="JC76" s="102"/>
      <c r="JD76" s="104" t="str">
        <f t="shared" si="575"/>
        <v/>
      </c>
      <c r="JE76" s="102"/>
      <c r="JF76" s="104" t="str">
        <f t="shared" si="693"/>
        <v/>
      </c>
      <c r="JG76" s="102"/>
      <c r="JH76" s="102"/>
      <c r="JI76" s="104" t="str">
        <f t="shared" si="576"/>
        <v/>
      </c>
      <c r="JJ76" s="102"/>
      <c r="JK76" s="104" t="str">
        <f t="shared" si="694"/>
        <v/>
      </c>
      <c r="JL76" s="102"/>
      <c r="JM76" s="102"/>
      <c r="JN76" s="104" t="str">
        <f t="shared" si="577"/>
        <v/>
      </c>
      <c r="JO76" s="102"/>
      <c r="JP76" s="104" t="str">
        <f t="shared" si="695"/>
        <v/>
      </c>
      <c r="JQ76" s="102"/>
      <c r="JR76" s="102"/>
      <c r="JS76" s="104" t="str">
        <f t="shared" si="578"/>
        <v/>
      </c>
      <c r="JT76" s="102"/>
      <c r="JU76" s="104" t="str">
        <f t="shared" si="696"/>
        <v/>
      </c>
      <c r="JV76" s="102"/>
      <c r="JW76" s="102"/>
      <c r="JX76" s="104" t="str">
        <f t="shared" si="579"/>
        <v/>
      </c>
      <c r="JY76" s="102"/>
      <c r="JZ76" s="104" t="str">
        <f t="shared" si="697"/>
        <v/>
      </c>
      <c r="KA76" s="104" t="str">
        <f t="shared" si="698"/>
        <v/>
      </c>
      <c r="KB76" s="104" t="str">
        <f t="shared" si="699"/>
        <v/>
      </c>
      <c r="KC76" s="104" t="str">
        <f t="shared" si="700"/>
        <v/>
      </c>
      <c r="KD76" s="104" t="str">
        <f t="shared" si="701"/>
        <v/>
      </c>
      <c r="KE76" s="104" t="str">
        <f t="shared" si="702"/>
        <v/>
      </c>
      <c r="KF76" s="105" t="str">
        <f t="shared" si="580"/>
        <v/>
      </c>
      <c r="KG76" s="109" t="str">
        <f t="shared" si="742"/>
        <v/>
      </c>
      <c r="KH76" s="102"/>
      <c r="KI76" s="102"/>
      <c r="KJ76" s="104" t="str">
        <f t="shared" si="581"/>
        <v/>
      </c>
      <c r="KK76" s="102"/>
      <c r="KL76" s="104" t="str">
        <f t="shared" si="703"/>
        <v/>
      </c>
      <c r="KM76" s="102"/>
      <c r="KN76" s="102"/>
      <c r="KO76" s="104" t="str">
        <f t="shared" si="582"/>
        <v/>
      </c>
      <c r="KP76" s="102"/>
      <c r="KQ76" s="104" t="str">
        <f t="shared" si="704"/>
        <v/>
      </c>
      <c r="KR76" s="102"/>
      <c r="KS76" s="102"/>
      <c r="KT76" s="104" t="str">
        <f t="shared" si="583"/>
        <v/>
      </c>
      <c r="KU76" s="102"/>
      <c r="KV76" s="104" t="str">
        <f t="shared" si="705"/>
        <v/>
      </c>
      <c r="KW76" s="102"/>
      <c r="KX76" s="102"/>
      <c r="KY76" s="104" t="str">
        <f t="shared" si="584"/>
        <v/>
      </c>
      <c r="KZ76" s="102"/>
      <c r="LA76" s="104" t="str">
        <f t="shared" si="706"/>
        <v/>
      </c>
      <c r="LB76" s="102"/>
      <c r="LC76" s="102"/>
      <c r="LD76" s="104" t="str">
        <f t="shared" si="585"/>
        <v/>
      </c>
      <c r="LE76" s="102"/>
      <c r="LF76" s="104" t="str">
        <f t="shared" si="707"/>
        <v/>
      </c>
      <c r="LG76" s="104" t="str">
        <f t="shared" si="708"/>
        <v/>
      </c>
      <c r="LH76" s="104" t="str">
        <f t="shared" si="709"/>
        <v/>
      </c>
      <c r="LI76" s="104" t="str">
        <f t="shared" si="710"/>
        <v/>
      </c>
      <c r="LJ76" s="104" t="str">
        <f t="shared" si="711"/>
        <v/>
      </c>
      <c r="LK76" s="104" t="str">
        <f t="shared" si="712"/>
        <v/>
      </c>
      <c r="LL76" s="105" t="str">
        <f t="shared" si="586"/>
        <v/>
      </c>
      <c r="LM76" s="109" t="str">
        <f t="shared" si="743"/>
        <v/>
      </c>
      <c r="LN76" s="102"/>
      <c r="LO76" s="102"/>
      <c r="LP76" s="104" t="str">
        <f t="shared" si="587"/>
        <v/>
      </c>
      <c r="LQ76" s="102"/>
      <c r="LR76" s="104" t="str">
        <f t="shared" si="713"/>
        <v/>
      </c>
      <c r="LS76" s="102"/>
      <c r="LT76" s="102"/>
      <c r="LU76" s="104" t="str">
        <f t="shared" si="588"/>
        <v/>
      </c>
      <c r="LV76" s="102"/>
      <c r="LW76" s="104" t="str">
        <f t="shared" si="714"/>
        <v/>
      </c>
      <c r="LX76" s="102"/>
      <c r="LY76" s="102"/>
      <c r="LZ76" s="104" t="str">
        <f t="shared" si="589"/>
        <v/>
      </c>
      <c r="MA76" s="102"/>
      <c r="MB76" s="104" t="str">
        <f t="shared" si="715"/>
        <v/>
      </c>
      <c r="MC76" s="102"/>
      <c r="MD76" s="102"/>
      <c r="ME76" s="104" t="str">
        <f t="shared" si="590"/>
        <v/>
      </c>
      <c r="MF76" s="102"/>
      <c r="MG76" s="104" t="str">
        <f t="shared" si="716"/>
        <v/>
      </c>
      <c r="MH76" s="102"/>
      <c r="MI76" s="102"/>
      <c r="MJ76" s="104" t="str">
        <f t="shared" si="591"/>
        <v/>
      </c>
      <c r="MK76" s="102"/>
      <c r="ML76" s="104" t="str">
        <f t="shared" si="717"/>
        <v/>
      </c>
      <c r="MM76" s="104" t="str">
        <f t="shared" si="718"/>
        <v/>
      </c>
      <c r="MN76" s="104" t="str">
        <f t="shared" si="719"/>
        <v/>
      </c>
      <c r="MO76" s="104" t="str">
        <f t="shared" si="720"/>
        <v/>
      </c>
      <c r="MP76" s="104" t="str">
        <f t="shared" si="721"/>
        <v/>
      </c>
      <c r="MQ76" s="104" t="str">
        <f t="shared" si="722"/>
        <v/>
      </c>
      <c r="MR76" s="105" t="str">
        <f t="shared" si="592"/>
        <v/>
      </c>
      <c r="MS76" s="109" t="str">
        <f t="shared" si="744"/>
        <v/>
      </c>
      <c r="MT76" s="102"/>
      <c r="MU76" s="102"/>
      <c r="MV76" s="104" t="str">
        <f t="shared" si="593"/>
        <v/>
      </c>
      <c r="MW76" s="102"/>
      <c r="MX76" s="104" t="str">
        <f t="shared" si="723"/>
        <v/>
      </c>
      <c r="MY76" s="102"/>
      <c r="MZ76" s="102"/>
      <c r="NA76" s="104" t="str">
        <f t="shared" si="594"/>
        <v/>
      </c>
      <c r="NB76" s="102"/>
      <c r="NC76" s="104" t="str">
        <f t="shared" si="724"/>
        <v/>
      </c>
      <c r="ND76" s="102"/>
      <c r="NE76" s="102"/>
      <c r="NF76" s="104" t="str">
        <f t="shared" si="595"/>
        <v/>
      </c>
      <c r="NG76" s="102"/>
      <c r="NH76" s="104" t="str">
        <f t="shared" si="725"/>
        <v/>
      </c>
      <c r="NI76" s="102"/>
      <c r="NJ76" s="102"/>
      <c r="NK76" s="104" t="str">
        <f t="shared" si="596"/>
        <v/>
      </c>
      <c r="NL76" s="102"/>
      <c r="NM76" s="104" t="str">
        <f t="shared" si="726"/>
        <v/>
      </c>
      <c r="NN76" s="102"/>
      <c r="NO76" s="102"/>
      <c r="NP76" s="104" t="str">
        <f t="shared" si="597"/>
        <v/>
      </c>
      <c r="NQ76" s="102"/>
      <c r="NR76" s="104" t="str">
        <f t="shared" si="727"/>
        <v/>
      </c>
      <c r="NS76" s="104" t="str">
        <f t="shared" si="728"/>
        <v/>
      </c>
      <c r="NT76" s="104" t="str">
        <f t="shared" si="729"/>
        <v/>
      </c>
      <c r="NU76" s="104" t="str">
        <f t="shared" si="730"/>
        <v/>
      </c>
      <c r="NV76" s="104" t="str">
        <f t="shared" si="731"/>
        <v/>
      </c>
      <c r="NW76" s="104" t="str">
        <f t="shared" si="732"/>
        <v/>
      </c>
      <c r="NX76" s="105" t="str">
        <f t="shared" si="598"/>
        <v/>
      </c>
      <c r="NY76" s="109" t="str">
        <f t="shared" si="745"/>
        <v/>
      </c>
      <c r="OA76" s="104" t="str">
        <f t="shared" si="599"/>
        <v/>
      </c>
      <c r="OB76" s="104" t="str">
        <f t="shared" si="600"/>
        <v/>
      </c>
      <c r="OC76" s="104" t="str">
        <f t="shared" si="601"/>
        <v/>
      </c>
      <c r="OD76" s="104" t="str">
        <f t="shared" si="602"/>
        <v/>
      </c>
      <c r="OE76" s="104" t="str">
        <f t="shared" si="603"/>
        <v/>
      </c>
      <c r="OF76" s="104" t="str">
        <f t="shared" si="604"/>
        <v/>
      </c>
      <c r="OG76" s="104" t="str">
        <f t="shared" si="605"/>
        <v/>
      </c>
      <c r="OH76" s="104" t="str">
        <f t="shared" si="606"/>
        <v/>
      </c>
      <c r="OI76" s="104" t="str">
        <f t="shared" si="607"/>
        <v/>
      </c>
      <c r="OJ76" s="104" t="str">
        <f t="shared" si="608"/>
        <v/>
      </c>
      <c r="OK76" s="104" t="str">
        <f t="shared" si="609"/>
        <v/>
      </c>
      <c r="OL76" s="104" t="str">
        <f t="shared" si="610"/>
        <v/>
      </c>
      <c r="OM76" s="134"/>
      <c r="ON76" s="104" t="str">
        <f t="shared" si="611"/>
        <v/>
      </c>
      <c r="OO76" s="104" t="str">
        <f t="shared" si="612"/>
        <v/>
      </c>
      <c r="OP76" s="104" t="str">
        <f t="shared" si="733"/>
        <v/>
      </c>
      <c r="OQ76" s="104" t="str">
        <f t="shared" si="746"/>
        <v/>
      </c>
      <c r="OR76" s="105" t="str">
        <f t="shared" si="747"/>
        <v/>
      </c>
      <c r="OS76" s="105" t="str">
        <f t="shared" si="748"/>
        <v/>
      </c>
      <c r="OT76" s="134"/>
      <c r="OU76" s="109" t="str">
        <f t="shared" si="749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68"/>
        <v>72</v>
      </c>
      <c r="B77" s="195"/>
      <c r="C77" s="195"/>
      <c r="D77" s="195"/>
      <c r="E77" s="196"/>
      <c r="F77" s="102"/>
      <c r="G77" s="102"/>
      <c r="H77" s="104" t="str">
        <f t="shared" si="527"/>
        <v/>
      </c>
      <c r="I77" s="102"/>
      <c r="J77" s="104" t="str">
        <f t="shared" si="613"/>
        <v/>
      </c>
      <c r="K77" s="102"/>
      <c r="L77" s="102"/>
      <c r="M77" s="104" t="str">
        <f t="shared" si="528"/>
        <v/>
      </c>
      <c r="N77" s="102"/>
      <c r="O77" s="104" t="str">
        <f t="shared" si="614"/>
        <v/>
      </c>
      <c r="P77" s="102"/>
      <c r="Q77" s="102"/>
      <c r="R77" s="104" t="str">
        <f t="shared" si="529"/>
        <v/>
      </c>
      <c r="S77" s="102"/>
      <c r="T77" s="104" t="str">
        <f t="shared" si="615"/>
        <v/>
      </c>
      <c r="U77" s="102"/>
      <c r="V77" s="102"/>
      <c r="W77" s="104" t="str">
        <f t="shared" si="530"/>
        <v/>
      </c>
      <c r="X77" s="102"/>
      <c r="Y77" s="104" t="str">
        <f t="shared" si="616"/>
        <v/>
      </c>
      <c r="Z77" s="102"/>
      <c r="AA77" s="102"/>
      <c r="AB77" s="104" t="str">
        <f t="shared" si="531"/>
        <v/>
      </c>
      <c r="AC77" s="102"/>
      <c r="AD77" s="104" t="str">
        <f t="shared" si="617"/>
        <v/>
      </c>
      <c r="AE77" s="104" t="str">
        <f t="shared" si="618"/>
        <v/>
      </c>
      <c r="AF77" s="104" t="str">
        <f t="shared" si="619"/>
        <v/>
      </c>
      <c r="AG77" s="104" t="str">
        <f t="shared" si="620"/>
        <v/>
      </c>
      <c r="AH77" s="104" t="str">
        <f t="shared" si="621"/>
        <v/>
      </c>
      <c r="AI77" s="104" t="str">
        <f t="shared" si="622"/>
        <v/>
      </c>
      <c r="AJ77" s="105" t="str">
        <f t="shared" si="532"/>
        <v/>
      </c>
      <c r="AK77" s="109" t="str">
        <f t="shared" si="734"/>
        <v/>
      </c>
      <c r="AL77" s="102"/>
      <c r="AM77" s="102"/>
      <c r="AN77" s="104" t="str">
        <f t="shared" si="533"/>
        <v/>
      </c>
      <c r="AO77" s="102"/>
      <c r="AP77" s="104" t="str">
        <f t="shared" si="623"/>
        <v/>
      </c>
      <c r="AQ77" s="102"/>
      <c r="AR77" s="102"/>
      <c r="AS77" s="104" t="str">
        <f t="shared" si="534"/>
        <v/>
      </c>
      <c r="AT77" s="102"/>
      <c r="AU77" s="104" t="str">
        <f t="shared" si="624"/>
        <v/>
      </c>
      <c r="AV77" s="102"/>
      <c r="AW77" s="102"/>
      <c r="AX77" s="104" t="str">
        <f t="shared" si="535"/>
        <v/>
      </c>
      <c r="AY77" s="102"/>
      <c r="AZ77" s="104" t="str">
        <f t="shared" si="625"/>
        <v/>
      </c>
      <c r="BA77" s="102"/>
      <c r="BB77" s="102"/>
      <c r="BC77" s="104" t="str">
        <f t="shared" si="536"/>
        <v/>
      </c>
      <c r="BD77" s="102"/>
      <c r="BE77" s="104" t="str">
        <f t="shared" si="626"/>
        <v/>
      </c>
      <c r="BF77" s="102"/>
      <c r="BG77" s="102"/>
      <c r="BH77" s="104" t="str">
        <f t="shared" si="537"/>
        <v/>
      </c>
      <c r="BI77" s="102"/>
      <c r="BJ77" s="104" t="str">
        <f t="shared" si="627"/>
        <v/>
      </c>
      <c r="BK77" s="104" t="str">
        <f t="shared" si="628"/>
        <v/>
      </c>
      <c r="BL77" s="104" t="str">
        <f t="shared" si="629"/>
        <v/>
      </c>
      <c r="BM77" s="104" t="str">
        <f t="shared" si="630"/>
        <v/>
      </c>
      <c r="BN77" s="104" t="str">
        <f t="shared" si="631"/>
        <v/>
      </c>
      <c r="BO77" s="104" t="str">
        <f t="shared" si="632"/>
        <v/>
      </c>
      <c r="BP77" s="105" t="str">
        <f t="shared" si="538"/>
        <v/>
      </c>
      <c r="BQ77" s="109" t="str">
        <f t="shared" si="735"/>
        <v/>
      </c>
      <c r="BR77" s="102"/>
      <c r="BS77" s="102"/>
      <c r="BT77" s="104" t="str">
        <f t="shared" si="539"/>
        <v/>
      </c>
      <c r="BU77" s="102"/>
      <c r="BV77" s="104" t="str">
        <f t="shared" si="633"/>
        <v/>
      </c>
      <c r="BW77" s="102"/>
      <c r="BX77" s="102"/>
      <c r="BY77" s="104" t="str">
        <f t="shared" si="540"/>
        <v/>
      </c>
      <c r="BZ77" s="102"/>
      <c r="CA77" s="104" t="str">
        <f t="shared" si="634"/>
        <v/>
      </c>
      <c r="CB77" s="102"/>
      <c r="CC77" s="102"/>
      <c r="CD77" s="104" t="str">
        <f t="shared" si="541"/>
        <v/>
      </c>
      <c r="CE77" s="102"/>
      <c r="CF77" s="104" t="str">
        <f t="shared" si="635"/>
        <v/>
      </c>
      <c r="CG77" s="102"/>
      <c r="CH77" s="102"/>
      <c r="CI77" s="104" t="str">
        <f t="shared" si="542"/>
        <v/>
      </c>
      <c r="CJ77" s="102"/>
      <c r="CK77" s="104" t="str">
        <f t="shared" si="636"/>
        <v/>
      </c>
      <c r="CL77" s="102"/>
      <c r="CM77" s="102"/>
      <c r="CN77" s="104" t="str">
        <f t="shared" si="543"/>
        <v/>
      </c>
      <c r="CO77" s="102"/>
      <c r="CP77" s="104" t="str">
        <f t="shared" si="637"/>
        <v/>
      </c>
      <c r="CQ77" s="104" t="str">
        <f t="shared" si="638"/>
        <v/>
      </c>
      <c r="CR77" s="104" t="str">
        <f t="shared" si="639"/>
        <v/>
      </c>
      <c r="CS77" s="104" t="str">
        <f t="shared" si="640"/>
        <v/>
      </c>
      <c r="CT77" s="104" t="str">
        <f t="shared" si="641"/>
        <v/>
      </c>
      <c r="CU77" s="104" t="str">
        <f t="shared" si="642"/>
        <v/>
      </c>
      <c r="CV77" s="105" t="str">
        <f t="shared" si="544"/>
        <v/>
      </c>
      <c r="CW77" s="109" t="str">
        <f t="shared" si="736"/>
        <v/>
      </c>
      <c r="CX77" s="102"/>
      <c r="CY77" s="102"/>
      <c r="CZ77" s="104" t="str">
        <f t="shared" si="545"/>
        <v/>
      </c>
      <c r="DA77" s="102"/>
      <c r="DB77" s="104" t="str">
        <f t="shared" si="643"/>
        <v/>
      </c>
      <c r="DC77" s="102"/>
      <c r="DD77" s="102"/>
      <c r="DE77" s="104" t="str">
        <f t="shared" si="546"/>
        <v/>
      </c>
      <c r="DF77" s="102"/>
      <c r="DG77" s="104" t="str">
        <f t="shared" si="644"/>
        <v/>
      </c>
      <c r="DH77" s="102"/>
      <c r="DI77" s="102"/>
      <c r="DJ77" s="104" t="str">
        <f t="shared" si="547"/>
        <v/>
      </c>
      <c r="DK77" s="102"/>
      <c r="DL77" s="104" t="str">
        <f t="shared" si="645"/>
        <v/>
      </c>
      <c r="DM77" s="102"/>
      <c r="DN77" s="102"/>
      <c r="DO77" s="104" t="str">
        <f t="shared" si="548"/>
        <v/>
      </c>
      <c r="DP77" s="102"/>
      <c r="DQ77" s="104" t="str">
        <f t="shared" si="646"/>
        <v/>
      </c>
      <c r="DR77" s="102"/>
      <c r="DS77" s="102"/>
      <c r="DT77" s="104" t="str">
        <f t="shared" si="549"/>
        <v/>
      </c>
      <c r="DU77" s="102"/>
      <c r="DV77" s="104" t="str">
        <f t="shared" si="647"/>
        <v/>
      </c>
      <c r="DW77" s="104" t="str">
        <f t="shared" si="648"/>
        <v/>
      </c>
      <c r="DX77" s="104" t="str">
        <f t="shared" si="649"/>
        <v/>
      </c>
      <c r="DY77" s="104" t="str">
        <f t="shared" si="650"/>
        <v/>
      </c>
      <c r="DZ77" s="104" t="str">
        <f t="shared" si="651"/>
        <v/>
      </c>
      <c r="EA77" s="104" t="str">
        <f t="shared" si="652"/>
        <v/>
      </c>
      <c r="EB77" s="105" t="str">
        <f t="shared" si="550"/>
        <v/>
      </c>
      <c r="EC77" s="109" t="str">
        <f t="shared" si="737"/>
        <v/>
      </c>
      <c r="ED77" s="102"/>
      <c r="EE77" s="102"/>
      <c r="EF77" s="104" t="str">
        <f t="shared" si="551"/>
        <v/>
      </c>
      <c r="EG77" s="102"/>
      <c r="EH77" s="104" t="str">
        <f t="shared" si="653"/>
        <v/>
      </c>
      <c r="EI77" s="102"/>
      <c r="EJ77" s="102"/>
      <c r="EK77" s="104" t="str">
        <f t="shared" si="552"/>
        <v/>
      </c>
      <c r="EL77" s="102"/>
      <c r="EM77" s="104" t="str">
        <f t="shared" si="654"/>
        <v/>
      </c>
      <c r="EN77" s="102"/>
      <c r="EO77" s="102"/>
      <c r="EP77" s="104" t="str">
        <f t="shared" si="553"/>
        <v/>
      </c>
      <c r="EQ77" s="102"/>
      <c r="ER77" s="104" t="str">
        <f t="shared" si="655"/>
        <v/>
      </c>
      <c r="ES77" s="102"/>
      <c r="ET77" s="102"/>
      <c r="EU77" s="104" t="str">
        <f t="shared" si="554"/>
        <v/>
      </c>
      <c r="EV77" s="102"/>
      <c r="EW77" s="104" t="str">
        <f t="shared" si="656"/>
        <v/>
      </c>
      <c r="EX77" s="102"/>
      <c r="EY77" s="102"/>
      <c r="EZ77" s="104" t="str">
        <f t="shared" si="555"/>
        <v/>
      </c>
      <c r="FA77" s="102"/>
      <c r="FB77" s="104" t="str">
        <f t="shared" si="657"/>
        <v/>
      </c>
      <c r="FC77" s="104" t="str">
        <f t="shared" si="658"/>
        <v/>
      </c>
      <c r="FD77" s="104" t="str">
        <f t="shared" si="659"/>
        <v/>
      </c>
      <c r="FE77" s="104" t="str">
        <f t="shared" si="660"/>
        <v/>
      </c>
      <c r="FF77" s="104" t="str">
        <f t="shared" si="661"/>
        <v/>
      </c>
      <c r="FG77" s="104" t="str">
        <f t="shared" si="662"/>
        <v/>
      </c>
      <c r="FH77" s="105" t="str">
        <f t="shared" si="556"/>
        <v/>
      </c>
      <c r="FI77" s="109" t="str">
        <f t="shared" si="738"/>
        <v/>
      </c>
      <c r="FJ77" s="102"/>
      <c r="FK77" s="102"/>
      <c r="FL77" s="104" t="str">
        <f t="shared" si="557"/>
        <v/>
      </c>
      <c r="FM77" s="102"/>
      <c r="FN77" s="104" t="str">
        <f t="shared" si="663"/>
        <v/>
      </c>
      <c r="FO77" s="102"/>
      <c r="FP77" s="102"/>
      <c r="FQ77" s="104" t="str">
        <f t="shared" si="558"/>
        <v/>
      </c>
      <c r="FR77" s="102"/>
      <c r="FS77" s="104" t="str">
        <f t="shared" si="664"/>
        <v/>
      </c>
      <c r="FT77" s="102"/>
      <c r="FU77" s="102"/>
      <c r="FV77" s="104" t="str">
        <f t="shared" si="559"/>
        <v/>
      </c>
      <c r="FW77" s="102"/>
      <c r="FX77" s="104" t="str">
        <f t="shared" si="665"/>
        <v/>
      </c>
      <c r="FY77" s="102"/>
      <c r="FZ77" s="102"/>
      <c r="GA77" s="104" t="str">
        <f t="shared" si="560"/>
        <v/>
      </c>
      <c r="GB77" s="102"/>
      <c r="GC77" s="104" t="str">
        <f t="shared" si="666"/>
        <v/>
      </c>
      <c r="GD77" s="102"/>
      <c r="GE77" s="102"/>
      <c r="GF77" s="104" t="str">
        <f t="shared" si="561"/>
        <v/>
      </c>
      <c r="GG77" s="102"/>
      <c r="GH77" s="104" t="str">
        <f t="shared" si="667"/>
        <v/>
      </c>
      <c r="GI77" s="104" t="str">
        <f t="shared" si="668"/>
        <v/>
      </c>
      <c r="GJ77" s="104" t="str">
        <f t="shared" si="669"/>
        <v/>
      </c>
      <c r="GK77" s="104" t="str">
        <f t="shared" si="670"/>
        <v/>
      </c>
      <c r="GL77" s="104" t="str">
        <f t="shared" si="671"/>
        <v/>
      </c>
      <c r="GM77" s="104" t="str">
        <f t="shared" si="672"/>
        <v/>
      </c>
      <c r="GN77" s="105" t="str">
        <f t="shared" si="562"/>
        <v/>
      </c>
      <c r="GO77" s="109" t="str">
        <f t="shared" si="739"/>
        <v/>
      </c>
      <c r="GP77" s="102"/>
      <c r="GQ77" s="102"/>
      <c r="GR77" s="104" t="str">
        <f t="shared" si="563"/>
        <v/>
      </c>
      <c r="GS77" s="102"/>
      <c r="GT77" s="104" t="str">
        <f t="shared" si="673"/>
        <v/>
      </c>
      <c r="GU77" s="102"/>
      <c r="GV77" s="102"/>
      <c r="GW77" s="104" t="str">
        <f t="shared" si="564"/>
        <v/>
      </c>
      <c r="GX77" s="102"/>
      <c r="GY77" s="104" t="str">
        <f t="shared" si="674"/>
        <v/>
      </c>
      <c r="GZ77" s="102"/>
      <c r="HA77" s="102"/>
      <c r="HB77" s="104" t="str">
        <f t="shared" si="565"/>
        <v/>
      </c>
      <c r="HC77" s="102"/>
      <c r="HD77" s="104" t="str">
        <f t="shared" si="675"/>
        <v/>
      </c>
      <c r="HE77" s="102"/>
      <c r="HF77" s="102"/>
      <c r="HG77" s="104" t="str">
        <f t="shared" si="566"/>
        <v/>
      </c>
      <c r="HH77" s="102"/>
      <c r="HI77" s="104" t="str">
        <f t="shared" si="676"/>
        <v/>
      </c>
      <c r="HJ77" s="102"/>
      <c r="HK77" s="102"/>
      <c r="HL77" s="104" t="str">
        <f t="shared" si="567"/>
        <v/>
      </c>
      <c r="HM77" s="102"/>
      <c r="HN77" s="104" t="str">
        <f t="shared" si="677"/>
        <v/>
      </c>
      <c r="HO77" s="104" t="str">
        <f t="shared" si="678"/>
        <v/>
      </c>
      <c r="HP77" s="104" t="str">
        <f t="shared" si="679"/>
        <v/>
      </c>
      <c r="HQ77" s="104" t="str">
        <f t="shared" si="680"/>
        <v/>
      </c>
      <c r="HR77" s="104" t="str">
        <f t="shared" si="681"/>
        <v/>
      </c>
      <c r="HS77" s="104" t="str">
        <f t="shared" si="682"/>
        <v/>
      </c>
      <c r="HT77" s="105" t="str">
        <f t="shared" si="568"/>
        <v/>
      </c>
      <c r="HU77" s="109" t="str">
        <f t="shared" si="740"/>
        <v/>
      </c>
      <c r="HV77" s="102"/>
      <c r="HW77" s="102"/>
      <c r="HX77" s="104" t="str">
        <f t="shared" si="569"/>
        <v/>
      </c>
      <c r="HY77" s="102"/>
      <c r="HZ77" s="104" t="str">
        <f t="shared" si="683"/>
        <v/>
      </c>
      <c r="IA77" s="102"/>
      <c r="IB77" s="102"/>
      <c r="IC77" s="104" t="str">
        <f t="shared" si="570"/>
        <v/>
      </c>
      <c r="ID77" s="102"/>
      <c r="IE77" s="104" t="str">
        <f t="shared" si="684"/>
        <v/>
      </c>
      <c r="IF77" s="102"/>
      <c r="IG77" s="102"/>
      <c r="IH77" s="104" t="str">
        <f t="shared" si="571"/>
        <v/>
      </c>
      <c r="II77" s="102"/>
      <c r="IJ77" s="104" t="str">
        <f t="shared" si="685"/>
        <v/>
      </c>
      <c r="IK77" s="102"/>
      <c r="IL77" s="102"/>
      <c r="IM77" s="104" t="str">
        <f t="shared" si="572"/>
        <v/>
      </c>
      <c r="IN77" s="102"/>
      <c r="IO77" s="104" t="str">
        <f t="shared" si="686"/>
        <v/>
      </c>
      <c r="IP77" s="102"/>
      <c r="IQ77" s="102"/>
      <c r="IR77" s="104" t="str">
        <f t="shared" si="573"/>
        <v/>
      </c>
      <c r="IS77" s="102"/>
      <c r="IT77" s="104" t="str">
        <f t="shared" si="687"/>
        <v/>
      </c>
      <c r="IU77" s="104" t="str">
        <f t="shared" si="688"/>
        <v/>
      </c>
      <c r="IV77" s="104" t="str">
        <f t="shared" si="689"/>
        <v/>
      </c>
      <c r="IW77" s="104" t="str">
        <f t="shared" si="690"/>
        <v/>
      </c>
      <c r="IX77" s="104" t="str">
        <f t="shared" si="691"/>
        <v/>
      </c>
      <c r="IY77" s="104" t="str">
        <f t="shared" si="692"/>
        <v/>
      </c>
      <c r="IZ77" s="105" t="str">
        <f t="shared" si="574"/>
        <v/>
      </c>
      <c r="JA77" s="109" t="str">
        <f t="shared" si="741"/>
        <v/>
      </c>
      <c r="JB77" s="102"/>
      <c r="JC77" s="102"/>
      <c r="JD77" s="104" t="str">
        <f t="shared" si="575"/>
        <v/>
      </c>
      <c r="JE77" s="102"/>
      <c r="JF77" s="104" t="str">
        <f t="shared" si="693"/>
        <v/>
      </c>
      <c r="JG77" s="102"/>
      <c r="JH77" s="102"/>
      <c r="JI77" s="104" t="str">
        <f t="shared" si="576"/>
        <v/>
      </c>
      <c r="JJ77" s="102"/>
      <c r="JK77" s="104" t="str">
        <f t="shared" si="694"/>
        <v/>
      </c>
      <c r="JL77" s="102"/>
      <c r="JM77" s="102"/>
      <c r="JN77" s="104" t="str">
        <f t="shared" si="577"/>
        <v/>
      </c>
      <c r="JO77" s="102"/>
      <c r="JP77" s="104" t="str">
        <f t="shared" si="695"/>
        <v/>
      </c>
      <c r="JQ77" s="102"/>
      <c r="JR77" s="102"/>
      <c r="JS77" s="104" t="str">
        <f t="shared" si="578"/>
        <v/>
      </c>
      <c r="JT77" s="102"/>
      <c r="JU77" s="104" t="str">
        <f t="shared" si="696"/>
        <v/>
      </c>
      <c r="JV77" s="102"/>
      <c r="JW77" s="102"/>
      <c r="JX77" s="104" t="str">
        <f t="shared" si="579"/>
        <v/>
      </c>
      <c r="JY77" s="102"/>
      <c r="JZ77" s="104" t="str">
        <f t="shared" si="697"/>
        <v/>
      </c>
      <c r="KA77" s="104" t="str">
        <f t="shared" si="698"/>
        <v/>
      </c>
      <c r="KB77" s="104" t="str">
        <f t="shared" si="699"/>
        <v/>
      </c>
      <c r="KC77" s="104" t="str">
        <f t="shared" si="700"/>
        <v/>
      </c>
      <c r="KD77" s="104" t="str">
        <f t="shared" si="701"/>
        <v/>
      </c>
      <c r="KE77" s="104" t="str">
        <f t="shared" si="702"/>
        <v/>
      </c>
      <c r="KF77" s="105" t="str">
        <f t="shared" si="580"/>
        <v/>
      </c>
      <c r="KG77" s="109" t="str">
        <f t="shared" si="742"/>
        <v/>
      </c>
      <c r="KH77" s="102"/>
      <c r="KI77" s="102"/>
      <c r="KJ77" s="104" t="str">
        <f t="shared" si="581"/>
        <v/>
      </c>
      <c r="KK77" s="102"/>
      <c r="KL77" s="104" t="str">
        <f t="shared" si="703"/>
        <v/>
      </c>
      <c r="KM77" s="102"/>
      <c r="KN77" s="102"/>
      <c r="KO77" s="104" t="str">
        <f t="shared" si="582"/>
        <v/>
      </c>
      <c r="KP77" s="102"/>
      <c r="KQ77" s="104" t="str">
        <f t="shared" si="704"/>
        <v/>
      </c>
      <c r="KR77" s="102"/>
      <c r="KS77" s="102"/>
      <c r="KT77" s="104" t="str">
        <f t="shared" si="583"/>
        <v/>
      </c>
      <c r="KU77" s="102"/>
      <c r="KV77" s="104" t="str">
        <f t="shared" si="705"/>
        <v/>
      </c>
      <c r="KW77" s="102"/>
      <c r="KX77" s="102"/>
      <c r="KY77" s="104" t="str">
        <f t="shared" si="584"/>
        <v/>
      </c>
      <c r="KZ77" s="102"/>
      <c r="LA77" s="104" t="str">
        <f t="shared" si="706"/>
        <v/>
      </c>
      <c r="LB77" s="102"/>
      <c r="LC77" s="102"/>
      <c r="LD77" s="104" t="str">
        <f t="shared" si="585"/>
        <v/>
      </c>
      <c r="LE77" s="102"/>
      <c r="LF77" s="104" t="str">
        <f t="shared" si="707"/>
        <v/>
      </c>
      <c r="LG77" s="104" t="str">
        <f t="shared" si="708"/>
        <v/>
      </c>
      <c r="LH77" s="104" t="str">
        <f t="shared" si="709"/>
        <v/>
      </c>
      <c r="LI77" s="104" t="str">
        <f t="shared" si="710"/>
        <v/>
      </c>
      <c r="LJ77" s="104" t="str">
        <f t="shared" si="711"/>
        <v/>
      </c>
      <c r="LK77" s="104" t="str">
        <f t="shared" si="712"/>
        <v/>
      </c>
      <c r="LL77" s="105" t="str">
        <f t="shared" si="586"/>
        <v/>
      </c>
      <c r="LM77" s="109" t="str">
        <f t="shared" si="743"/>
        <v/>
      </c>
      <c r="LN77" s="102"/>
      <c r="LO77" s="102"/>
      <c r="LP77" s="104" t="str">
        <f t="shared" si="587"/>
        <v/>
      </c>
      <c r="LQ77" s="102"/>
      <c r="LR77" s="104" t="str">
        <f t="shared" si="713"/>
        <v/>
      </c>
      <c r="LS77" s="102"/>
      <c r="LT77" s="102"/>
      <c r="LU77" s="104" t="str">
        <f t="shared" si="588"/>
        <v/>
      </c>
      <c r="LV77" s="102"/>
      <c r="LW77" s="104" t="str">
        <f t="shared" si="714"/>
        <v/>
      </c>
      <c r="LX77" s="102"/>
      <c r="LY77" s="102"/>
      <c r="LZ77" s="104" t="str">
        <f t="shared" si="589"/>
        <v/>
      </c>
      <c r="MA77" s="102"/>
      <c r="MB77" s="104" t="str">
        <f t="shared" si="715"/>
        <v/>
      </c>
      <c r="MC77" s="102"/>
      <c r="MD77" s="102"/>
      <c r="ME77" s="104" t="str">
        <f t="shared" si="590"/>
        <v/>
      </c>
      <c r="MF77" s="102"/>
      <c r="MG77" s="104" t="str">
        <f t="shared" si="716"/>
        <v/>
      </c>
      <c r="MH77" s="102"/>
      <c r="MI77" s="102"/>
      <c r="MJ77" s="104" t="str">
        <f t="shared" si="591"/>
        <v/>
      </c>
      <c r="MK77" s="102"/>
      <c r="ML77" s="104" t="str">
        <f t="shared" si="717"/>
        <v/>
      </c>
      <c r="MM77" s="104" t="str">
        <f t="shared" si="718"/>
        <v/>
      </c>
      <c r="MN77" s="104" t="str">
        <f t="shared" si="719"/>
        <v/>
      </c>
      <c r="MO77" s="104" t="str">
        <f t="shared" si="720"/>
        <v/>
      </c>
      <c r="MP77" s="104" t="str">
        <f t="shared" si="721"/>
        <v/>
      </c>
      <c r="MQ77" s="104" t="str">
        <f t="shared" si="722"/>
        <v/>
      </c>
      <c r="MR77" s="105" t="str">
        <f t="shared" si="592"/>
        <v/>
      </c>
      <c r="MS77" s="109" t="str">
        <f t="shared" si="744"/>
        <v/>
      </c>
      <c r="MT77" s="102"/>
      <c r="MU77" s="102"/>
      <c r="MV77" s="104" t="str">
        <f t="shared" si="593"/>
        <v/>
      </c>
      <c r="MW77" s="102"/>
      <c r="MX77" s="104" t="str">
        <f t="shared" si="723"/>
        <v/>
      </c>
      <c r="MY77" s="102"/>
      <c r="MZ77" s="102"/>
      <c r="NA77" s="104" t="str">
        <f t="shared" si="594"/>
        <v/>
      </c>
      <c r="NB77" s="102"/>
      <c r="NC77" s="104" t="str">
        <f t="shared" si="724"/>
        <v/>
      </c>
      <c r="ND77" s="102"/>
      <c r="NE77" s="102"/>
      <c r="NF77" s="104" t="str">
        <f t="shared" si="595"/>
        <v/>
      </c>
      <c r="NG77" s="102"/>
      <c r="NH77" s="104" t="str">
        <f t="shared" si="725"/>
        <v/>
      </c>
      <c r="NI77" s="102"/>
      <c r="NJ77" s="102"/>
      <c r="NK77" s="104" t="str">
        <f t="shared" si="596"/>
        <v/>
      </c>
      <c r="NL77" s="102"/>
      <c r="NM77" s="104" t="str">
        <f t="shared" si="726"/>
        <v/>
      </c>
      <c r="NN77" s="102"/>
      <c r="NO77" s="102"/>
      <c r="NP77" s="104" t="str">
        <f t="shared" si="597"/>
        <v/>
      </c>
      <c r="NQ77" s="102"/>
      <c r="NR77" s="104" t="str">
        <f t="shared" si="727"/>
        <v/>
      </c>
      <c r="NS77" s="104" t="str">
        <f t="shared" si="728"/>
        <v/>
      </c>
      <c r="NT77" s="104" t="str">
        <f t="shared" si="729"/>
        <v/>
      </c>
      <c r="NU77" s="104" t="str">
        <f t="shared" si="730"/>
        <v/>
      </c>
      <c r="NV77" s="104" t="str">
        <f t="shared" si="731"/>
        <v/>
      </c>
      <c r="NW77" s="104" t="str">
        <f t="shared" si="732"/>
        <v/>
      </c>
      <c r="NX77" s="105" t="str">
        <f t="shared" si="598"/>
        <v/>
      </c>
      <c r="NY77" s="109" t="str">
        <f t="shared" si="745"/>
        <v/>
      </c>
      <c r="OA77" s="104" t="str">
        <f t="shared" si="599"/>
        <v/>
      </c>
      <c r="OB77" s="104" t="str">
        <f t="shared" si="600"/>
        <v/>
      </c>
      <c r="OC77" s="104" t="str">
        <f t="shared" si="601"/>
        <v/>
      </c>
      <c r="OD77" s="104" t="str">
        <f t="shared" si="602"/>
        <v/>
      </c>
      <c r="OE77" s="104" t="str">
        <f t="shared" si="603"/>
        <v/>
      </c>
      <c r="OF77" s="104" t="str">
        <f t="shared" si="604"/>
        <v/>
      </c>
      <c r="OG77" s="104" t="str">
        <f t="shared" si="605"/>
        <v/>
      </c>
      <c r="OH77" s="104" t="str">
        <f t="shared" si="606"/>
        <v/>
      </c>
      <c r="OI77" s="104" t="str">
        <f t="shared" si="607"/>
        <v/>
      </c>
      <c r="OJ77" s="104" t="str">
        <f t="shared" si="608"/>
        <v/>
      </c>
      <c r="OK77" s="104" t="str">
        <f t="shared" si="609"/>
        <v/>
      </c>
      <c r="OL77" s="104" t="str">
        <f t="shared" si="610"/>
        <v/>
      </c>
      <c r="OM77" s="134"/>
      <c r="ON77" s="104" t="str">
        <f t="shared" si="611"/>
        <v/>
      </c>
      <c r="OO77" s="104" t="str">
        <f t="shared" si="612"/>
        <v/>
      </c>
      <c r="OP77" s="104" t="str">
        <f t="shared" si="733"/>
        <v/>
      </c>
      <c r="OQ77" s="104" t="str">
        <f t="shared" si="746"/>
        <v/>
      </c>
      <c r="OR77" s="105" t="str">
        <f t="shared" si="747"/>
        <v/>
      </c>
      <c r="OS77" s="105" t="str">
        <f t="shared" si="748"/>
        <v/>
      </c>
      <c r="OT77" s="134"/>
      <c r="OU77" s="109" t="str">
        <f t="shared" si="749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68"/>
        <v>73</v>
      </c>
      <c r="B78" s="195"/>
      <c r="C78" s="195"/>
      <c r="D78" s="195"/>
      <c r="E78" s="196"/>
      <c r="F78" s="102"/>
      <c r="G78" s="102"/>
      <c r="H78" s="104" t="str">
        <f t="shared" si="527"/>
        <v/>
      </c>
      <c r="I78" s="102"/>
      <c r="J78" s="104" t="str">
        <f t="shared" si="613"/>
        <v/>
      </c>
      <c r="K78" s="102"/>
      <c r="L78" s="102"/>
      <c r="M78" s="104" t="str">
        <f t="shared" si="528"/>
        <v/>
      </c>
      <c r="N78" s="102"/>
      <c r="O78" s="104" t="str">
        <f t="shared" si="614"/>
        <v/>
      </c>
      <c r="P78" s="102"/>
      <c r="Q78" s="102"/>
      <c r="R78" s="104" t="str">
        <f t="shared" si="529"/>
        <v/>
      </c>
      <c r="S78" s="102"/>
      <c r="T78" s="104" t="str">
        <f t="shared" si="615"/>
        <v/>
      </c>
      <c r="U78" s="102"/>
      <c r="V78" s="102"/>
      <c r="W78" s="104" t="str">
        <f t="shared" si="530"/>
        <v/>
      </c>
      <c r="X78" s="102"/>
      <c r="Y78" s="104" t="str">
        <f t="shared" si="616"/>
        <v/>
      </c>
      <c r="Z78" s="102"/>
      <c r="AA78" s="102"/>
      <c r="AB78" s="104" t="str">
        <f t="shared" si="531"/>
        <v/>
      </c>
      <c r="AC78" s="102"/>
      <c r="AD78" s="104" t="str">
        <f t="shared" si="617"/>
        <v/>
      </c>
      <c r="AE78" s="104" t="str">
        <f t="shared" si="618"/>
        <v/>
      </c>
      <c r="AF78" s="104" t="str">
        <f t="shared" si="619"/>
        <v/>
      </c>
      <c r="AG78" s="104" t="str">
        <f t="shared" si="620"/>
        <v/>
      </c>
      <c r="AH78" s="104" t="str">
        <f t="shared" si="621"/>
        <v/>
      </c>
      <c r="AI78" s="104" t="str">
        <f t="shared" si="622"/>
        <v/>
      </c>
      <c r="AJ78" s="105" t="str">
        <f t="shared" si="532"/>
        <v/>
      </c>
      <c r="AK78" s="109" t="str">
        <f t="shared" si="734"/>
        <v/>
      </c>
      <c r="AL78" s="102"/>
      <c r="AM78" s="102"/>
      <c r="AN78" s="104" t="str">
        <f t="shared" si="533"/>
        <v/>
      </c>
      <c r="AO78" s="102"/>
      <c r="AP78" s="104" t="str">
        <f t="shared" si="623"/>
        <v/>
      </c>
      <c r="AQ78" s="102"/>
      <c r="AR78" s="102"/>
      <c r="AS78" s="104" t="str">
        <f t="shared" si="534"/>
        <v/>
      </c>
      <c r="AT78" s="102"/>
      <c r="AU78" s="104" t="str">
        <f t="shared" si="624"/>
        <v/>
      </c>
      <c r="AV78" s="102"/>
      <c r="AW78" s="102"/>
      <c r="AX78" s="104" t="str">
        <f t="shared" si="535"/>
        <v/>
      </c>
      <c r="AY78" s="102"/>
      <c r="AZ78" s="104" t="str">
        <f t="shared" si="625"/>
        <v/>
      </c>
      <c r="BA78" s="102"/>
      <c r="BB78" s="102"/>
      <c r="BC78" s="104" t="str">
        <f t="shared" si="536"/>
        <v/>
      </c>
      <c r="BD78" s="102"/>
      <c r="BE78" s="104" t="str">
        <f t="shared" si="626"/>
        <v/>
      </c>
      <c r="BF78" s="102"/>
      <c r="BG78" s="102"/>
      <c r="BH78" s="104" t="str">
        <f t="shared" si="537"/>
        <v/>
      </c>
      <c r="BI78" s="102"/>
      <c r="BJ78" s="104" t="str">
        <f t="shared" si="627"/>
        <v/>
      </c>
      <c r="BK78" s="104" t="str">
        <f t="shared" si="628"/>
        <v/>
      </c>
      <c r="BL78" s="104" t="str">
        <f t="shared" si="629"/>
        <v/>
      </c>
      <c r="BM78" s="104" t="str">
        <f t="shared" si="630"/>
        <v/>
      </c>
      <c r="BN78" s="104" t="str">
        <f t="shared" si="631"/>
        <v/>
      </c>
      <c r="BO78" s="104" t="str">
        <f t="shared" si="632"/>
        <v/>
      </c>
      <c r="BP78" s="105" t="str">
        <f t="shared" si="538"/>
        <v/>
      </c>
      <c r="BQ78" s="109" t="str">
        <f t="shared" si="735"/>
        <v/>
      </c>
      <c r="BR78" s="102"/>
      <c r="BS78" s="102"/>
      <c r="BT78" s="104" t="str">
        <f t="shared" si="539"/>
        <v/>
      </c>
      <c r="BU78" s="102"/>
      <c r="BV78" s="104" t="str">
        <f t="shared" si="633"/>
        <v/>
      </c>
      <c r="BW78" s="102"/>
      <c r="BX78" s="102"/>
      <c r="BY78" s="104" t="str">
        <f t="shared" si="540"/>
        <v/>
      </c>
      <c r="BZ78" s="102"/>
      <c r="CA78" s="104" t="str">
        <f t="shared" si="634"/>
        <v/>
      </c>
      <c r="CB78" s="102"/>
      <c r="CC78" s="102"/>
      <c r="CD78" s="104" t="str">
        <f t="shared" si="541"/>
        <v/>
      </c>
      <c r="CE78" s="102"/>
      <c r="CF78" s="104" t="str">
        <f t="shared" si="635"/>
        <v/>
      </c>
      <c r="CG78" s="102"/>
      <c r="CH78" s="102"/>
      <c r="CI78" s="104" t="str">
        <f t="shared" si="542"/>
        <v/>
      </c>
      <c r="CJ78" s="102"/>
      <c r="CK78" s="104" t="str">
        <f t="shared" si="636"/>
        <v/>
      </c>
      <c r="CL78" s="102"/>
      <c r="CM78" s="102"/>
      <c r="CN78" s="104" t="str">
        <f t="shared" si="543"/>
        <v/>
      </c>
      <c r="CO78" s="102"/>
      <c r="CP78" s="104" t="str">
        <f t="shared" si="637"/>
        <v/>
      </c>
      <c r="CQ78" s="104" t="str">
        <f t="shared" si="638"/>
        <v/>
      </c>
      <c r="CR78" s="104" t="str">
        <f t="shared" si="639"/>
        <v/>
      </c>
      <c r="CS78" s="104" t="str">
        <f t="shared" si="640"/>
        <v/>
      </c>
      <c r="CT78" s="104" t="str">
        <f t="shared" si="641"/>
        <v/>
      </c>
      <c r="CU78" s="104" t="str">
        <f t="shared" si="642"/>
        <v/>
      </c>
      <c r="CV78" s="105" t="str">
        <f t="shared" si="544"/>
        <v/>
      </c>
      <c r="CW78" s="109" t="str">
        <f t="shared" si="736"/>
        <v/>
      </c>
      <c r="CX78" s="102"/>
      <c r="CY78" s="102"/>
      <c r="CZ78" s="104" t="str">
        <f t="shared" si="545"/>
        <v/>
      </c>
      <c r="DA78" s="102"/>
      <c r="DB78" s="104" t="str">
        <f t="shared" si="643"/>
        <v/>
      </c>
      <c r="DC78" s="102"/>
      <c r="DD78" s="102"/>
      <c r="DE78" s="104" t="str">
        <f t="shared" si="546"/>
        <v/>
      </c>
      <c r="DF78" s="102"/>
      <c r="DG78" s="104" t="str">
        <f t="shared" si="644"/>
        <v/>
      </c>
      <c r="DH78" s="102"/>
      <c r="DI78" s="102"/>
      <c r="DJ78" s="104" t="str">
        <f t="shared" si="547"/>
        <v/>
      </c>
      <c r="DK78" s="102"/>
      <c r="DL78" s="104" t="str">
        <f t="shared" si="645"/>
        <v/>
      </c>
      <c r="DM78" s="102"/>
      <c r="DN78" s="102"/>
      <c r="DO78" s="104" t="str">
        <f t="shared" si="548"/>
        <v/>
      </c>
      <c r="DP78" s="102"/>
      <c r="DQ78" s="104" t="str">
        <f t="shared" si="646"/>
        <v/>
      </c>
      <c r="DR78" s="102"/>
      <c r="DS78" s="102"/>
      <c r="DT78" s="104" t="str">
        <f t="shared" si="549"/>
        <v/>
      </c>
      <c r="DU78" s="102"/>
      <c r="DV78" s="104" t="str">
        <f t="shared" si="647"/>
        <v/>
      </c>
      <c r="DW78" s="104" t="str">
        <f t="shared" si="648"/>
        <v/>
      </c>
      <c r="DX78" s="104" t="str">
        <f t="shared" si="649"/>
        <v/>
      </c>
      <c r="DY78" s="104" t="str">
        <f t="shared" si="650"/>
        <v/>
      </c>
      <c r="DZ78" s="104" t="str">
        <f t="shared" si="651"/>
        <v/>
      </c>
      <c r="EA78" s="104" t="str">
        <f t="shared" si="652"/>
        <v/>
      </c>
      <c r="EB78" s="105" t="str">
        <f t="shared" si="550"/>
        <v/>
      </c>
      <c r="EC78" s="109" t="str">
        <f t="shared" si="737"/>
        <v/>
      </c>
      <c r="ED78" s="102"/>
      <c r="EE78" s="102"/>
      <c r="EF78" s="104" t="str">
        <f t="shared" si="551"/>
        <v/>
      </c>
      <c r="EG78" s="102"/>
      <c r="EH78" s="104" t="str">
        <f t="shared" si="653"/>
        <v/>
      </c>
      <c r="EI78" s="102"/>
      <c r="EJ78" s="102"/>
      <c r="EK78" s="104" t="str">
        <f t="shared" si="552"/>
        <v/>
      </c>
      <c r="EL78" s="102"/>
      <c r="EM78" s="104" t="str">
        <f t="shared" si="654"/>
        <v/>
      </c>
      <c r="EN78" s="102"/>
      <c r="EO78" s="102"/>
      <c r="EP78" s="104" t="str">
        <f t="shared" si="553"/>
        <v/>
      </c>
      <c r="EQ78" s="102"/>
      <c r="ER78" s="104" t="str">
        <f t="shared" si="655"/>
        <v/>
      </c>
      <c r="ES78" s="102"/>
      <c r="ET78" s="102"/>
      <c r="EU78" s="104" t="str">
        <f t="shared" si="554"/>
        <v/>
      </c>
      <c r="EV78" s="102"/>
      <c r="EW78" s="104" t="str">
        <f t="shared" si="656"/>
        <v/>
      </c>
      <c r="EX78" s="102"/>
      <c r="EY78" s="102"/>
      <c r="EZ78" s="104" t="str">
        <f t="shared" si="555"/>
        <v/>
      </c>
      <c r="FA78" s="102"/>
      <c r="FB78" s="104" t="str">
        <f t="shared" si="657"/>
        <v/>
      </c>
      <c r="FC78" s="104" t="str">
        <f t="shared" si="658"/>
        <v/>
      </c>
      <c r="FD78" s="104" t="str">
        <f t="shared" si="659"/>
        <v/>
      </c>
      <c r="FE78" s="104" t="str">
        <f t="shared" si="660"/>
        <v/>
      </c>
      <c r="FF78" s="104" t="str">
        <f t="shared" si="661"/>
        <v/>
      </c>
      <c r="FG78" s="104" t="str">
        <f t="shared" si="662"/>
        <v/>
      </c>
      <c r="FH78" s="105" t="str">
        <f t="shared" si="556"/>
        <v/>
      </c>
      <c r="FI78" s="109" t="str">
        <f t="shared" si="738"/>
        <v/>
      </c>
      <c r="FJ78" s="102"/>
      <c r="FK78" s="102"/>
      <c r="FL78" s="104" t="str">
        <f t="shared" si="557"/>
        <v/>
      </c>
      <c r="FM78" s="102"/>
      <c r="FN78" s="104" t="str">
        <f t="shared" si="663"/>
        <v/>
      </c>
      <c r="FO78" s="102"/>
      <c r="FP78" s="102"/>
      <c r="FQ78" s="104" t="str">
        <f t="shared" si="558"/>
        <v/>
      </c>
      <c r="FR78" s="102"/>
      <c r="FS78" s="104" t="str">
        <f t="shared" si="664"/>
        <v/>
      </c>
      <c r="FT78" s="102"/>
      <c r="FU78" s="102"/>
      <c r="FV78" s="104" t="str">
        <f t="shared" si="559"/>
        <v/>
      </c>
      <c r="FW78" s="102"/>
      <c r="FX78" s="104" t="str">
        <f t="shared" si="665"/>
        <v/>
      </c>
      <c r="FY78" s="102"/>
      <c r="FZ78" s="102"/>
      <c r="GA78" s="104" t="str">
        <f t="shared" si="560"/>
        <v/>
      </c>
      <c r="GB78" s="102"/>
      <c r="GC78" s="104" t="str">
        <f t="shared" si="666"/>
        <v/>
      </c>
      <c r="GD78" s="102"/>
      <c r="GE78" s="102"/>
      <c r="GF78" s="104" t="str">
        <f t="shared" si="561"/>
        <v/>
      </c>
      <c r="GG78" s="102"/>
      <c r="GH78" s="104" t="str">
        <f t="shared" si="667"/>
        <v/>
      </c>
      <c r="GI78" s="104" t="str">
        <f t="shared" si="668"/>
        <v/>
      </c>
      <c r="GJ78" s="104" t="str">
        <f t="shared" si="669"/>
        <v/>
      </c>
      <c r="GK78" s="104" t="str">
        <f t="shared" si="670"/>
        <v/>
      </c>
      <c r="GL78" s="104" t="str">
        <f t="shared" si="671"/>
        <v/>
      </c>
      <c r="GM78" s="104" t="str">
        <f t="shared" si="672"/>
        <v/>
      </c>
      <c r="GN78" s="105" t="str">
        <f t="shared" si="562"/>
        <v/>
      </c>
      <c r="GO78" s="109" t="str">
        <f t="shared" si="739"/>
        <v/>
      </c>
      <c r="GP78" s="102"/>
      <c r="GQ78" s="102"/>
      <c r="GR78" s="104" t="str">
        <f t="shared" si="563"/>
        <v/>
      </c>
      <c r="GS78" s="102"/>
      <c r="GT78" s="104" t="str">
        <f t="shared" si="673"/>
        <v/>
      </c>
      <c r="GU78" s="102"/>
      <c r="GV78" s="102"/>
      <c r="GW78" s="104" t="str">
        <f t="shared" si="564"/>
        <v/>
      </c>
      <c r="GX78" s="102"/>
      <c r="GY78" s="104" t="str">
        <f t="shared" si="674"/>
        <v/>
      </c>
      <c r="GZ78" s="102"/>
      <c r="HA78" s="102"/>
      <c r="HB78" s="104" t="str">
        <f t="shared" si="565"/>
        <v/>
      </c>
      <c r="HC78" s="102"/>
      <c r="HD78" s="104" t="str">
        <f t="shared" si="675"/>
        <v/>
      </c>
      <c r="HE78" s="102"/>
      <c r="HF78" s="102"/>
      <c r="HG78" s="104" t="str">
        <f t="shared" si="566"/>
        <v/>
      </c>
      <c r="HH78" s="102"/>
      <c r="HI78" s="104" t="str">
        <f t="shared" si="676"/>
        <v/>
      </c>
      <c r="HJ78" s="102"/>
      <c r="HK78" s="102"/>
      <c r="HL78" s="104" t="str">
        <f t="shared" si="567"/>
        <v/>
      </c>
      <c r="HM78" s="102"/>
      <c r="HN78" s="104" t="str">
        <f t="shared" si="677"/>
        <v/>
      </c>
      <c r="HO78" s="104" t="str">
        <f t="shared" si="678"/>
        <v/>
      </c>
      <c r="HP78" s="104" t="str">
        <f t="shared" si="679"/>
        <v/>
      </c>
      <c r="HQ78" s="104" t="str">
        <f t="shared" si="680"/>
        <v/>
      </c>
      <c r="HR78" s="104" t="str">
        <f t="shared" si="681"/>
        <v/>
      </c>
      <c r="HS78" s="104" t="str">
        <f t="shared" si="682"/>
        <v/>
      </c>
      <c r="HT78" s="105" t="str">
        <f t="shared" si="568"/>
        <v/>
      </c>
      <c r="HU78" s="109" t="str">
        <f t="shared" si="740"/>
        <v/>
      </c>
      <c r="HV78" s="102"/>
      <c r="HW78" s="102"/>
      <c r="HX78" s="104" t="str">
        <f t="shared" si="569"/>
        <v/>
      </c>
      <c r="HY78" s="102"/>
      <c r="HZ78" s="104" t="str">
        <f t="shared" si="683"/>
        <v/>
      </c>
      <c r="IA78" s="102"/>
      <c r="IB78" s="102"/>
      <c r="IC78" s="104" t="str">
        <f t="shared" si="570"/>
        <v/>
      </c>
      <c r="ID78" s="102"/>
      <c r="IE78" s="104" t="str">
        <f t="shared" si="684"/>
        <v/>
      </c>
      <c r="IF78" s="102"/>
      <c r="IG78" s="102"/>
      <c r="IH78" s="104" t="str">
        <f t="shared" si="571"/>
        <v/>
      </c>
      <c r="II78" s="102"/>
      <c r="IJ78" s="104" t="str">
        <f t="shared" si="685"/>
        <v/>
      </c>
      <c r="IK78" s="102"/>
      <c r="IL78" s="102"/>
      <c r="IM78" s="104" t="str">
        <f t="shared" si="572"/>
        <v/>
      </c>
      <c r="IN78" s="102"/>
      <c r="IO78" s="104" t="str">
        <f t="shared" si="686"/>
        <v/>
      </c>
      <c r="IP78" s="102"/>
      <c r="IQ78" s="102"/>
      <c r="IR78" s="104" t="str">
        <f t="shared" si="573"/>
        <v/>
      </c>
      <c r="IS78" s="102"/>
      <c r="IT78" s="104" t="str">
        <f t="shared" si="687"/>
        <v/>
      </c>
      <c r="IU78" s="104" t="str">
        <f t="shared" si="688"/>
        <v/>
      </c>
      <c r="IV78" s="104" t="str">
        <f t="shared" si="689"/>
        <v/>
      </c>
      <c r="IW78" s="104" t="str">
        <f t="shared" si="690"/>
        <v/>
      </c>
      <c r="IX78" s="104" t="str">
        <f t="shared" si="691"/>
        <v/>
      </c>
      <c r="IY78" s="104" t="str">
        <f t="shared" si="692"/>
        <v/>
      </c>
      <c r="IZ78" s="105" t="str">
        <f t="shared" si="574"/>
        <v/>
      </c>
      <c r="JA78" s="109" t="str">
        <f t="shared" si="741"/>
        <v/>
      </c>
      <c r="JB78" s="102"/>
      <c r="JC78" s="102"/>
      <c r="JD78" s="104" t="str">
        <f t="shared" si="575"/>
        <v/>
      </c>
      <c r="JE78" s="102"/>
      <c r="JF78" s="104" t="str">
        <f t="shared" si="693"/>
        <v/>
      </c>
      <c r="JG78" s="102"/>
      <c r="JH78" s="102"/>
      <c r="JI78" s="104" t="str">
        <f t="shared" si="576"/>
        <v/>
      </c>
      <c r="JJ78" s="102"/>
      <c r="JK78" s="104" t="str">
        <f t="shared" si="694"/>
        <v/>
      </c>
      <c r="JL78" s="102"/>
      <c r="JM78" s="102"/>
      <c r="JN78" s="104" t="str">
        <f t="shared" si="577"/>
        <v/>
      </c>
      <c r="JO78" s="102"/>
      <c r="JP78" s="104" t="str">
        <f t="shared" si="695"/>
        <v/>
      </c>
      <c r="JQ78" s="102"/>
      <c r="JR78" s="102"/>
      <c r="JS78" s="104" t="str">
        <f t="shared" si="578"/>
        <v/>
      </c>
      <c r="JT78" s="102"/>
      <c r="JU78" s="104" t="str">
        <f t="shared" si="696"/>
        <v/>
      </c>
      <c r="JV78" s="102"/>
      <c r="JW78" s="102"/>
      <c r="JX78" s="104" t="str">
        <f t="shared" si="579"/>
        <v/>
      </c>
      <c r="JY78" s="102"/>
      <c r="JZ78" s="104" t="str">
        <f t="shared" si="697"/>
        <v/>
      </c>
      <c r="KA78" s="104" t="str">
        <f t="shared" si="698"/>
        <v/>
      </c>
      <c r="KB78" s="104" t="str">
        <f t="shared" si="699"/>
        <v/>
      </c>
      <c r="KC78" s="104" t="str">
        <f t="shared" si="700"/>
        <v/>
      </c>
      <c r="KD78" s="104" t="str">
        <f t="shared" si="701"/>
        <v/>
      </c>
      <c r="KE78" s="104" t="str">
        <f t="shared" si="702"/>
        <v/>
      </c>
      <c r="KF78" s="105" t="str">
        <f t="shared" si="580"/>
        <v/>
      </c>
      <c r="KG78" s="109" t="str">
        <f t="shared" si="742"/>
        <v/>
      </c>
      <c r="KH78" s="102"/>
      <c r="KI78" s="102"/>
      <c r="KJ78" s="104" t="str">
        <f t="shared" si="581"/>
        <v/>
      </c>
      <c r="KK78" s="102"/>
      <c r="KL78" s="104" t="str">
        <f t="shared" si="703"/>
        <v/>
      </c>
      <c r="KM78" s="102"/>
      <c r="KN78" s="102"/>
      <c r="KO78" s="104" t="str">
        <f t="shared" si="582"/>
        <v/>
      </c>
      <c r="KP78" s="102"/>
      <c r="KQ78" s="104" t="str">
        <f t="shared" si="704"/>
        <v/>
      </c>
      <c r="KR78" s="102"/>
      <c r="KS78" s="102"/>
      <c r="KT78" s="104" t="str">
        <f t="shared" si="583"/>
        <v/>
      </c>
      <c r="KU78" s="102"/>
      <c r="KV78" s="104" t="str">
        <f t="shared" si="705"/>
        <v/>
      </c>
      <c r="KW78" s="102"/>
      <c r="KX78" s="102"/>
      <c r="KY78" s="104" t="str">
        <f t="shared" si="584"/>
        <v/>
      </c>
      <c r="KZ78" s="102"/>
      <c r="LA78" s="104" t="str">
        <f t="shared" si="706"/>
        <v/>
      </c>
      <c r="LB78" s="102"/>
      <c r="LC78" s="102"/>
      <c r="LD78" s="104" t="str">
        <f t="shared" si="585"/>
        <v/>
      </c>
      <c r="LE78" s="102"/>
      <c r="LF78" s="104" t="str">
        <f t="shared" si="707"/>
        <v/>
      </c>
      <c r="LG78" s="104" t="str">
        <f t="shared" si="708"/>
        <v/>
      </c>
      <c r="LH78" s="104" t="str">
        <f t="shared" si="709"/>
        <v/>
      </c>
      <c r="LI78" s="104" t="str">
        <f t="shared" si="710"/>
        <v/>
      </c>
      <c r="LJ78" s="104" t="str">
        <f t="shared" si="711"/>
        <v/>
      </c>
      <c r="LK78" s="104" t="str">
        <f t="shared" si="712"/>
        <v/>
      </c>
      <c r="LL78" s="105" t="str">
        <f t="shared" si="586"/>
        <v/>
      </c>
      <c r="LM78" s="109" t="str">
        <f t="shared" si="743"/>
        <v/>
      </c>
      <c r="LN78" s="102"/>
      <c r="LO78" s="102"/>
      <c r="LP78" s="104" t="str">
        <f t="shared" si="587"/>
        <v/>
      </c>
      <c r="LQ78" s="102"/>
      <c r="LR78" s="104" t="str">
        <f t="shared" si="713"/>
        <v/>
      </c>
      <c r="LS78" s="102"/>
      <c r="LT78" s="102"/>
      <c r="LU78" s="104" t="str">
        <f t="shared" si="588"/>
        <v/>
      </c>
      <c r="LV78" s="102"/>
      <c r="LW78" s="104" t="str">
        <f t="shared" si="714"/>
        <v/>
      </c>
      <c r="LX78" s="102"/>
      <c r="LY78" s="102"/>
      <c r="LZ78" s="104" t="str">
        <f t="shared" si="589"/>
        <v/>
      </c>
      <c r="MA78" s="102"/>
      <c r="MB78" s="104" t="str">
        <f t="shared" si="715"/>
        <v/>
      </c>
      <c r="MC78" s="102"/>
      <c r="MD78" s="102"/>
      <c r="ME78" s="104" t="str">
        <f t="shared" si="590"/>
        <v/>
      </c>
      <c r="MF78" s="102"/>
      <c r="MG78" s="104" t="str">
        <f t="shared" si="716"/>
        <v/>
      </c>
      <c r="MH78" s="102"/>
      <c r="MI78" s="102"/>
      <c r="MJ78" s="104" t="str">
        <f t="shared" si="591"/>
        <v/>
      </c>
      <c r="MK78" s="102"/>
      <c r="ML78" s="104" t="str">
        <f t="shared" si="717"/>
        <v/>
      </c>
      <c r="MM78" s="104" t="str">
        <f t="shared" si="718"/>
        <v/>
      </c>
      <c r="MN78" s="104" t="str">
        <f t="shared" si="719"/>
        <v/>
      </c>
      <c r="MO78" s="104" t="str">
        <f t="shared" si="720"/>
        <v/>
      </c>
      <c r="MP78" s="104" t="str">
        <f t="shared" si="721"/>
        <v/>
      </c>
      <c r="MQ78" s="104" t="str">
        <f t="shared" si="722"/>
        <v/>
      </c>
      <c r="MR78" s="105" t="str">
        <f t="shared" si="592"/>
        <v/>
      </c>
      <c r="MS78" s="109" t="str">
        <f t="shared" si="744"/>
        <v/>
      </c>
      <c r="MT78" s="102"/>
      <c r="MU78" s="102"/>
      <c r="MV78" s="104" t="str">
        <f t="shared" si="593"/>
        <v/>
      </c>
      <c r="MW78" s="102"/>
      <c r="MX78" s="104" t="str">
        <f t="shared" si="723"/>
        <v/>
      </c>
      <c r="MY78" s="102"/>
      <c r="MZ78" s="102"/>
      <c r="NA78" s="104" t="str">
        <f t="shared" si="594"/>
        <v/>
      </c>
      <c r="NB78" s="102"/>
      <c r="NC78" s="104" t="str">
        <f t="shared" si="724"/>
        <v/>
      </c>
      <c r="ND78" s="102"/>
      <c r="NE78" s="102"/>
      <c r="NF78" s="104" t="str">
        <f t="shared" si="595"/>
        <v/>
      </c>
      <c r="NG78" s="102"/>
      <c r="NH78" s="104" t="str">
        <f t="shared" si="725"/>
        <v/>
      </c>
      <c r="NI78" s="102"/>
      <c r="NJ78" s="102"/>
      <c r="NK78" s="104" t="str">
        <f t="shared" si="596"/>
        <v/>
      </c>
      <c r="NL78" s="102"/>
      <c r="NM78" s="104" t="str">
        <f t="shared" si="726"/>
        <v/>
      </c>
      <c r="NN78" s="102"/>
      <c r="NO78" s="102"/>
      <c r="NP78" s="104" t="str">
        <f t="shared" si="597"/>
        <v/>
      </c>
      <c r="NQ78" s="102"/>
      <c r="NR78" s="104" t="str">
        <f t="shared" si="727"/>
        <v/>
      </c>
      <c r="NS78" s="104" t="str">
        <f t="shared" si="728"/>
        <v/>
      </c>
      <c r="NT78" s="104" t="str">
        <f t="shared" si="729"/>
        <v/>
      </c>
      <c r="NU78" s="104" t="str">
        <f t="shared" si="730"/>
        <v/>
      </c>
      <c r="NV78" s="104" t="str">
        <f t="shared" si="731"/>
        <v/>
      </c>
      <c r="NW78" s="104" t="str">
        <f t="shared" si="732"/>
        <v/>
      </c>
      <c r="NX78" s="105" t="str">
        <f t="shared" si="598"/>
        <v/>
      </c>
      <c r="NY78" s="109" t="str">
        <f t="shared" si="745"/>
        <v/>
      </c>
      <c r="OA78" s="104" t="str">
        <f t="shared" si="599"/>
        <v/>
      </c>
      <c r="OB78" s="104" t="str">
        <f t="shared" si="600"/>
        <v/>
      </c>
      <c r="OC78" s="104" t="str">
        <f t="shared" si="601"/>
        <v/>
      </c>
      <c r="OD78" s="104" t="str">
        <f t="shared" si="602"/>
        <v/>
      </c>
      <c r="OE78" s="104" t="str">
        <f t="shared" si="603"/>
        <v/>
      </c>
      <c r="OF78" s="104" t="str">
        <f t="shared" si="604"/>
        <v/>
      </c>
      <c r="OG78" s="104" t="str">
        <f t="shared" si="605"/>
        <v/>
      </c>
      <c r="OH78" s="104" t="str">
        <f t="shared" si="606"/>
        <v/>
      </c>
      <c r="OI78" s="104" t="str">
        <f t="shared" si="607"/>
        <v/>
      </c>
      <c r="OJ78" s="104" t="str">
        <f t="shared" si="608"/>
        <v/>
      </c>
      <c r="OK78" s="104" t="str">
        <f t="shared" si="609"/>
        <v/>
      </c>
      <c r="OL78" s="104" t="str">
        <f t="shared" si="610"/>
        <v/>
      </c>
      <c r="OM78" s="134"/>
      <c r="ON78" s="104" t="str">
        <f t="shared" si="611"/>
        <v/>
      </c>
      <c r="OO78" s="104" t="str">
        <f t="shared" si="612"/>
        <v/>
      </c>
      <c r="OP78" s="104" t="str">
        <f t="shared" si="733"/>
        <v/>
      </c>
      <c r="OQ78" s="104" t="str">
        <f t="shared" si="746"/>
        <v/>
      </c>
      <c r="OR78" s="105" t="str">
        <f t="shared" si="747"/>
        <v/>
      </c>
      <c r="OS78" s="105" t="str">
        <f t="shared" si="748"/>
        <v/>
      </c>
      <c r="OT78" s="134"/>
      <c r="OU78" s="109" t="str">
        <f t="shared" si="749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68"/>
        <v>74</v>
      </c>
      <c r="B79" s="195"/>
      <c r="C79" s="195"/>
      <c r="D79" s="195"/>
      <c r="E79" s="196"/>
      <c r="F79" s="102"/>
      <c r="G79" s="102"/>
      <c r="H79" s="104" t="str">
        <f t="shared" si="527"/>
        <v/>
      </c>
      <c r="I79" s="102"/>
      <c r="J79" s="104" t="str">
        <f t="shared" si="613"/>
        <v/>
      </c>
      <c r="K79" s="102"/>
      <c r="L79" s="102"/>
      <c r="M79" s="104" t="str">
        <f t="shared" si="528"/>
        <v/>
      </c>
      <c r="N79" s="102"/>
      <c r="O79" s="104" t="str">
        <f t="shared" si="614"/>
        <v/>
      </c>
      <c r="P79" s="102"/>
      <c r="Q79" s="102"/>
      <c r="R79" s="104" t="str">
        <f t="shared" si="529"/>
        <v/>
      </c>
      <c r="S79" s="102"/>
      <c r="T79" s="104" t="str">
        <f t="shared" si="615"/>
        <v/>
      </c>
      <c r="U79" s="102"/>
      <c r="V79" s="102"/>
      <c r="W79" s="104" t="str">
        <f t="shared" si="530"/>
        <v/>
      </c>
      <c r="X79" s="102"/>
      <c r="Y79" s="104" t="str">
        <f t="shared" si="616"/>
        <v/>
      </c>
      <c r="Z79" s="102"/>
      <c r="AA79" s="102"/>
      <c r="AB79" s="104" t="str">
        <f t="shared" si="531"/>
        <v/>
      </c>
      <c r="AC79" s="102"/>
      <c r="AD79" s="104" t="str">
        <f t="shared" si="617"/>
        <v/>
      </c>
      <c r="AE79" s="104" t="str">
        <f t="shared" si="618"/>
        <v/>
      </c>
      <c r="AF79" s="104" t="str">
        <f t="shared" si="619"/>
        <v/>
      </c>
      <c r="AG79" s="104" t="str">
        <f t="shared" si="620"/>
        <v/>
      </c>
      <c r="AH79" s="104" t="str">
        <f t="shared" si="621"/>
        <v/>
      </c>
      <c r="AI79" s="104" t="str">
        <f t="shared" si="622"/>
        <v/>
      </c>
      <c r="AJ79" s="105" t="str">
        <f t="shared" si="532"/>
        <v/>
      </c>
      <c r="AK79" s="109" t="str">
        <f t="shared" si="734"/>
        <v/>
      </c>
      <c r="AL79" s="102"/>
      <c r="AM79" s="102"/>
      <c r="AN79" s="104" t="str">
        <f t="shared" si="533"/>
        <v/>
      </c>
      <c r="AO79" s="102"/>
      <c r="AP79" s="104" t="str">
        <f t="shared" si="623"/>
        <v/>
      </c>
      <c r="AQ79" s="102"/>
      <c r="AR79" s="102"/>
      <c r="AS79" s="104" t="str">
        <f t="shared" si="534"/>
        <v/>
      </c>
      <c r="AT79" s="102"/>
      <c r="AU79" s="104" t="str">
        <f t="shared" si="624"/>
        <v/>
      </c>
      <c r="AV79" s="102"/>
      <c r="AW79" s="102"/>
      <c r="AX79" s="104" t="str">
        <f t="shared" si="535"/>
        <v/>
      </c>
      <c r="AY79" s="102"/>
      <c r="AZ79" s="104" t="str">
        <f t="shared" si="625"/>
        <v/>
      </c>
      <c r="BA79" s="102"/>
      <c r="BB79" s="102"/>
      <c r="BC79" s="104" t="str">
        <f t="shared" si="536"/>
        <v/>
      </c>
      <c r="BD79" s="102"/>
      <c r="BE79" s="104" t="str">
        <f t="shared" si="626"/>
        <v/>
      </c>
      <c r="BF79" s="102"/>
      <c r="BG79" s="102"/>
      <c r="BH79" s="104" t="str">
        <f t="shared" si="537"/>
        <v/>
      </c>
      <c r="BI79" s="102"/>
      <c r="BJ79" s="104" t="str">
        <f t="shared" si="627"/>
        <v/>
      </c>
      <c r="BK79" s="104" t="str">
        <f t="shared" si="628"/>
        <v/>
      </c>
      <c r="BL79" s="104" t="str">
        <f t="shared" si="629"/>
        <v/>
      </c>
      <c r="BM79" s="104" t="str">
        <f t="shared" si="630"/>
        <v/>
      </c>
      <c r="BN79" s="104" t="str">
        <f t="shared" si="631"/>
        <v/>
      </c>
      <c r="BO79" s="104" t="str">
        <f t="shared" si="632"/>
        <v/>
      </c>
      <c r="BP79" s="105" t="str">
        <f t="shared" si="538"/>
        <v/>
      </c>
      <c r="BQ79" s="109" t="str">
        <f t="shared" si="735"/>
        <v/>
      </c>
      <c r="BR79" s="102"/>
      <c r="BS79" s="102"/>
      <c r="BT79" s="104" t="str">
        <f t="shared" si="539"/>
        <v/>
      </c>
      <c r="BU79" s="102"/>
      <c r="BV79" s="104" t="str">
        <f t="shared" si="633"/>
        <v/>
      </c>
      <c r="BW79" s="102"/>
      <c r="BX79" s="102"/>
      <c r="BY79" s="104" t="str">
        <f t="shared" si="540"/>
        <v/>
      </c>
      <c r="BZ79" s="102"/>
      <c r="CA79" s="104" t="str">
        <f t="shared" si="634"/>
        <v/>
      </c>
      <c r="CB79" s="102"/>
      <c r="CC79" s="102"/>
      <c r="CD79" s="104" t="str">
        <f t="shared" si="541"/>
        <v/>
      </c>
      <c r="CE79" s="102"/>
      <c r="CF79" s="104" t="str">
        <f t="shared" si="635"/>
        <v/>
      </c>
      <c r="CG79" s="102"/>
      <c r="CH79" s="102"/>
      <c r="CI79" s="104" t="str">
        <f t="shared" si="542"/>
        <v/>
      </c>
      <c r="CJ79" s="102"/>
      <c r="CK79" s="104" t="str">
        <f t="shared" si="636"/>
        <v/>
      </c>
      <c r="CL79" s="102"/>
      <c r="CM79" s="102"/>
      <c r="CN79" s="104" t="str">
        <f t="shared" si="543"/>
        <v/>
      </c>
      <c r="CO79" s="102"/>
      <c r="CP79" s="104" t="str">
        <f t="shared" si="637"/>
        <v/>
      </c>
      <c r="CQ79" s="104" t="str">
        <f t="shared" si="638"/>
        <v/>
      </c>
      <c r="CR79" s="104" t="str">
        <f t="shared" si="639"/>
        <v/>
      </c>
      <c r="CS79" s="104" t="str">
        <f t="shared" si="640"/>
        <v/>
      </c>
      <c r="CT79" s="104" t="str">
        <f t="shared" si="641"/>
        <v/>
      </c>
      <c r="CU79" s="104" t="str">
        <f t="shared" si="642"/>
        <v/>
      </c>
      <c r="CV79" s="105" t="str">
        <f t="shared" si="544"/>
        <v/>
      </c>
      <c r="CW79" s="109" t="str">
        <f t="shared" si="736"/>
        <v/>
      </c>
      <c r="CX79" s="102"/>
      <c r="CY79" s="102"/>
      <c r="CZ79" s="104" t="str">
        <f t="shared" si="545"/>
        <v/>
      </c>
      <c r="DA79" s="102"/>
      <c r="DB79" s="104" t="str">
        <f t="shared" si="643"/>
        <v/>
      </c>
      <c r="DC79" s="102"/>
      <c r="DD79" s="102"/>
      <c r="DE79" s="104" t="str">
        <f t="shared" si="546"/>
        <v/>
      </c>
      <c r="DF79" s="102"/>
      <c r="DG79" s="104" t="str">
        <f t="shared" si="644"/>
        <v/>
      </c>
      <c r="DH79" s="102"/>
      <c r="DI79" s="102"/>
      <c r="DJ79" s="104" t="str">
        <f t="shared" si="547"/>
        <v/>
      </c>
      <c r="DK79" s="102"/>
      <c r="DL79" s="104" t="str">
        <f t="shared" si="645"/>
        <v/>
      </c>
      <c r="DM79" s="102"/>
      <c r="DN79" s="102"/>
      <c r="DO79" s="104" t="str">
        <f t="shared" si="548"/>
        <v/>
      </c>
      <c r="DP79" s="102"/>
      <c r="DQ79" s="104" t="str">
        <f t="shared" si="646"/>
        <v/>
      </c>
      <c r="DR79" s="102"/>
      <c r="DS79" s="102"/>
      <c r="DT79" s="104" t="str">
        <f t="shared" si="549"/>
        <v/>
      </c>
      <c r="DU79" s="102"/>
      <c r="DV79" s="104" t="str">
        <f t="shared" si="647"/>
        <v/>
      </c>
      <c r="DW79" s="104" t="str">
        <f t="shared" si="648"/>
        <v/>
      </c>
      <c r="DX79" s="104" t="str">
        <f t="shared" si="649"/>
        <v/>
      </c>
      <c r="DY79" s="104" t="str">
        <f t="shared" si="650"/>
        <v/>
      </c>
      <c r="DZ79" s="104" t="str">
        <f t="shared" si="651"/>
        <v/>
      </c>
      <c r="EA79" s="104" t="str">
        <f t="shared" si="652"/>
        <v/>
      </c>
      <c r="EB79" s="105" t="str">
        <f t="shared" si="550"/>
        <v/>
      </c>
      <c r="EC79" s="109" t="str">
        <f t="shared" si="737"/>
        <v/>
      </c>
      <c r="ED79" s="102"/>
      <c r="EE79" s="102"/>
      <c r="EF79" s="104" t="str">
        <f t="shared" si="551"/>
        <v/>
      </c>
      <c r="EG79" s="102"/>
      <c r="EH79" s="104" t="str">
        <f t="shared" si="653"/>
        <v/>
      </c>
      <c r="EI79" s="102"/>
      <c r="EJ79" s="102"/>
      <c r="EK79" s="104" t="str">
        <f t="shared" si="552"/>
        <v/>
      </c>
      <c r="EL79" s="102"/>
      <c r="EM79" s="104" t="str">
        <f t="shared" si="654"/>
        <v/>
      </c>
      <c r="EN79" s="102"/>
      <c r="EO79" s="102"/>
      <c r="EP79" s="104" t="str">
        <f t="shared" si="553"/>
        <v/>
      </c>
      <c r="EQ79" s="102"/>
      <c r="ER79" s="104" t="str">
        <f t="shared" si="655"/>
        <v/>
      </c>
      <c r="ES79" s="102"/>
      <c r="ET79" s="102"/>
      <c r="EU79" s="104" t="str">
        <f t="shared" si="554"/>
        <v/>
      </c>
      <c r="EV79" s="102"/>
      <c r="EW79" s="104" t="str">
        <f t="shared" si="656"/>
        <v/>
      </c>
      <c r="EX79" s="102"/>
      <c r="EY79" s="102"/>
      <c r="EZ79" s="104" t="str">
        <f t="shared" si="555"/>
        <v/>
      </c>
      <c r="FA79" s="102"/>
      <c r="FB79" s="104" t="str">
        <f t="shared" si="657"/>
        <v/>
      </c>
      <c r="FC79" s="104" t="str">
        <f t="shared" si="658"/>
        <v/>
      </c>
      <c r="FD79" s="104" t="str">
        <f t="shared" si="659"/>
        <v/>
      </c>
      <c r="FE79" s="104" t="str">
        <f t="shared" si="660"/>
        <v/>
      </c>
      <c r="FF79" s="104" t="str">
        <f t="shared" si="661"/>
        <v/>
      </c>
      <c r="FG79" s="104" t="str">
        <f t="shared" si="662"/>
        <v/>
      </c>
      <c r="FH79" s="105" t="str">
        <f t="shared" si="556"/>
        <v/>
      </c>
      <c r="FI79" s="109" t="str">
        <f t="shared" si="738"/>
        <v/>
      </c>
      <c r="FJ79" s="102"/>
      <c r="FK79" s="102"/>
      <c r="FL79" s="104" t="str">
        <f t="shared" si="557"/>
        <v/>
      </c>
      <c r="FM79" s="102"/>
      <c r="FN79" s="104" t="str">
        <f t="shared" si="663"/>
        <v/>
      </c>
      <c r="FO79" s="102"/>
      <c r="FP79" s="102"/>
      <c r="FQ79" s="104" t="str">
        <f t="shared" si="558"/>
        <v/>
      </c>
      <c r="FR79" s="102"/>
      <c r="FS79" s="104" t="str">
        <f t="shared" si="664"/>
        <v/>
      </c>
      <c r="FT79" s="102"/>
      <c r="FU79" s="102"/>
      <c r="FV79" s="104" t="str">
        <f t="shared" si="559"/>
        <v/>
      </c>
      <c r="FW79" s="102"/>
      <c r="FX79" s="104" t="str">
        <f t="shared" si="665"/>
        <v/>
      </c>
      <c r="FY79" s="102"/>
      <c r="FZ79" s="102"/>
      <c r="GA79" s="104" t="str">
        <f t="shared" si="560"/>
        <v/>
      </c>
      <c r="GB79" s="102"/>
      <c r="GC79" s="104" t="str">
        <f t="shared" si="666"/>
        <v/>
      </c>
      <c r="GD79" s="102"/>
      <c r="GE79" s="102"/>
      <c r="GF79" s="104" t="str">
        <f t="shared" si="561"/>
        <v/>
      </c>
      <c r="GG79" s="102"/>
      <c r="GH79" s="104" t="str">
        <f t="shared" si="667"/>
        <v/>
      </c>
      <c r="GI79" s="104" t="str">
        <f t="shared" si="668"/>
        <v/>
      </c>
      <c r="GJ79" s="104" t="str">
        <f t="shared" si="669"/>
        <v/>
      </c>
      <c r="GK79" s="104" t="str">
        <f t="shared" si="670"/>
        <v/>
      </c>
      <c r="GL79" s="104" t="str">
        <f t="shared" si="671"/>
        <v/>
      </c>
      <c r="GM79" s="104" t="str">
        <f t="shared" si="672"/>
        <v/>
      </c>
      <c r="GN79" s="105" t="str">
        <f t="shared" si="562"/>
        <v/>
      </c>
      <c r="GO79" s="109" t="str">
        <f t="shared" si="739"/>
        <v/>
      </c>
      <c r="GP79" s="102"/>
      <c r="GQ79" s="102"/>
      <c r="GR79" s="104" t="str">
        <f t="shared" si="563"/>
        <v/>
      </c>
      <c r="GS79" s="102"/>
      <c r="GT79" s="104" t="str">
        <f t="shared" si="673"/>
        <v/>
      </c>
      <c r="GU79" s="102"/>
      <c r="GV79" s="102"/>
      <c r="GW79" s="104" t="str">
        <f t="shared" si="564"/>
        <v/>
      </c>
      <c r="GX79" s="102"/>
      <c r="GY79" s="104" t="str">
        <f t="shared" si="674"/>
        <v/>
      </c>
      <c r="GZ79" s="102"/>
      <c r="HA79" s="102"/>
      <c r="HB79" s="104" t="str">
        <f t="shared" si="565"/>
        <v/>
      </c>
      <c r="HC79" s="102"/>
      <c r="HD79" s="104" t="str">
        <f t="shared" si="675"/>
        <v/>
      </c>
      <c r="HE79" s="102"/>
      <c r="HF79" s="102"/>
      <c r="HG79" s="104" t="str">
        <f t="shared" si="566"/>
        <v/>
      </c>
      <c r="HH79" s="102"/>
      <c r="HI79" s="104" t="str">
        <f t="shared" si="676"/>
        <v/>
      </c>
      <c r="HJ79" s="102"/>
      <c r="HK79" s="102"/>
      <c r="HL79" s="104" t="str">
        <f t="shared" si="567"/>
        <v/>
      </c>
      <c r="HM79" s="102"/>
      <c r="HN79" s="104" t="str">
        <f t="shared" si="677"/>
        <v/>
      </c>
      <c r="HO79" s="104" t="str">
        <f t="shared" si="678"/>
        <v/>
      </c>
      <c r="HP79" s="104" t="str">
        <f t="shared" si="679"/>
        <v/>
      </c>
      <c r="HQ79" s="104" t="str">
        <f t="shared" si="680"/>
        <v/>
      </c>
      <c r="HR79" s="104" t="str">
        <f t="shared" si="681"/>
        <v/>
      </c>
      <c r="HS79" s="104" t="str">
        <f t="shared" si="682"/>
        <v/>
      </c>
      <c r="HT79" s="105" t="str">
        <f t="shared" si="568"/>
        <v/>
      </c>
      <c r="HU79" s="109" t="str">
        <f t="shared" si="740"/>
        <v/>
      </c>
      <c r="HV79" s="102"/>
      <c r="HW79" s="102"/>
      <c r="HX79" s="104" t="str">
        <f t="shared" si="569"/>
        <v/>
      </c>
      <c r="HY79" s="102"/>
      <c r="HZ79" s="104" t="str">
        <f t="shared" si="683"/>
        <v/>
      </c>
      <c r="IA79" s="102"/>
      <c r="IB79" s="102"/>
      <c r="IC79" s="104" t="str">
        <f t="shared" si="570"/>
        <v/>
      </c>
      <c r="ID79" s="102"/>
      <c r="IE79" s="104" t="str">
        <f t="shared" si="684"/>
        <v/>
      </c>
      <c r="IF79" s="102"/>
      <c r="IG79" s="102"/>
      <c r="IH79" s="104" t="str">
        <f t="shared" si="571"/>
        <v/>
      </c>
      <c r="II79" s="102"/>
      <c r="IJ79" s="104" t="str">
        <f t="shared" si="685"/>
        <v/>
      </c>
      <c r="IK79" s="102"/>
      <c r="IL79" s="102"/>
      <c r="IM79" s="104" t="str">
        <f t="shared" si="572"/>
        <v/>
      </c>
      <c r="IN79" s="102"/>
      <c r="IO79" s="104" t="str">
        <f t="shared" si="686"/>
        <v/>
      </c>
      <c r="IP79" s="102"/>
      <c r="IQ79" s="102"/>
      <c r="IR79" s="104" t="str">
        <f t="shared" si="573"/>
        <v/>
      </c>
      <c r="IS79" s="102"/>
      <c r="IT79" s="104" t="str">
        <f t="shared" si="687"/>
        <v/>
      </c>
      <c r="IU79" s="104" t="str">
        <f t="shared" si="688"/>
        <v/>
      </c>
      <c r="IV79" s="104" t="str">
        <f t="shared" si="689"/>
        <v/>
      </c>
      <c r="IW79" s="104" t="str">
        <f t="shared" si="690"/>
        <v/>
      </c>
      <c r="IX79" s="104" t="str">
        <f t="shared" si="691"/>
        <v/>
      </c>
      <c r="IY79" s="104" t="str">
        <f t="shared" si="692"/>
        <v/>
      </c>
      <c r="IZ79" s="105" t="str">
        <f t="shared" si="574"/>
        <v/>
      </c>
      <c r="JA79" s="109" t="str">
        <f t="shared" si="741"/>
        <v/>
      </c>
      <c r="JB79" s="102"/>
      <c r="JC79" s="102"/>
      <c r="JD79" s="104" t="str">
        <f t="shared" si="575"/>
        <v/>
      </c>
      <c r="JE79" s="102"/>
      <c r="JF79" s="104" t="str">
        <f t="shared" si="693"/>
        <v/>
      </c>
      <c r="JG79" s="102"/>
      <c r="JH79" s="102"/>
      <c r="JI79" s="104" t="str">
        <f t="shared" si="576"/>
        <v/>
      </c>
      <c r="JJ79" s="102"/>
      <c r="JK79" s="104" t="str">
        <f t="shared" si="694"/>
        <v/>
      </c>
      <c r="JL79" s="102"/>
      <c r="JM79" s="102"/>
      <c r="JN79" s="104" t="str">
        <f t="shared" si="577"/>
        <v/>
      </c>
      <c r="JO79" s="102"/>
      <c r="JP79" s="104" t="str">
        <f t="shared" si="695"/>
        <v/>
      </c>
      <c r="JQ79" s="102"/>
      <c r="JR79" s="102"/>
      <c r="JS79" s="104" t="str">
        <f t="shared" si="578"/>
        <v/>
      </c>
      <c r="JT79" s="102"/>
      <c r="JU79" s="104" t="str">
        <f t="shared" si="696"/>
        <v/>
      </c>
      <c r="JV79" s="102"/>
      <c r="JW79" s="102"/>
      <c r="JX79" s="104" t="str">
        <f t="shared" si="579"/>
        <v/>
      </c>
      <c r="JY79" s="102"/>
      <c r="JZ79" s="104" t="str">
        <f t="shared" si="697"/>
        <v/>
      </c>
      <c r="KA79" s="104" t="str">
        <f t="shared" si="698"/>
        <v/>
      </c>
      <c r="KB79" s="104" t="str">
        <f t="shared" si="699"/>
        <v/>
      </c>
      <c r="KC79" s="104" t="str">
        <f t="shared" si="700"/>
        <v/>
      </c>
      <c r="KD79" s="104" t="str">
        <f t="shared" si="701"/>
        <v/>
      </c>
      <c r="KE79" s="104" t="str">
        <f t="shared" si="702"/>
        <v/>
      </c>
      <c r="KF79" s="105" t="str">
        <f t="shared" si="580"/>
        <v/>
      </c>
      <c r="KG79" s="109" t="str">
        <f t="shared" si="742"/>
        <v/>
      </c>
      <c r="KH79" s="102"/>
      <c r="KI79" s="102"/>
      <c r="KJ79" s="104" t="str">
        <f t="shared" si="581"/>
        <v/>
      </c>
      <c r="KK79" s="102"/>
      <c r="KL79" s="104" t="str">
        <f t="shared" si="703"/>
        <v/>
      </c>
      <c r="KM79" s="102"/>
      <c r="KN79" s="102"/>
      <c r="KO79" s="104" t="str">
        <f t="shared" si="582"/>
        <v/>
      </c>
      <c r="KP79" s="102"/>
      <c r="KQ79" s="104" t="str">
        <f t="shared" si="704"/>
        <v/>
      </c>
      <c r="KR79" s="102"/>
      <c r="KS79" s="102"/>
      <c r="KT79" s="104" t="str">
        <f t="shared" si="583"/>
        <v/>
      </c>
      <c r="KU79" s="102"/>
      <c r="KV79" s="104" t="str">
        <f t="shared" si="705"/>
        <v/>
      </c>
      <c r="KW79" s="102"/>
      <c r="KX79" s="102"/>
      <c r="KY79" s="104" t="str">
        <f t="shared" si="584"/>
        <v/>
      </c>
      <c r="KZ79" s="102"/>
      <c r="LA79" s="104" t="str">
        <f t="shared" si="706"/>
        <v/>
      </c>
      <c r="LB79" s="102"/>
      <c r="LC79" s="102"/>
      <c r="LD79" s="104" t="str">
        <f t="shared" si="585"/>
        <v/>
      </c>
      <c r="LE79" s="102"/>
      <c r="LF79" s="104" t="str">
        <f t="shared" si="707"/>
        <v/>
      </c>
      <c r="LG79" s="104" t="str">
        <f t="shared" si="708"/>
        <v/>
      </c>
      <c r="LH79" s="104" t="str">
        <f t="shared" si="709"/>
        <v/>
      </c>
      <c r="LI79" s="104" t="str">
        <f t="shared" si="710"/>
        <v/>
      </c>
      <c r="LJ79" s="104" t="str">
        <f t="shared" si="711"/>
        <v/>
      </c>
      <c r="LK79" s="104" t="str">
        <f t="shared" si="712"/>
        <v/>
      </c>
      <c r="LL79" s="105" t="str">
        <f t="shared" si="586"/>
        <v/>
      </c>
      <c r="LM79" s="109" t="str">
        <f t="shared" si="743"/>
        <v/>
      </c>
      <c r="LN79" s="102"/>
      <c r="LO79" s="102"/>
      <c r="LP79" s="104" t="str">
        <f t="shared" si="587"/>
        <v/>
      </c>
      <c r="LQ79" s="102"/>
      <c r="LR79" s="104" t="str">
        <f t="shared" si="713"/>
        <v/>
      </c>
      <c r="LS79" s="102"/>
      <c r="LT79" s="102"/>
      <c r="LU79" s="104" t="str">
        <f t="shared" si="588"/>
        <v/>
      </c>
      <c r="LV79" s="102"/>
      <c r="LW79" s="104" t="str">
        <f t="shared" si="714"/>
        <v/>
      </c>
      <c r="LX79" s="102"/>
      <c r="LY79" s="102"/>
      <c r="LZ79" s="104" t="str">
        <f t="shared" si="589"/>
        <v/>
      </c>
      <c r="MA79" s="102"/>
      <c r="MB79" s="104" t="str">
        <f t="shared" si="715"/>
        <v/>
      </c>
      <c r="MC79" s="102"/>
      <c r="MD79" s="102"/>
      <c r="ME79" s="104" t="str">
        <f t="shared" si="590"/>
        <v/>
      </c>
      <c r="MF79" s="102"/>
      <c r="MG79" s="104" t="str">
        <f t="shared" si="716"/>
        <v/>
      </c>
      <c r="MH79" s="102"/>
      <c r="MI79" s="102"/>
      <c r="MJ79" s="104" t="str">
        <f t="shared" si="591"/>
        <v/>
      </c>
      <c r="MK79" s="102"/>
      <c r="ML79" s="104" t="str">
        <f t="shared" si="717"/>
        <v/>
      </c>
      <c r="MM79" s="104" t="str">
        <f t="shared" si="718"/>
        <v/>
      </c>
      <c r="MN79" s="104" t="str">
        <f t="shared" si="719"/>
        <v/>
      </c>
      <c r="MO79" s="104" t="str">
        <f t="shared" si="720"/>
        <v/>
      </c>
      <c r="MP79" s="104" t="str">
        <f t="shared" si="721"/>
        <v/>
      </c>
      <c r="MQ79" s="104" t="str">
        <f t="shared" si="722"/>
        <v/>
      </c>
      <c r="MR79" s="105" t="str">
        <f t="shared" si="592"/>
        <v/>
      </c>
      <c r="MS79" s="109" t="str">
        <f t="shared" si="744"/>
        <v/>
      </c>
      <c r="MT79" s="102"/>
      <c r="MU79" s="102"/>
      <c r="MV79" s="104" t="str">
        <f t="shared" si="593"/>
        <v/>
      </c>
      <c r="MW79" s="102"/>
      <c r="MX79" s="104" t="str">
        <f t="shared" si="723"/>
        <v/>
      </c>
      <c r="MY79" s="102"/>
      <c r="MZ79" s="102"/>
      <c r="NA79" s="104" t="str">
        <f t="shared" si="594"/>
        <v/>
      </c>
      <c r="NB79" s="102"/>
      <c r="NC79" s="104" t="str">
        <f t="shared" si="724"/>
        <v/>
      </c>
      <c r="ND79" s="102"/>
      <c r="NE79" s="102"/>
      <c r="NF79" s="104" t="str">
        <f t="shared" si="595"/>
        <v/>
      </c>
      <c r="NG79" s="102"/>
      <c r="NH79" s="104" t="str">
        <f t="shared" si="725"/>
        <v/>
      </c>
      <c r="NI79" s="102"/>
      <c r="NJ79" s="102"/>
      <c r="NK79" s="104" t="str">
        <f t="shared" si="596"/>
        <v/>
      </c>
      <c r="NL79" s="102"/>
      <c r="NM79" s="104" t="str">
        <f t="shared" si="726"/>
        <v/>
      </c>
      <c r="NN79" s="102"/>
      <c r="NO79" s="102"/>
      <c r="NP79" s="104" t="str">
        <f t="shared" si="597"/>
        <v/>
      </c>
      <c r="NQ79" s="102"/>
      <c r="NR79" s="104" t="str">
        <f t="shared" si="727"/>
        <v/>
      </c>
      <c r="NS79" s="104" t="str">
        <f t="shared" si="728"/>
        <v/>
      </c>
      <c r="NT79" s="104" t="str">
        <f t="shared" si="729"/>
        <v/>
      </c>
      <c r="NU79" s="104" t="str">
        <f t="shared" si="730"/>
        <v/>
      </c>
      <c r="NV79" s="104" t="str">
        <f t="shared" si="731"/>
        <v/>
      </c>
      <c r="NW79" s="104" t="str">
        <f t="shared" si="732"/>
        <v/>
      </c>
      <c r="NX79" s="105" t="str">
        <f t="shared" si="598"/>
        <v/>
      </c>
      <c r="NY79" s="109" t="str">
        <f t="shared" si="745"/>
        <v/>
      </c>
      <c r="OA79" s="104" t="str">
        <f t="shared" si="599"/>
        <v/>
      </c>
      <c r="OB79" s="104" t="str">
        <f t="shared" si="600"/>
        <v/>
      </c>
      <c r="OC79" s="104" t="str">
        <f t="shared" si="601"/>
        <v/>
      </c>
      <c r="OD79" s="104" t="str">
        <f t="shared" si="602"/>
        <v/>
      </c>
      <c r="OE79" s="104" t="str">
        <f t="shared" si="603"/>
        <v/>
      </c>
      <c r="OF79" s="104" t="str">
        <f t="shared" si="604"/>
        <v/>
      </c>
      <c r="OG79" s="104" t="str">
        <f t="shared" si="605"/>
        <v/>
      </c>
      <c r="OH79" s="104" t="str">
        <f t="shared" si="606"/>
        <v/>
      </c>
      <c r="OI79" s="104" t="str">
        <f t="shared" si="607"/>
        <v/>
      </c>
      <c r="OJ79" s="104" t="str">
        <f t="shared" si="608"/>
        <v/>
      </c>
      <c r="OK79" s="104" t="str">
        <f t="shared" si="609"/>
        <v/>
      </c>
      <c r="OL79" s="104" t="str">
        <f t="shared" si="610"/>
        <v/>
      </c>
      <c r="OM79" s="134"/>
      <c r="ON79" s="104" t="str">
        <f t="shared" si="611"/>
        <v/>
      </c>
      <c r="OO79" s="104" t="str">
        <f t="shared" si="612"/>
        <v/>
      </c>
      <c r="OP79" s="104" t="str">
        <f t="shared" si="733"/>
        <v/>
      </c>
      <c r="OQ79" s="104" t="str">
        <f t="shared" si="746"/>
        <v/>
      </c>
      <c r="OR79" s="105" t="str">
        <f t="shared" si="747"/>
        <v/>
      </c>
      <c r="OS79" s="105" t="str">
        <f t="shared" si="748"/>
        <v/>
      </c>
      <c r="OT79" s="134"/>
      <c r="OU79" s="109" t="str">
        <f t="shared" si="749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68"/>
        <v>75</v>
      </c>
      <c r="B80" s="195"/>
      <c r="C80" s="195"/>
      <c r="D80" s="195"/>
      <c r="E80" s="196"/>
      <c r="F80" s="102"/>
      <c r="G80" s="102"/>
      <c r="H80" s="104" t="str">
        <f t="shared" si="527"/>
        <v/>
      </c>
      <c r="I80" s="102"/>
      <c r="J80" s="104" t="str">
        <f t="shared" si="613"/>
        <v/>
      </c>
      <c r="K80" s="102"/>
      <c r="L80" s="102"/>
      <c r="M80" s="104" t="str">
        <f t="shared" si="528"/>
        <v/>
      </c>
      <c r="N80" s="102"/>
      <c r="O80" s="104" t="str">
        <f t="shared" si="614"/>
        <v/>
      </c>
      <c r="P80" s="102"/>
      <c r="Q80" s="102"/>
      <c r="R80" s="104" t="str">
        <f t="shared" si="529"/>
        <v/>
      </c>
      <c r="S80" s="102"/>
      <c r="T80" s="104" t="str">
        <f t="shared" si="615"/>
        <v/>
      </c>
      <c r="U80" s="102"/>
      <c r="V80" s="102"/>
      <c r="W80" s="104" t="str">
        <f t="shared" si="530"/>
        <v/>
      </c>
      <c r="X80" s="102"/>
      <c r="Y80" s="104" t="str">
        <f t="shared" si="616"/>
        <v/>
      </c>
      <c r="Z80" s="102"/>
      <c r="AA80" s="102"/>
      <c r="AB80" s="104" t="str">
        <f t="shared" si="531"/>
        <v/>
      </c>
      <c r="AC80" s="102"/>
      <c r="AD80" s="104" t="str">
        <f t="shared" si="617"/>
        <v/>
      </c>
      <c r="AE80" s="104" t="str">
        <f t="shared" si="618"/>
        <v/>
      </c>
      <c r="AF80" s="104" t="str">
        <f t="shared" si="619"/>
        <v/>
      </c>
      <c r="AG80" s="104" t="str">
        <f t="shared" si="620"/>
        <v/>
      </c>
      <c r="AH80" s="104" t="str">
        <f t="shared" si="621"/>
        <v/>
      </c>
      <c r="AI80" s="104" t="str">
        <f t="shared" si="622"/>
        <v/>
      </c>
      <c r="AJ80" s="105" t="str">
        <f t="shared" si="532"/>
        <v/>
      </c>
      <c r="AK80" s="109" t="str">
        <f t="shared" si="734"/>
        <v/>
      </c>
      <c r="AL80" s="102"/>
      <c r="AM80" s="102"/>
      <c r="AN80" s="104" t="str">
        <f t="shared" si="533"/>
        <v/>
      </c>
      <c r="AO80" s="102"/>
      <c r="AP80" s="104" t="str">
        <f t="shared" si="623"/>
        <v/>
      </c>
      <c r="AQ80" s="102"/>
      <c r="AR80" s="102"/>
      <c r="AS80" s="104" t="str">
        <f t="shared" si="534"/>
        <v/>
      </c>
      <c r="AT80" s="102"/>
      <c r="AU80" s="104" t="str">
        <f t="shared" si="624"/>
        <v/>
      </c>
      <c r="AV80" s="102"/>
      <c r="AW80" s="102"/>
      <c r="AX80" s="104" t="str">
        <f t="shared" si="535"/>
        <v/>
      </c>
      <c r="AY80" s="102"/>
      <c r="AZ80" s="104" t="str">
        <f t="shared" si="625"/>
        <v/>
      </c>
      <c r="BA80" s="102"/>
      <c r="BB80" s="102"/>
      <c r="BC80" s="104" t="str">
        <f t="shared" si="536"/>
        <v/>
      </c>
      <c r="BD80" s="102"/>
      <c r="BE80" s="104" t="str">
        <f t="shared" si="626"/>
        <v/>
      </c>
      <c r="BF80" s="102"/>
      <c r="BG80" s="102"/>
      <c r="BH80" s="104" t="str">
        <f t="shared" si="537"/>
        <v/>
      </c>
      <c r="BI80" s="102"/>
      <c r="BJ80" s="104" t="str">
        <f t="shared" si="627"/>
        <v/>
      </c>
      <c r="BK80" s="104" t="str">
        <f t="shared" si="628"/>
        <v/>
      </c>
      <c r="BL80" s="104" t="str">
        <f t="shared" si="629"/>
        <v/>
      </c>
      <c r="BM80" s="104" t="str">
        <f t="shared" si="630"/>
        <v/>
      </c>
      <c r="BN80" s="104" t="str">
        <f t="shared" si="631"/>
        <v/>
      </c>
      <c r="BO80" s="104" t="str">
        <f t="shared" si="632"/>
        <v/>
      </c>
      <c r="BP80" s="105" t="str">
        <f t="shared" si="538"/>
        <v/>
      </c>
      <c r="BQ80" s="109" t="str">
        <f t="shared" si="735"/>
        <v/>
      </c>
      <c r="BR80" s="102"/>
      <c r="BS80" s="102"/>
      <c r="BT80" s="104" t="str">
        <f t="shared" si="539"/>
        <v/>
      </c>
      <c r="BU80" s="102"/>
      <c r="BV80" s="104" t="str">
        <f t="shared" si="633"/>
        <v/>
      </c>
      <c r="BW80" s="102"/>
      <c r="BX80" s="102"/>
      <c r="BY80" s="104" t="str">
        <f t="shared" si="540"/>
        <v/>
      </c>
      <c r="BZ80" s="102"/>
      <c r="CA80" s="104" t="str">
        <f t="shared" si="634"/>
        <v/>
      </c>
      <c r="CB80" s="102"/>
      <c r="CC80" s="102"/>
      <c r="CD80" s="104" t="str">
        <f t="shared" si="541"/>
        <v/>
      </c>
      <c r="CE80" s="102"/>
      <c r="CF80" s="104" t="str">
        <f t="shared" si="635"/>
        <v/>
      </c>
      <c r="CG80" s="102"/>
      <c r="CH80" s="102"/>
      <c r="CI80" s="104" t="str">
        <f t="shared" si="542"/>
        <v/>
      </c>
      <c r="CJ80" s="102"/>
      <c r="CK80" s="104" t="str">
        <f t="shared" si="636"/>
        <v/>
      </c>
      <c r="CL80" s="102"/>
      <c r="CM80" s="102"/>
      <c r="CN80" s="104" t="str">
        <f t="shared" si="543"/>
        <v/>
      </c>
      <c r="CO80" s="102"/>
      <c r="CP80" s="104" t="str">
        <f t="shared" si="637"/>
        <v/>
      </c>
      <c r="CQ80" s="104" t="str">
        <f t="shared" si="638"/>
        <v/>
      </c>
      <c r="CR80" s="104" t="str">
        <f t="shared" si="639"/>
        <v/>
      </c>
      <c r="CS80" s="104" t="str">
        <f t="shared" si="640"/>
        <v/>
      </c>
      <c r="CT80" s="104" t="str">
        <f t="shared" si="641"/>
        <v/>
      </c>
      <c r="CU80" s="104" t="str">
        <f t="shared" si="642"/>
        <v/>
      </c>
      <c r="CV80" s="105" t="str">
        <f t="shared" si="544"/>
        <v/>
      </c>
      <c r="CW80" s="109" t="str">
        <f t="shared" si="736"/>
        <v/>
      </c>
      <c r="CX80" s="102"/>
      <c r="CY80" s="102"/>
      <c r="CZ80" s="104" t="str">
        <f t="shared" si="545"/>
        <v/>
      </c>
      <c r="DA80" s="102"/>
      <c r="DB80" s="104" t="str">
        <f t="shared" si="643"/>
        <v/>
      </c>
      <c r="DC80" s="102"/>
      <c r="DD80" s="102"/>
      <c r="DE80" s="104" t="str">
        <f t="shared" si="546"/>
        <v/>
      </c>
      <c r="DF80" s="102"/>
      <c r="DG80" s="104" t="str">
        <f t="shared" si="644"/>
        <v/>
      </c>
      <c r="DH80" s="102"/>
      <c r="DI80" s="102"/>
      <c r="DJ80" s="104" t="str">
        <f t="shared" si="547"/>
        <v/>
      </c>
      <c r="DK80" s="102"/>
      <c r="DL80" s="104" t="str">
        <f t="shared" si="645"/>
        <v/>
      </c>
      <c r="DM80" s="102"/>
      <c r="DN80" s="102"/>
      <c r="DO80" s="104" t="str">
        <f t="shared" si="548"/>
        <v/>
      </c>
      <c r="DP80" s="102"/>
      <c r="DQ80" s="104" t="str">
        <f t="shared" si="646"/>
        <v/>
      </c>
      <c r="DR80" s="102"/>
      <c r="DS80" s="102"/>
      <c r="DT80" s="104" t="str">
        <f t="shared" si="549"/>
        <v/>
      </c>
      <c r="DU80" s="102"/>
      <c r="DV80" s="104" t="str">
        <f t="shared" si="647"/>
        <v/>
      </c>
      <c r="DW80" s="104" t="str">
        <f t="shared" si="648"/>
        <v/>
      </c>
      <c r="DX80" s="104" t="str">
        <f t="shared" si="649"/>
        <v/>
      </c>
      <c r="DY80" s="104" t="str">
        <f t="shared" si="650"/>
        <v/>
      </c>
      <c r="DZ80" s="104" t="str">
        <f t="shared" si="651"/>
        <v/>
      </c>
      <c r="EA80" s="104" t="str">
        <f t="shared" si="652"/>
        <v/>
      </c>
      <c r="EB80" s="105" t="str">
        <f t="shared" si="550"/>
        <v/>
      </c>
      <c r="EC80" s="109" t="str">
        <f t="shared" si="737"/>
        <v/>
      </c>
      <c r="ED80" s="102"/>
      <c r="EE80" s="102"/>
      <c r="EF80" s="104" t="str">
        <f t="shared" si="551"/>
        <v/>
      </c>
      <c r="EG80" s="102"/>
      <c r="EH80" s="104" t="str">
        <f t="shared" si="653"/>
        <v/>
      </c>
      <c r="EI80" s="102"/>
      <c r="EJ80" s="102"/>
      <c r="EK80" s="104" t="str">
        <f t="shared" si="552"/>
        <v/>
      </c>
      <c r="EL80" s="102"/>
      <c r="EM80" s="104" t="str">
        <f t="shared" si="654"/>
        <v/>
      </c>
      <c r="EN80" s="102"/>
      <c r="EO80" s="102"/>
      <c r="EP80" s="104" t="str">
        <f t="shared" si="553"/>
        <v/>
      </c>
      <c r="EQ80" s="102"/>
      <c r="ER80" s="104" t="str">
        <f t="shared" si="655"/>
        <v/>
      </c>
      <c r="ES80" s="102"/>
      <c r="ET80" s="102"/>
      <c r="EU80" s="104" t="str">
        <f t="shared" si="554"/>
        <v/>
      </c>
      <c r="EV80" s="102"/>
      <c r="EW80" s="104" t="str">
        <f t="shared" si="656"/>
        <v/>
      </c>
      <c r="EX80" s="102"/>
      <c r="EY80" s="102"/>
      <c r="EZ80" s="104" t="str">
        <f t="shared" si="555"/>
        <v/>
      </c>
      <c r="FA80" s="102"/>
      <c r="FB80" s="104" t="str">
        <f t="shared" si="657"/>
        <v/>
      </c>
      <c r="FC80" s="104" t="str">
        <f t="shared" si="658"/>
        <v/>
      </c>
      <c r="FD80" s="104" t="str">
        <f t="shared" si="659"/>
        <v/>
      </c>
      <c r="FE80" s="104" t="str">
        <f t="shared" si="660"/>
        <v/>
      </c>
      <c r="FF80" s="104" t="str">
        <f t="shared" si="661"/>
        <v/>
      </c>
      <c r="FG80" s="104" t="str">
        <f t="shared" si="662"/>
        <v/>
      </c>
      <c r="FH80" s="105" t="str">
        <f t="shared" si="556"/>
        <v/>
      </c>
      <c r="FI80" s="109" t="str">
        <f t="shared" si="738"/>
        <v/>
      </c>
      <c r="FJ80" s="102"/>
      <c r="FK80" s="102"/>
      <c r="FL80" s="104" t="str">
        <f t="shared" si="557"/>
        <v/>
      </c>
      <c r="FM80" s="102"/>
      <c r="FN80" s="104" t="str">
        <f t="shared" si="663"/>
        <v/>
      </c>
      <c r="FO80" s="102"/>
      <c r="FP80" s="102"/>
      <c r="FQ80" s="104" t="str">
        <f t="shared" si="558"/>
        <v/>
      </c>
      <c r="FR80" s="102"/>
      <c r="FS80" s="104" t="str">
        <f t="shared" si="664"/>
        <v/>
      </c>
      <c r="FT80" s="102"/>
      <c r="FU80" s="102"/>
      <c r="FV80" s="104" t="str">
        <f t="shared" si="559"/>
        <v/>
      </c>
      <c r="FW80" s="102"/>
      <c r="FX80" s="104" t="str">
        <f t="shared" si="665"/>
        <v/>
      </c>
      <c r="FY80" s="102"/>
      <c r="FZ80" s="102"/>
      <c r="GA80" s="104" t="str">
        <f t="shared" si="560"/>
        <v/>
      </c>
      <c r="GB80" s="102"/>
      <c r="GC80" s="104" t="str">
        <f t="shared" si="666"/>
        <v/>
      </c>
      <c r="GD80" s="102"/>
      <c r="GE80" s="102"/>
      <c r="GF80" s="104" t="str">
        <f t="shared" si="561"/>
        <v/>
      </c>
      <c r="GG80" s="102"/>
      <c r="GH80" s="104" t="str">
        <f t="shared" si="667"/>
        <v/>
      </c>
      <c r="GI80" s="104" t="str">
        <f t="shared" si="668"/>
        <v/>
      </c>
      <c r="GJ80" s="104" t="str">
        <f t="shared" si="669"/>
        <v/>
      </c>
      <c r="GK80" s="104" t="str">
        <f t="shared" si="670"/>
        <v/>
      </c>
      <c r="GL80" s="104" t="str">
        <f t="shared" si="671"/>
        <v/>
      </c>
      <c r="GM80" s="104" t="str">
        <f t="shared" si="672"/>
        <v/>
      </c>
      <c r="GN80" s="105" t="str">
        <f t="shared" si="562"/>
        <v/>
      </c>
      <c r="GO80" s="109" t="str">
        <f t="shared" si="739"/>
        <v/>
      </c>
      <c r="GP80" s="102"/>
      <c r="GQ80" s="102"/>
      <c r="GR80" s="104" t="str">
        <f t="shared" si="563"/>
        <v/>
      </c>
      <c r="GS80" s="102"/>
      <c r="GT80" s="104" t="str">
        <f t="shared" si="673"/>
        <v/>
      </c>
      <c r="GU80" s="102"/>
      <c r="GV80" s="102"/>
      <c r="GW80" s="104" t="str">
        <f t="shared" si="564"/>
        <v/>
      </c>
      <c r="GX80" s="102"/>
      <c r="GY80" s="104" t="str">
        <f t="shared" si="674"/>
        <v/>
      </c>
      <c r="GZ80" s="102"/>
      <c r="HA80" s="102"/>
      <c r="HB80" s="104" t="str">
        <f t="shared" si="565"/>
        <v/>
      </c>
      <c r="HC80" s="102"/>
      <c r="HD80" s="104" t="str">
        <f t="shared" si="675"/>
        <v/>
      </c>
      <c r="HE80" s="102"/>
      <c r="HF80" s="102"/>
      <c r="HG80" s="104" t="str">
        <f t="shared" si="566"/>
        <v/>
      </c>
      <c r="HH80" s="102"/>
      <c r="HI80" s="104" t="str">
        <f t="shared" si="676"/>
        <v/>
      </c>
      <c r="HJ80" s="102"/>
      <c r="HK80" s="102"/>
      <c r="HL80" s="104" t="str">
        <f t="shared" si="567"/>
        <v/>
      </c>
      <c r="HM80" s="102"/>
      <c r="HN80" s="104" t="str">
        <f t="shared" si="677"/>
        <v/>
      </c>
      <c r="HO80" s="104" t="str">
        <f t="shared" si="678"/>
        <v/>
      </c>
      <c r="HP80" s="104" t="str">
        <f t="shared" si="679"/>
        <v/>
      </c>
      <c r="HQ80" s="104" t="str">
        <f t="shared" si="680"/>
        <v/>
      </c>
      <c r="HR80" s="104" t="str">
        <f t="shared" si="681"/>
        <v/>
      </c>
      <c r="HS80" s="104" t="str">
        <f t="shared" si="682"/>
        <v/>
      </c>
      <c r="HT80" s="105" t="str">
        <f t="shared" si="568"/>
        <v/>
      </c>
      <c r="HU80" s="109" t="str">
        <f t="shared" si="740"/>
        <v/>
      </c>
      <c r="HV80" s="102"/>
      <c r="HW80" s="102"/>
      <c r="HX80" s="104" t="str">
        <f t="shared" si="569"/>
        <v/>
      </c>
      <c r="HY80" s="102"/>
      <c r="HZ80" s="104" t="str">
        <f t="shared" si="683"/>
        <v/>
      </c>
      <c r="IA80" s="102"/>
      <c r="IB80" s="102"/>
      <c r="IC80" s="104" t="str">
        <f t="shared" si="570"/>
        <v/>
      </c>
      <c r="ID80" s="102"/>
      <c r="IE80" s="104" t="str">
        <f t="shared" si="684"/>
        <v/>
      </c>
      <c r="IF80" s="102"/>
      <c r="IG80" s="102"/>
      <c r="IH80" s="104" t="str">
        <f t="shared" si="571"/>
        <v/>
      </c>
      <c r="II80" s="102"/>
      <c r="IJ80" s="104" t="str">
        <f t="shared" si="685"/>
        <v/>
      </c>
      <c r="IK80" s="102"/>
      <c r="IL80" s="102"/>
      <c r="IM80" s="104" t="str">
        <f t="shared" si="572"/>
        <v/>
      </c>
      <c r="IN80" s="102"/>
      <c r="IO80" s="104" t="str">
        <f t="shared" si="686"/>
        <v/>
      </c>
      <c r="IP80" s="102"/>
      <c r="IQ80" s="102"/>
      <c r="IR80" s="104" t="str">
        <f t="shared" si="573"/>
        <v/>
      </c>
      <c r="IS80" s="102"/>
      <c r="IT80" s="104" t="str">
        <f t="shared" si="687"/>
        <v/>
      </c>
      <c r="IU80" s="104" t="str">
        <f t="shared" si="688"/>
        <v/>
      </c>
      <c r="IV80" s="104" t="str">
        <f t="shared" si="689"/>
        <v/>
      </c>
      <c r="IW80" s="104" t="str">
        <f t="shared" si="690"/>
        <v/>
      </c>
      <c r="IX80" s="104" t="str">
        <f t="shared" si="691"/>
        <v/>
      </c>
      <c r="IY80" s="104" t="str">
        <f t="shared" si="692"/>
        <v/>
      </c>
      <c r="IZ80" s="105" t="str">
        <f t="shared" si="574"/>
        <v/>
      </c>
      <c r="JA80" s="109" t="str">
        <f t="shared" si="741"/>
        <v/>
      </c>
      <c r="JB80" s="102"/>
      <c r="JC80" s="102"/>
      <c r="JD80" s="104" t="str">
        <f t="shared" si="575"/>
        <v/>
      </c>
      <c r="JE80" s="102"/>
      <c r="JF80" s="104" t="str">
        <f t="shared" si="693"/>
        <v/>
      </c>
      <c r="JG80" s="102"/>
      <c r="JH80" s="102"/>
      <c r="JI80" s="104" t="str">
        <f t="shared" si="576"/>
        <v/>
      </c>
      <c r="JJ80" s="102"/>
      <c r="JK80" s="104" t="str">
        <f t="shared" si="694"/>
        <v/>
      </c>
      <c r="JL80" s="102"/>
      <c r="JM80" s="102"/>
      <c r="JN80" s="104" t="str">
        <f t="shared" si="577"/>
        <v/>
      </c>
      <c r="JO80" s="102"/>
      <c r="JP80" s="104" t="str">
        <f t="shared" si="695"/>
        <v/>
      </c>
      <c r="JQ80" s="102"/>
      <c r="JR80" s="102"/>
      <c r="JS80" s="104" t="str">
        <f t="shared" si="578"/>
        <v/>
      </c>
      <c r="JT80" s="102"/>
      <c r="JU80" s="104" t="str">
        <f t="shared" si="696"/>
        <v/>
      </c>
      <c r="JV80" s="102"/>
      <c r="JW80" s="102"/>
      <c r="JX80" s="104" t="str">
        <f t="shared" si="579"/>
        <v/>
      </c>
      <c r="JY80" s="102"/>
      <c r="JZ80" s="104" t="str">
        <f t="shared" si="697"/>
        <v/>
      </c>
      <c r="KA80" s="104" t="str">
        <f t="shared" si="698"/>
        <v/>
      </c>
      <c r="KB80" s="104" t="str">
        <f t="shared" si="699"/>
        <v/>
      </c>
      <c r="KC80" s="104" t="str">
        <f t="shared" si="700"/>
        <v/>
      </c>
      <c r="KD80" s="104" t="str">
        <f t="shared" si="701"/>
        <v/>
      </c>
      <c r="KE80" s="104" t="str">
        <f t="shared" si="702"/>
        <v/>
      </c>
      <c r="KF80" s="105" t="str">
        <f t="shared" si="580"/>
        <v/>
      </c>
      <c r="KG80" s="109" t="str">
        <f t="shared" si="742"/>
        <v/>
      </c>
      <c r="KH80" s="102"/>
      <c r="KI80" s="102"/>
      <c r="KJ80" s="104" t="str">
        <f t="shared" si="581"/>
        <v/>
      </c>
      <c r="KK80" s="102"/>
      <c r="KL80" s="104" t="str">
        <f t="shared" si="703"/>
        <v/>
      </c>
      <c r="KM80" s="102"/>
      <c r="KN80" s="102"/>
      <c r="KO80" s="104" t="str">
        <f t="shared" si="582"/>
        <v/>
      </c>
      <c r="KP80" s="102"/>
      <c r="KQ80" s="104" t="str">
        <f t="shared" si="704"/>
        <v/>
      </c>
      <c r="KR80" s="102"/>
      <c r="KS80" s="102"/>
      <c r="KT80" s="104" t="str">
        <f t="shared" si="583"/>
        <v/>
      </c>
      <c r="KU80" s="102"/>
      <c r="KV80" s="104" t="str">
        <f t="shared" si="705"/>
        <v/>
      </c>
      <c r="KW80" s="102"/>
      <c r="KX80" s="102"/>
      <c r="KY80" s="104" t="str">
        <f t="shared" si="584"/>
        <v/>
      </c>
      <c r="KZ80" s="102"/>
      <c r="LA80" s="104" t="str">
        <f t="shared" si="706"/>
        <v/>
      </c>
      <c r="LB80" s="102"/>
      <c r="LC80" s="102"/>
      <c r="LD80" s="104" t="str">
        <f t="shared" si="585"/>
        <v/>
      </c>
      <c r="LE80" s="102"/>
      <c r="LF80" s="104" t="str">
        <f t="shared" si="707"/>
        <v/>
      </c>
      <c r="LG80" s="104" t="str">
        <f t="shared" si="708"/>
        <v/>
      </c>
      <c r="LH80" s="104" t="str">
        <f t="shared" si="709"/>
        <v/>
      </c>
      <c r="LI80" s="104" t="str">
        <f t="shared" si="710"/>
        <v/>
      </c>
      <c r="LJ80" s="104" t="str">
        <f t="shared" si="711"/>
        <v/>
      </c>
      <c r="LK80" s="104" t="str">
        <f t="shared" si="712"/>
        <v/>
      </c>
      <c r="LL80" s="105" t="str">
        <f t="shared" si="586"/>
        <v/>
      </c>
      <c r="LM80" s="109" t="str">
        <f t="shared" si="743"/>
        <v/>
      </c>
      <c r="LN80" s="102"/>
      <c r="LO80" s="102"/>
      <c r="LP80" s="104" t="str">
        <f t="shared" si="587"/>
        <v/>
      </c>
      <c r="LQ80" s="102"/>
      <c r="LR80" s="104" t="str">
        <f t="shared" si="713"/>
        <v/>
      </c>
      <c r="LS80" s="102"/>
      <c r="LT80" s="102"/>
      <c r="LU80" s="104" t="str">
        <f t="shared" si="588"/>
        <v/>
      </c>
      <c r="LV80" s="102"/>
      <c r="LW80" s="104" t="str">
        <f t="shared" si="714"/>
        <v/>
      </c>
      <c r="LX80" s="102"/>
      <c r="LY80" s="102"/>
      <c r="LZ80" s="104" t="str">
        <f t="shared" si="589"/>
        <v/>
      </c>
      <c r="MA80" s="102"/>
      <c r="MB80" s="104" t="str">
        <f t="shared" si="715"/>
        <v/>
      </c>
      <c r="MC80" s="102"/>
      <c r="MD80" s="102"/>
      <c r="ME80" s="104" t="str">
        <f t="shared" si="590"/>
        <v/>
      </c>
      <c r="MF80" s="102"/>
      <c r="MG80" s="104" t="str">
        <f t="shared" si="716"/>
        <v/>
      </c>
      <c r="MH80" s="102"/>
      <c r="MI80" s="102"/>
      <c r="MJ80" s="104" t="str">
        <f t="shared" si="591"/>
        <v/>
      </c>
      <c r="MK80" s="102"/>
      <c r="ML80" s="104" t="str">
        <f t="shared" si="717"/>
        <v/>
      </c>
      <c r="MM80" s="104" t="str">
        <f t="shared" si="718"/>
        <v/>
      </c>
      <c r="MN80" s="104" t="str">
        <f t="shared" si="719"/>
        <v/>
      </c>
      <c r="MO80" s="104" t="str">
        <f t="shared" si="720"/>
        <v/>
      </c>
      <c r="MP80" s="104" t="str">
        <f t="shared" si="721"/>
        <v/>
      </c>
      <c r="MQ80" s="104" t="str">
        <f t="shared" si="722"/>
        <v/>
      </c>
      <c r="MR80" s="105" t="str">
        <f t="shared" si="592"/>
        <v/>
      </c>
      <c r="MS80" s="109" t="str">
        <f t="shared" si="744"/>
        <v/>
      </c>
      <c r="MT80" s="102"/>
      <c r="MU80" s="102"/>
      <c r="MV80" s="104" t="str">
        <f t="shared" si="593"/>
        <v/>
      </c>
      <c r="MW80" s="102"/>
      <c r="MX80" s="104" t="str">
        <f t="shared" si="723"/>
        <v/>
      </c>
      <c r="MY80" s="102"/>
      <c r="MZ80" s="102"/>
      <c r="NA80" s="104" t="str">
        <f t="shared" si="594"/>
        <v/>
      </c>
      <c r="NB80" s="102"/>
      <c r="NC80" s="104" t="str">
        <f t="shared" si="724"/>
        <v/>
      </c>
      <c r="ND80" s="102"/>
      <c r="NE80" s="102"/>
      <c r="NF80" s="104" t="str">
        <f t="shared" si="595"/>
        <v/>
      </c>
      <c r="NG80" s="102"/>
      <c r="NH80" s="104" t="str">
        <f t="shared" si="725"/>
        <v/>
      </c>
      <c r="NI80" s="102"/>
      <c r="NJ80" s="102"/>
      <c r="NK80" s="104" t="str">
        <f t="shared" si="596"/>
        <v/>
      </c>
      <c r="NL80" s="102"/>
      <c r="NM80" s="104" t="str">
        <f t="shared" si="726"/>
        <v/>
      </c>
      <c r="NN80" s="102"/>
      <c r="NO80" s="102"/>
      <c r="NP80" s="104" t="str">
        <f t="shared" si="597"/>
        <v/>
      </c>
      <c r="NQ80" s="102"/>
      <c r="NR80" s="104" t="str">
        <f t="shared" si="727"/>
        <v/>
      </c>
      <c r="NS80" s="104" t="str">
        <f t="shared" si="728"/>
        <v/>
      </c>
      <c r="NT80" s="104" t="str">
        <f t="shared" si="729"/>
        <v/>
      </c>
      <c r="NU80" s="104" t="str">
        <f t="shared" si="730"/>
        <v/>
      </c>
      <c r="NV80" s="104" t="str">
        <f t="shared" si="731"/>
        <v/>
      </c>
      <c r="NW80" s="104" t="str">
        <f t="shared" si="732"/>
        <v/>
      </c>
      <c r="NX80" s="105" t="str">
        <f t="shared" si="598"/>
        <v/>
      </c>
      <c r="NY80" s="109" t="str">
        <f t="shared" si="745"/>
        <v/>
      </c>
      <c r="OA80" s="104" t="str">
        <f t="shared" si="599"/>
        <v/>
      </c>
      <c r="OB80" s="104" t="str">
        <f t="shared" si="600"/>
        <v/>
      </c>
      <c r="OC80" s="104" t="str">
        <f t="shared" si="601"/>
        <v/>
      </c>
      <c r="OD80" s="104" t="str">
        <f t="shared" si="602"/>
        <v/>
      </c>
      <c r="OE80" s="104" t="str">
        <f t="shared" si="603"/>
        <v/>
      </c>
      <c r="OF80" s="104" t="str">
        <f t="shared" si="604"/>
        <v/>
      </c>
      <c r="OG80" s="104" t="str">
        <f t="shared" si="605"/>
        <v/>
      </c>
      <c r="OH80" s="104" t="str">
        <f t="shared" si="606"/>
        <v/>
      </c>
      <c r="OI80" s="104" t="str">
        <f t="shared" si="607"/>
        <v/>
      </c>
      <c r="OJ80" s="104" t="str">
        <f t="shared" si="608"/>
        <v/>
      </c>
      <c r="OK80" s="104" t="str">
        <f t="shared" si="609"/>
        <v/>
      </c>
      <c r="OL80" s="104" t="str">
        <f t="shared" si="610"/>
        <v/>
      </c>
      <c r="OM80" s="134"/>
      <c r="ON80" s="104" t="str">
        <f t="shared" si="611"/>
        <v/>
      </c>
      <c r="OO80" s="104" t="str">
        <f t="shared" si="612"/>
        <v/>
      </c>
      <c r="OP80" s="104" t="str">
        <f t="shared" si="733"/>
        <v/>
      </c>
      <c r="OQ80" s="104" t="str">
        <f t="shared" si="746"/>
        <v/>
      </c>
      <c r="OR80" s="105" t="str">
        <f t="shared" si="747"/>
        <v/>
      </c>
      <c r="OS80" s="105" t="str">
        <f t="shared" si="748"/>
        <v/>
      </c>
      <c r="OT80" s="134"/>
      <c r="OU80" s="109" t="str">
        <f t="shared" si="749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68"/>
        <v>76</v>
      </c>
      <c r="B81" s="195"/>
      <c r="C81" s="195"/>
      <c r="D81" s="195"/>
      <c r="E81" s="196"/>
      <c r="F81" s="102"/>
      <c r="G81" s="102"/>
      <c r="H81" s="104" t="str">
        <f t="shared" si="527"/>
        <v/>
      </c>
      <c r="I81" s="102"/>
      <c r="J81" s="104" t="str">
        <f t="shared" si="613"/>
        <v/>
      </c>
      <c r="K81" s="102"/>
      <c r="L81" s="102"/>
      <c r="M81" s="104" t="str">
        <f t="shared" si="528"/>
        <v/>
      </c>
      <c r="N81" s="102"/>
      <c r="O81" s="104" t="str">
        <f t="shared" si="614"/>
        <v/>
      </c>
      <c r="P81" s="102"/>
      <c r="Q81" s="102"/>
      <c r="R81" s="104" t="str">
        <f t="shared" si="529"/>
        <v/>
      </c>
      <c r="S81" s="102"/>
      <c r="T81" s="104" t="str">
        <f t="shared" si="615"/>
        <v/>
      </c>
      <c r="U81" s="102"/>
      <c r="V81" s="102"/>
      <c r="W81" s="104" t="str">
        <f t="shared" si="530"/>
        <v/>
      </c>
      <c r="X81" s="102"/>
      <c r="Y81" s="104" t="str">
        <f t="shared" si="616"/>
        <v/>
      </c>
      <c r="Z81" s="102"/>
      <c r="AA81" s="102"/>
      <c r="AB81" s="104" t="str">
        <f t="shared" si="531"/>
        <v/>
      </c>
      <c r="AC81" s="102"/>
      <c r="AD81" s="104" t="str">
        <f t="shared" si="617"/>
        <v/>
      </c>
      <c r="AE81" s="104" t="str">
        <f t="shared" si="618"/>
        <v/>
      </c>
      <c r="AF81" s="104" t="str">
        <f t="shared" si="619"/>
        <v/>
      </c>
      <c r="AG81" s="104" t="str">
        <f t="shared" si="620"/>
        <v/>
      </c>
      <c r="AH81" s="104" t="str">
        <f t="shared" si="621"/>
        <v/>
      </c>
      <c r="AI81" s="104" t="str">
        <f t="shared" si="622"/>
        <v/>
      </c>
      <c r="AJ81" s="105" t="str">
        <f t="shared" si="532"/>
        <v/>
      </c>
      <c r="AK81" s="109" t="str">
        <f t="shared" si="734"/>
        <v/>
      </c>
      <c r="AL81" s="102"/>
      <c r="AM81" s="102"/>
      <c r="AN81" s="104" t="str">
        <f t="shared" si="533"/>
        <v/>
      </c>
      <c r="AO81" s="102"/>
      <c r="AP81" s="104" t="str">
        <f t="shared" si="623"/>
        <v/>
      </c>
      <c r="AQ81" s="102"/>
      <c r="AR81" s="102"/>
      <c r="AS81" s="104" t="str">
        <f t="shared" si="534"/>
        <v/>
      </c>
      <c r="AT81" s="102"/>
      <c r="AU81" s="104" t="str">
        <f t="shared" si="624"/>
        <v/>
      </c>
      <c r="AV81" s="102"/>
      <c r="AW81" s="102"/>
      <c r="AX81" s="104" t="str">
        <f t="shared" si="535"/>
        <v/>
      </c>
      <c r="AY81" s="102"/>
      <c r="AZ81" s="104" t="str">
        <f t="shared" si="625"/>
        <v/>
      </c>
      <c r="BA81" s="102"/>
      <c r="BB81" s="102"/>
      <c r="BC81" s="104" t="str">
        <f t="shared" si="536"/>
        <v/>
      </c>
      <c r="BD81" s="102"/>
      <c r="BE81" s="104" t="str">
        <f t="shared" si="626"/>
        <v/>
      </c>
      <c r="BF81" s="102"/>
      <c r="BG81" s="102"/>
      <c r="BH81" s="104" t="str">
        <f t="shared" si="537"/>
        <v/>
      </c>
      <c r="BI81" s="102"/>
      <c r="BJ81" s="104" t="str">
        <f t="shared" si="627"/>
        <v/>
      </c>
      <c r="BK81" s="104" t="str">
        <f t="shared" si="628"/>
        <v/>
      </c>
      <c r="BL81" s="104" t="str">
        <f t="shared" si="629"/>
        <v/>
      </c>
      <c r="BM81" s="104" t="str">
        <f t="shared" si="630"/>
        <v/>
      </c>
      <c r="BN81" s="104" t="str">
        <f t="shared" si="631"/>
        <v/>
      </c>
      <c r="BO81" s="104" t="str">
        <f t="shared" si="632"/>
        <v/>
      </c>
      <c r="BP81" s="105" t="str">
        <f t="shared" si="538"/>
        <v/>
      </c>
      <c r="BQ81" s="109" t="str">
        <f t="shared" si="735"/>
        <v/>
      </c>
      <c r="BR81" s="102"/>
      <c r="BS81" s="102"/>
      <c r="BT81" s="104" t="str">
        <f t="shared" si="539"/>
        <v/>
      </c>
      <c r="BU81" s="102"/>
      <c r="BV81" s="104" t="str">
        <f t="shared" si="633"/>
        <v/>
      </c>
      <c r="BW81" s="102"/>
      <c r="BX81" s="102"/>
      <c r="BY81" s="104" t="str">
        <f t="shared" si="540"/>
        <v/>
      </c>
      <c r="BZ81" s="102"/>
      <c r="CA81" s="104" t="str">
        <f t="shared" si="634"/>
        <v/>
      </c>
      <c r="CB81" s="102"/>
      <c r="CC81" s="102"/>
      <c r="CD81" s="104" t="str">
        <f t="shared" si="541"/>
        <v/>
      </c>
      <c r="CE81" s="102"/>
      <c r="CF81" s="104" t="str">
        <f t="shared" si="635"/>
        <v/>
      </c>
      <c r="CG81" s="102"/>
      <c r="CH81" s="102"/>
      <c r="CI81" s="104" t="str">
        <f t="shared" si="542"/>
        <v/>
      </c>
      <c r="CJ81" s="102"/>
      <c r="CK81" s="104" t="str">
        <f t="shared" si="636"/>
        <v/>
      </c>
      <c r="CL81" s="102"/>
      <c r="CM81" s="102"/>
      <c r="CN81" s="104" t="str">
        <f t="shared" si="543"/>
        <v/>
      </c>
      <c r="CO81" s="102"/>
      <c r="CP81" s="104" t="str">
        <f t="shared" si="637"/>
        <v/>
      </c>
      <c r="CQ81" s="104" t="str">
        <f t="shared" si="638"/>
        <v/>
      </c>
      <c r="CR81" s="104" t="str">
        <f t="shared" si="639"/>
        <v/>
      </c>
      <c r="CS81" s="104" t="str">
        <f t="shared" si="640"/>
        <v/>
      </c>
      <c r="CT81" s="104" t="str">
        <f t="shared" si="641"/>
        <v/>
      </c>
      <c r="CU81" s="104" t="str">
        <f t="shared" si="642"/>
        <v/>
      </c>
      <c r="CV81" s="105" t="str">
        <f t="shared" si="544"/>
        <v/>
      </c>
      <c r="CW81" s="109" t="str">
        <f t="shared" si="736"/>
        <v/>
      </c>
      <c r="CX81" s="102"/>
      <c r="CY81" s="102"/>
      <c r="CZ81" s="104" t="str">
        <f t="shared" si="545"/>
        <v/>
      </c>
      <c r="DA81" s="102"/>
      <c r="DB81" s="104" t="str">
        <f t="shared" si="643"/>
        <v/>
      </c>
      <c r="DC81" s="102"/>
      <c r="DD81" s="102"/>
      <c r="DE81" s="104" t="str">
        <f t="shared" si="546"/>
        <v/>
      </c>
      <c r="DF81" s="102"/>
      <c r="DG81" s="104" t="str">
        <f t="shared" si="644"/>
        <v/>
      </c>
      <c r="DH81" s="102"/>
      <c r="DI81" s="102"/>
      <c r="DJ81" s="104" t="str">
        <f t="shared" si="547"/>
        <v/>
      </c>
      <c r="DK81" s="102"/>
      <c r="DL81" s="104" t="str">
        <f t="shared" si="645"/>
        <v/>
      </c>
      <c r="DM81" s="102"/>
      <c r="DN81" s="102"/>
      <c r="DO81" s="104" t="str">
        <f t="shared" si="548"/>
        <v/>
      </c>
      <c r="DP81" s="102"/>
      <c r="DQ81" s="104" t="str">
        <f t="shared" si="646"/>
        <v/>
      </c>
      <c r="DR81" s="102"/>
      <c r="DS81" s="102"/>
      <c r="DT81" s="104" t="str">
        <f t="shared" si="549"/>
        <v/>
      </c>
      <c r="DU81" s="102"/>
      <c r="DV81" s="104" t="str">
        <f t="shared" si="647"/>
        <v/>
      </c>
      <c r="DW81" s="104" t="str">
        <f t="shared" si="648"/>
        <v/>
      </c>
      <c r="DX81" s="104" t="str">
        <f t="shared" si="649"/>
        <v/>
      </c>
      <c r="DY81" s="104" t="str">
        <f t="shared" si="650"/>
        <v/>
      </c>
      <c r="DZ81" s="104" t="str">
        <f t="shared" si="651"/>
        <v/>
      </c>
      <c r="EA81" s="104" t="str">
        <f t="shared" si="652"/>
        <v/>
      </c>
      <c r="EB81" s="105" t="str">
        <f t="shared" si="550"/>
        <v/>
      </c>
      <c r="EC81" s="109" t="str">
        <f t="shared" si="737"/>
        <v/>
      </c>
      <c r="ED81" s="102"/>
      <c r="EE81" s="102"/>
      <c r="EF81" s="104" t="str">
        <f t="shared" si="551"/>
        <v/>
      </c>
      <c r="EG81" s="102"/>
      <c r="EH81" s="104" t="str">
        <f t="shared" si="653"/>
        <v/>
      </c>
      <c r="EI81" s="102"/>
      <c r="EJ81" s="102"/>
      <c r="EK81" s="104" t="str">
        <f t="shared" si="552"/>
        <v/>
      </c>
      <c r="EL81" s="102"/>
      <c r="EM81" s="104" t="str">
        <f t="shared" si="654"/>
        <v/>
      </c>
      <c r="EN81" s="102"/>
      <c r="EO81" s="102"/>
      <c r="EP81" s="104" t="str">
        <f t="shared" si="553"/>
        <v/>
      </c>
      <c r="EQ81" s="102"/>
      <c r="ER81" s="104" t="str">
        <f t="shared" si="655"/>
        <v/>
      </c>
      <c r="ES81" s="102"/>
      <c r="ET81" s="102"/>
      <c r="EU81" s="104" t="str">
        <f t="shared" si="554"/>
        <v/>
      </c>
      <c r="EV81" s="102"/>
      <c r="EW81" s="104" t="str">
        <f t="shared" si="656"/>
        <v/>
      </c>
      <c r="EX81" s="102"/>
      <c r="EY81" s="102"/>
      <c r="EZ81" s="104" t="str">
        <f t="shared" si="555"/>
        <v/>
      </c>
      <c r="FA81" s="102"/>
      <c r="FB81" s="104" t="str">
        <f t="shared" si="657"/>
        <v/>
      </c>
      <c r="FC81" s="104" t="str">
        <f t="shared" si="658"/>
        <v/>
      </c>
      <c r="FD81" s="104" t="str">
        <f t="shared" si="659"/>
        <v/>
      </c>
      <c r="FE81" s="104" t="str">
        <f t="shared" si="660"/>
        <v/>
      </c>
      <c r="FF81" s="104" t="str">
        <f t="shared" si="661"/>
        <v/>
      </c>
      <c r="FG81" s="104" t="str">
        <f t="shared" si="662"/>
        <v/>
      </c>
      <c r="FH81" s="105" t="str">
        <f t="shared" si="556"/>
        <v/>
      </c>
      <c r="FI81" s="109" t="str">
        <f t="shared" si="738"/>
        <v/>
      </c>
      <c r="FJ81" s="102"/>
      <c r="FK81" s="102"/>
      <c r="FL81" s="104" t="str">
        <f t="shared" si="557"/>
        <v/>
      </c>
      <c r="FM81" s="102"/>
      <c r="FN81" s="104" t="str">
        <f t="shared" si="663"/>
        <v/>
      </c>
      <c r="FO81" s="102"/>
      <c r="FP81" s="102"/>
      <c r="FQ81" s="104" t="str">
        <f t="shared" si="558"/>
        <v/>
      </c>
      <c r="FR81" s="102"/>
      <c r="FS81" s="104" t="str">
        <f t="shared" si="664"/>
        <v/>
      </c>
      <c r="FT81" s="102"/>
      <c r="FU81" s="102"/>
      <c r="FV81" s="104" t="str">
        <f t="shared" si="559"/>
        <v/>
      </c>
      <c r="FW81" s="102"/>
      <c r="FX81" s="104" t="str">
        <f t="shared" si="665"/>
        <v/>
      </c>
      <c r="FY81" s="102"/>
      <c r="FZ81" s="102"/>
      <c r="GA81" s="104" t="str">
        <f t="shared" si="560"/>
        <v/>
      </c>
      <c r="GB81" s="102"/>
      <c r="GC81" s="104" t="str">
        <f t="shared" si="666"/>
        <v/>
      </c>
      <c r="GD81" s="102"/>
      <c r="GE81" s="102"/>
      <c r="GF81" s="104" t="str">
        <f t="shared" si="561"/>
        <v/>
      </c>
      <c r="GG81" s="102"/>
      <c r="GH81" s="104" t="str">
        <f t="shared" si="667"/>
        <v/>
      </c>
      <c r="GI81" s="104" t="str">
        <f t="shared" si="668"/>
        <v/>
      </c>
      <c r="GJ81" s="104" t="str">
        <f t="shared" si="669"/>
        <v/>
      </c>
      <c r="GK81" s="104" t="str">
        <f t="shared" si="670"/>
        <v/>
      </c>
      <c r="GL81" s="104" t="str">
        <f t="shared" si="671"/>
        <v/>
      </c>
      <c r="GM81" s="104" t="str">
        <f t="shared" si="672"/>
        <v/>
      </c>
      <c r="GN81" s="105" t="str">
        <f t="shared" si="562"/>
        <v/>
      </c>
      <c r="GO81" s="109" t="str">
        <f t="shared" si="739"/>
        <v/>
      </c>
      <c r="GP81" s="102"/>
      <c r="GQ81" s="102"/>
      <c r="GR81" s="104" t="str">
        <f t="shared" si="563"/>
        <v/>
      </c>
      <c r="GS81" s="102"/>
      <c r="GT81" s="104" t="str">
        <f t="shared" si="673"/>
        <v/>
      </c>
      <c r="GU81" s="102"/>
      <c r="GV81" s="102"/>
      <c r="GW81" s="104" t="str">
        <f t="shared" si="564"/>
        <v/>
      </c>
      <c r="GX81" s="102"/>
      <c r="GY81" s="104" t="str">
        <f t="shared" si="674"/>
        <v/>
      </c>
      <c r="GZ81" s="102"/>
      <c r="HA81" s="102"/>
      <c r="HB81" s="104" t="str">
        <f t="shared" si="565"/>
        <v/>
      </c>
      <c r="HC81" s="102"/>
      <c r="HD81" s="104" t="str">
        <f t="shared" si="675"/>
        <v/>
      </c>
      <c r="HE81" s="102"/>
      <c r="HF81" s="102"/>
      <c r="HG81" s="104" t="str">
        <f t="shared" si="566"/>
        <v/>
      </c>
      <c r="HH81" s="102"/>
      <c r="HI81" s="104" t="str">
        <f t="shared" si="676"/>
        <v/>
      </c>
      <c r="HJ81" s="102"/>
      <c r="HK81" s="102"/>
      <c r="HL81" s="104" t="str">
        <f t="shared" si="567"/>
        <v/>
      </c>
      <c r="HM81" s="102"/>
      <c r="HN81" s="104" t="str">
        <f t="shared" si="677"/>
        <v/>
      </c>
      <c r="HO81" s="104" t="str">
        <f t="shared" si="678"/>
        <v/>
      </c>
      <c r="HP81" s="104" t="str">
        <f t="shared" si="679"/>
        <v/>
      </c>
      <c r="HQ81" s="104" t="str">
        <f t="shared" si="680"/>
        <v/>
      </c>
      <c r="HR81" s="104" t="str">
        <f t="shared" si="681"/>
        <v/>
      </c>
      <c r="HS81" s="104" t="str">
        <f t="shared" si="682"/>
        <v/>
      </c>
      <c r="HT81" s="105" t="str">
        <f t="shared" si="568"/>
        <v/>
      </c>
      <c r="HU81" s="109" t="str">
        <f t="shared" si="740"/>
        <v/>
      </c>
      <c r="HV81" s="102"/>
      <c r="HW81" s="102"/>
      <c r="HX81" s="104" t="str">
        <f t="shared" si="569"/>
        <v/>
      </c>
      <c r="HY81" s="102"/>
      <c r="HZ81" s="104" t="str">
        <f t="shared" si="683"/>
        <v/>
      </c>
      <c r="IA81" s="102"/>
      <c r="IB81" s="102"/>
      <c r="IC81" s="104" t="str">
        <f t="shared" si="570"/>
        <v/>
      </c>
      <c r="ID81" s="102"/>
      <c r="IE81" s="104" t="str">
        <f t="shared" si="684"/>
        <v/>
      </c>
      <c r="IF81" s="102"/>
      <c r="IG81" s="102"/>
      <c r="IH81" s="104" t="str">
        <f t="shared" si="571"/>
        <v/>
      </c>
      <c r="II81" s="102"/>
      <c r="IJ81" s="104" t="str">
        <f t="shared" si="685"/>
        <v/>
      </c>
      <c r="IK81" s="102"/>
      <c r="IL81" s="102"/>
      <c r="IM81" s="104" t="str">
        <f t="shared" si="572"/>
        <v/>
      </c>
      <c r="IN81" s="102"/>
      <c r="IO81" s="104" t="str">
        <f t="shared" si="686"/>
        <v/>
      </c>
      <c r="IP81" s="102"/>
      <c r="IQ81" s="102"/>
      <c r="IR81" s="104" t="str">
        <f t="shared" si="573"/>
        <v/>
      </c>
      <c r="IS81" s="102"/>
      <c r="IT81" s="104" t="str">
        <f t="shared" si="687"/>
        <v/>
      </c>
      <c r="IU81" s="104" t="str">
        <f t="shared" si="688"/>
        <v/>
      </c>
      <c r="IV81" s="104" t="str">
        <f t="shared" si="689"/>
        <v/>
      </c>
      <c r="IW81" s="104" t="str">
        <f t="shared" si="690"/>
        <v/>
      </c>
      <c r="IX81" s="104" t="str">
        <f t="shared" si="691"/>
        <v/>
      </c>
      <c r="IY81" s="104" t="str">
        <f t="shared" si="692"/>
        <v/>
      </c>
      <c r="IZ81" s="105" t="str">
        <f t="shared" si="574"/>
        <v/>
      </c>
      <c r="JA81" s="109" t="str">
        <f t="shared" si="741"/>
        <v/>
      </c>
      <c r="JB81" s="102"/>
      <c r="JC81" s="102"/>
      <c r="JD81" s="104" t="str">
        <f t="shared" si="575"/>
        <v/>
      </c>
      <c r="JE81" s="102"/>
      <c r="JF81" s="104" t="str">
        <f t="shared" si="693"/>
        <v/>
      </c>
      <c r="JG81" s="102"/>
      <c r="JH81" s="102"/>
      <c r="JI81" s="104" t="str">
        <f t="shared" si="576"/>
        <v/>
      </c>
      <c r="JJ81" s="102"/>
      <c r="JK81" s="104" t="str">
        <f t="shared" si="694"/>
        <v/>
      </c>
      <c r="JL81" s="102"/>
      <c r="JM81" s="102"/>
      <c r="JN81" s="104" t="str">
        <f t="shared" si="577"/>
        <v/>
      </c>
      <c r="JO81" s="102"/>
      <c r="JP81" s="104" t="str">
        <f t="shared" si="695"/>
        <v/>
      </c>
      <c r="JQ81" s="102"/>
      <c r="JR81" s="102"/>
      <c r="JS81" s="104" t="str">
        <f t="shared" si="578"/>
        <v/>
      </c>
      <c r="JT81" s="102"/>
      <c r="JU81" s="104" t="str">
        <f t="shared" si="696"/>
        <v/>
      </c>
      <c r="JV81" s="102"/>
      <c r="JW81" s="102"/>
      <c r="JX81" s="104" t="str">
        <f t="shared" si="579"/>
        <v/>
      </c>
      <c r="JY81" s="102"/>
      <c r="JZ81" s="104" t="str">
        <f t="shared" si="697"/>
        <v/>
      </c>
      <c r="KA81" s="104" t="str">
        <f t="shared" si="698"/>
        <v/>
      </c>
      <c r="KB81" s="104" t="str">
        <f t="shared" si="699"/>
        <v/>
      </c>
      <c r="KC81" s="104" t="str">
        <f t="shared" si="700"/>
        <v/>
      </c>
      <c r="KD81" s="104" t="str">
        <f t="shared" si="701"/>
        <v/>
      </c>
      <c r="KE81" s="104" t="str">
        <f t="shared" si="702"/>
        <v/>
      </c>
      <c r="KF81" s="105" t="str">
        <f t="shared" si="580"/>
        <v/>
      </c>
      <c r="KG81" s="109" t="str">
        <f t="shared" si="742"/>
        <v/>
      </c>
      <c r="KH81" s="102"/>
      <c r="KI81" s="102"/>
      <c r="KJ81" s="104" t="str">
        <f t="shared" si="581"/>
        <v/>
      </c>
      <c r="KK81" s="102"/>
      <c r="KL81" s="104" t="str">
        <f t="shared" si="703"/>
        <v/>
      </c>
      <c r="KM81" s="102"/>
      <c r="KN81" s="102"/>
      <c r="KO81" s="104" t="str">
        <f t="shared" si="582"/>
        <v/>
      </c>
      <c r="KP81" s="102"/>
      <c r="KQ81" s="104" t="str">
        <f t="shared" si="704"/>
        <v/>
      </c>
      <c r="KR81" s="102"/>
      <c r="KS81" s="102"/>
      <c r="KT81" s="104" t="str">
        <f t="shared" si="583"/>
        <v/>
      </c>
      <c r="KU81" s="102"/>
      <c r="KV81" s="104" t="str">
        <f t="shared" si="705"/>
        <v/>
      </c>
      <c r="KW81" s="102"/>
      <c r="KX81" s="102"/>
      <c r="KY81" s="104" t="str">
        <f t="shared" si="584"/>
        <v/>
      </c>
      <c r="KZ81" s="102"/>
      <c r="LA81" s="104" t="str">
        <f t="shared" si="706"/>
        <v/>
      </c>
      <c r="LB81" s="102"/>
      <c r="LC81" s="102"/>
      <c r="LD81" s="104" t="str">
        <f t="shared" si="585"/>
        <v/>
      </c>
      <c r="LE81" s="102"/>
      <c r="LF81" s="104" t="str">
        <f t="shared" si="707"/>
        <v/>
      </c>
      <c r="LG81" s="104" t="str">
        <f t="shared" si="708"/>
        <v/>
      </c>
      <c r="LH81" s="104" t="str">
        <f t="shared" si="709"/>
        <v/>
      </c>
      <c r="LI81" s="104" t="str">
        <f t="shared" si="710"/>
        <v/>
      </c>
      <c r="LJ81" s="104" t="str">
        <f t="shared" si="711"/>
        <v/>
      </c>
      <c r="LK81" s="104" t="str">
        <f t="shared" si="712"/>
        <v/>
      </c>
      <c r="LL81" s="105" t="str">
        <f t="shared" si="586"/>
        <v/>
      </c>
      <c r="LM81" s="109" t="str">
        <f t="shared" si="743"/>
        <v/>
      </c>
      <c r="LN81" s="102"/>
      <c r="LO81" s="102"/>
      <c r="LP81" s="104" t="str">
        <f t="shared" si="587"/>
        <v/>
      </c>
      <c r="LQ81" s="102"/>
      <c r="LR81" s="104" t="str">
        <f t="shared" si="713"/>
        <v/>
      </c>
      <c r="LS81" s="102"/>
      <c r="LT81" s="102"/>
      <c r="LU81" s="104" t="str">
        <f t="shared" si="588"/>
        <v/>
      </c>
      <c r="LV81" s="102"/>
      <c r="LW81" s="104" t="str">
        <f t="shared" si="714"/>
        <v/>
      </c>
      <c r="LX81" s="102"/>
      <c r="LY81" s="102"/>
      <c r="LZ81" s="104" t="str">
        <f t="shared" si="589"/>
        <v/>
      </c>
      <c r="MA81" s="102"/>
      <c r="MB81" s="104" t="str">
        <f t="shared" si="715"/>
        <v/>
      </c>
      <c r="MC81" s="102"/>
      <c r="MD81" s="102"/>
      <c r="ME81" s="104" t="str">
        <f t="shared" si="590"/>
        <v/>
      </c>
      <c r="MF81" s="102"/>
      <c r="MG81" s="104" t="str">
        <f t="shared" si="716"/>
        <v/>
      </c>
      <c r="MH81" s="102"/>
      <c r="MI81" s="102"/>
      <c r="MJ81" s="104" t="str">
        <f t="shared" si="591"/>
        <v/>
      </c>
      <c r="MK81" s="102"/>
      <c r="ML81" s="104" t="str">
        <f t="shared" si="717"/>
        <v/>
      </c>
      <c r="MM81" s="104" t="str">
        <f t="shared" si="718"/>
        <v/>
      </c>
      <c r="MN81" s="104" t="str">
        <f t="shared" si="719"/>
        <v/>
      </c>
      <c r="MO81" s="104" t="str">
        <f t="shared" si="720"/>
        <v/>
      </c>
      <c r="MP81" s="104" t="str">
        <f t="shared" si="721"/>
        <v/>
      </c>
      <c r="MQ81" s="104" t="str">
        <f t="shared" si="722"/>
        <v/>
      </c>
      <c r="MR81" s="105" t="str">
        <f t="shared" si="592"/>
        <v/>
      </c>
      <c r="MS81" s="109" t="str">
        <f t="shared" si="744"/>
        <v/>
      </c>
      <c r="MT81" s="102"/>
      <c r="MU81" s="102"/>
      <c r="MV81" s="104" t="str">
        <f t="shared" si="593"/>
        <v/>
      </c>
      <c r="MW81" s="102"/>
      <c r="MX81" s="104" t="str">
        <f t="shared" si="723"/>
        <v/>
      </c>
      <c r="MY81" s="102"/>
      <c r="MZ81" s="102"/>
      <c r="NA81" s="104" t="str">
        <f t="shared" si="594"/>
        <v/>
      </c>
      <c r="NB81" s="102"/>
      <c r="NC81" s="104" t="str">
        <f t="shared" si="724"/>
        <v/>
      </c>
      <c r="ND81" s="102"/>
      <c r="NE81" s="102"/>
      <c r="NF81" s="104" t="str">
        <f t="shared" si="595"/>
        <v/>
      </c>
      <c r="NG81" s="102"/>
      <c r="NH81" s="104" t="str">
        <f t="shared" si="725"/>
        <v/>
      </c>
      <c r="NI81" s="102"/>
      <c r="NJ81" s="102"/>
      <c r="NK81" s="104" t="str">
        <f t="shared" si="596"/>
        <v/>
      </c>
      <c r="NL81" s="102"/>
      <c r="NM81" s="104" t="str">
        <f t="shared" si="726"/>
        <v/>
      </c>
      <c r="NN81" s="102"/>
      <c r="NO81" s="102"/>
      <c r="NP81" s="104" t="str">
        <f t="shared" si="597"/>
        <v/>
      </c>
      <c r="NQ81" s="102"/>
      <c r="NR81" s="104" t="str">
        <f t="shared" si="727"/>
        <v/>
      </c>
      <c r="NS81" s="104" t="str">
        <f t="shared" si="728"/>
        <v/>
      </c>
      <c r="NT81" s="104" t="str">
        <f t="shared" si="729"/>
        <v/>
      </c>
      <c r="NU81" s="104" t="str">
        <f t="shared" si="730"/>
        <v/>
      </c>
      <c r="NV81" s="104" t="str">
        <f t="shared" si="731"/>
        <v/>
      </c>
      <c r="NW81" s="104" t="str">
        <f t="shared" si="732"/>
        <v/>
      </c>
      <c r="NX81" s="105" t="str">
        <f t="shared" si="598"/>
        <v/>
      </c>
      <c r="NY81" s="109" t="str">
        <f t="shared" si="745"/>
        <v/>
      </c>
      <c r="OA81" s="104" t="str">
        <f t="shared" si="599"/>
        <v/>
      </c>
      <c r="OB81" s="104" t="str">
        <f t="shared" si="600"/>
        <v/>
      </c>
      <c r="OC81" s="104" t="str">
        <f t="shared" si="601"/>
        <v/>
      </c>
      <c r="OD81" s="104" t="str">
        <f t="shared" si="602"/>
        <v/>
      </c>
      <c r="OE81" s="104" t="str">
        <f t="shared" si="603"/>
        <v/>
      </c>
      <c r="OF81" s="104" t="str">
        <f t="shared" si="604"/>
        <v/>
      </c>
      <c r="OG81" s="104" t="str">
        <f t="shared" si="605"/>
        <v/>
      </c>
      <c r="OH81" s="104" t="str">
        <f t="shared" si="606"/>
        <v/>
      </c>
      <c r="OI81" s="104" t="str">
        <f t="shared" si="607"/>
        <v/>
      </c>
      <c r="OJ81" s="104" t="str">
        <f t="shared" si="608"/>
        <v/>
      </c>
      <c r="OK81" s="104" t="str">
        <f t="shared" si="609"/>
        <v/>
      </c>
      <c r="OL81" s="104" t="str">
        <f t="shared" si="610"/>
        <v/>
      </c>
      <c r="OM81" s="134"/>
      <c r="ON81" s="104" t="str">
        <f t="shared" si="611"/>
        <v/>
      </c>
      <c r="OO81" s="104" t="str">
        <f t="shared" si="612"/>
        <v/>
      </c>
      <c r="OP81" s="104" t="str">
        <f t="shared" si="733"/>
        <v/>
      </c>
      <c r="OQ81" s="104" t="str">
        <f t="shared" si="746"/>
        <v/>
      </c>
      <c r="OR81" s="105" t="str">
        <f t="shared" si="747"/>
        <v/>
      </c>
      <c r="OS81" s="105" t="str">
        <f t="shared" si="748"/>
        <v/>
      </c>
      <c r="OT81" s="134"/>
      <c r="OU81" s="109" t="str">
        <f t="shared" si="749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68"/>
        <v>77</v>
      </c>
      <c r="B82" s="195"/>
      <c r="C82" s="195"/>
      <c r="D82" s="195"/>
      <c r="E82" s="196"/>
      <c r="F82" s="102"/>
      <c r="G82" s="102"/>
      <c r="H82" s="104" t="str">
        <f t="shared" si="527"/>
        <v/>
      </c>
      <c r="I82" s="102"/>
      <c r="J82" s="104" t="str">
        <f t="shared" si="613"/>
        <v/>
      </c>
      <c r="K82" s="102"/>
      <c r="L82" s="102"/>
      <c r="M82" s="104" t="str">
        <f t="shared" si="528"/>
        <v/>
      </c>
      <c r="N82" s="102"/>
      <c r="O82" s="104" t="str">
        <f t="shared" si="614"/>
        <v/>
      </c>
      <c r="P82" s="102"/>
      <c r="Q82" s="102"/>
      <c r="R82" s="104" t="str">
        <f t="shared" si="529"/>
        <v/>
      </c>
      <c r="S82" s="102"/>
      <c r="T82" s="104" t="str">
        <f t="shared" si="615"/>
        <v/>
      </c>
      <c r="U82" s="102"/>
      <c r="V82" s="102"/>
      <c r="W82" s="104" t="str">
        <f t="shared" si="530"/>
        <v/>
      </c>
      <c r="X82" s="102"/>
      <c r="Y82" s="104" t="str">
        <f t="shared" si="616"/>
        <v/>
      </c>
      <c r="Z82" s="102"/>
      <c r="AA82" s="102"/>
      <c r="AB82" s="104" t="str">
        <f t="shared" si="531"/>
        <v/>
      </c>
      <c r="AC82" s="102"/>
      <c r="AD82" s="104" t="str">
        <f t="shared" si="617"/>
        <v/>
      </c>
      <c r="AE82" s="104" t="str">
        <f t="shared" si="618"/>
        <v/>
      </c>
      <c r="AF82" s="104" t="str">
        <f t="shared" si="619"/>
        <v/>
      </c>
      <c r="AG82" s="104" t="str">
        <f t="shared" si="620"/>
        <v/>
      </c>
      <c r="AH82" s="104" t="str">
        <f t="shared" si="621"/>
        <v/>
      </c>
      <c r="AI82" s="104" t="str">
        <f t="shared" si="622"/>
        <v/>
      </c>
      <c r="AJ82" s="105" t="str">
        <f t="shared" si="532"/>
        <v/>
      </c>
      <c r="AK82" s="109" t="str">
        <f t="shared" si="734"/>
        <v/>
      </c>
      <c r="AL82" s="102"/>
      <c r="AM82" s="102"/>
      <c r="AN82" s="104" t="str">
        <f t="shared" si="533"/>
        <v/>
      </c>
      <c r="AO82" s="102"/>
      <c r="AP82" s="104" t="str">
        <f t="shared" si="623"/>
        <v/>
      </c>
      <c r="AQ82" s="102"/>
      <c r="AR82" s="102"/>
      <c r="AS82" s="104" t="str">
        <f t="shared" si="534"/>
        <v/>
      </c>
      <c r="AT82" s="102"/>
      <c r="AU82" s="104" t="str">
        <f t="shared" si="624"/>
        <v/>
      </c>
      <c r="AV82" s="102"/>
      <c r="AW82" s="102"/>
      <c r="AX82" s="104" t="str">
        <f t="shared" si="535"/>
        <v/>
      </c>
      <c r="AY82" s="102"/>
      <c r="AZ82" s="104" t="str">
        <f t="shared" si="625"/>
        <v/>
      </c>
      <c r="BA82" s="102"/>
      <c r="BB82" s="102"/>
      <c r="BC82" s="104" t="str">
        <f t="shared" si="536"/>
        <v/>
      </c>
      <c r="BD82" s="102"/>
      <c r="BE82" s="104" t="str">
        <f t="shared" si="626"/>
        <v/>
      </c>
      <c r="BF82" s="102"/>
      <c r="BG82" s="102"/>
      <c r="BH82" s="104" t="str">
        <f t="shared" si="537"/>
        <v/>
      </c>
      <c r="BI82" s="102"/>
      <c r="BJ82" s="104" t="str">
        <f t="shared" si="627"/>
        <v/>
      </c>
      <c r="BK82" s="104" t="str">
        <f t="shared" si="628"/>
        <v/>
      </c>
      <c r="BL82" s="104" t="str">
        <f t="shared" si="629"/>
        <v/>
      </c>
      <c r="BM82" s="104" t="str">
        <f t="shared" si="630"/>
        <v/>
      </c>
      <c r="BN82" s="104" t="str">
        <f t="shared" si="631"/>
        <v/>
      </c>
      <c r="BO82" s="104" t="str">
        <f t="shared" si="632"/>
        <v/>
      </c>
      <c r="BP82" s="105" t="str">
        <f t="shared" si="538"/>
        <v/>
      </c>
      <c r="BQ82" s="109" t="str">
        <f t="shared" si="735"/>
        <v/>
      </c>
      <c r="BR82" s="102"/>
      <c r="BS82" s="102"/>
      <c r="BT82" s="104" t="str">
        <f t="shared" si="539"/>
        <v/>
      </c>
      <c r="BU82" s="102"/>
      <c r="BV82" s="104" t="str">
        <f t="shared" si="633"/>
        <v/>
      </c>
      <c r="BW82" s="102"/>
      <c r="BX82" s="102"/>
      <c r="BY82" s="104" t="str">
        <f t="shared" si="540"/>
        <v/>
      </c>
      <c r="BZ82" s="102"/>
      <c r="CA82" s="104" t="str">
        <f t="shared" si="634"/>
        <v/>
      </c>
      <c r="CB82" s="102"/>
      <c r="CC82" s="102"/>
      <c r="CD82" s="104" t="str">
        <f t="shared" si="541"/>
        <v/>
      </c>
      <c r="CE82" s="102"/>
      <c r="CF82" s="104" t="str">
        <f t="shared" si="635"/>
        <v/>
      </c>
      <c r="CG82" s="102"/>
      <c r="CH82" s="102"/>
      <c r="CI82" s="104" t="str">
        <f t="shared" si="542"/>
        <v/>
      </c>
      <c r="CJ82" s="102"/>
      <c r="CK82" s="104" t="str">
        <f t="shared" si="636"/>
        <v/>
      </c>
      <c r="CL82" s="102"/>
      <c r="CM82" s="102"/>
      <c r="CN82" s="104" t="str">
        <f t="shared" si="543"/>
        <v/>
      </c>
      <c r="CO82" s="102"/>
      <c r="CP82" s="104" t="str">
        <f t="shared" si="637"/>
        <v/>
      </c>
      <c r="CQ82" s="104" t="str">
        <f t="shared" si="638"/>
        <v/>
      </c>
      <c r="CR82" s="104" t="str">
        <f t="shared" si="639"/>
        <v/>
      </c>
      <c r="CS82" s="104" t="str">
        <f t="shared" si="640"/>
        <v/>
      </c>
      <c r="CT82" s="104" t="str">
        <f t="shared" si="641"/>
        <v/>
      </c>
      <c r="CU82" s="104" t="str">
        <f t="shared" si="642"/>
        <v/>
      </c>
      <c r="CV82" s="105" t="str">
        <f t="shared" si="544"/>
        <v/>
      </c>
      <c r="CW82" s="109" t="str">
        <f t="shared" si="736"/>
        <v/>
      </c>
      <c r="CX82" s="102"/>
      <c r="CY82" s="102"/>
      <c r="CZ82" s="104" t="str">
        <f t="shared" si="545"/>
        <v/>
      </c>
      <c r="DA82" s="102"/>
      <c r="DB82" s="104" t="str">
        <f t="shared" si="643"/>
        <v/>
      </c>
      <c r="DC82" s="102"/>
      <c r="DD82" s="102"/>
      <c r="DE82" s="104" t="str">
        <f t="shared" si="546"/>
        <v/>
      </c>
      <c r="DF82" s="102"/>
      <c r="DG82" s="104" t="str">
        <f t="shared" si="644"/>
        <v/>
      </c>
      <c r="DH82" s="102"/>
      <c r="DI82" s="102"/>
      <c r="DJ82" s="104" t="str">
        <f t="shared" si="547"/>
        <v/>
      </c>
      <c r="DK82" s="102"/>
      <c r="DL82" s="104" t="str">
        <f t="shared" si="645"/>
        <v/>
      </c>
      <c r="DM82" s="102"/>
      <c r="DN82" s="102"/>
      <c r="DO82" s="104" t="str">
        <f t="shared" si="548"/>
        <v/>
      </c>
      <c r="DP82" s="102"/>
      <c r="DQ82" s="104" t="str">
        <f t="shared" si="646"/>
        <v/>
      </c>
      <c r="DR82" s="102"/>
      <c r="DS82" s="102"/>
      <c r="DT82" s="104" t="str">
        <f t="shared" si="549"/>
        <v/>
      </c>
      <c r="DU82" s="102"/>
      <c r="DV82" s="104" t="str">
        <f t="shared" si="647"/>
        <v/>
      </c>
      <c r="DW82" s="104" t="str">
        <f t="shared" si="648"/>
        <v/>
      </c>
      <c r="DX82" s="104" t="str">
        <f t="shared" si="649"/>
        <v/>
      </c>
      <c r="DY82" s="104" t="str">
        <f t="shared" si="650"/>
        <v/>
      </c>
      <c r="DZ82" s="104" t="str">
        <f t="shared" si="651"/>
        <v/>
      </c>
      <c r="EA82" s="104" t="str">
        <f t="shared" si="652"/>
        <v/>
      </c>
      <c r="EB82" s="105" t="str">
        <f t="shared" si="550"/>
        <v/>
      </c>
      <c r="EC82" s="109" t="str">
        <f t="shared" si="737"/>
        <v/>
      </c>
      <c r="ED82" s="102"/>
      <c r="EE82" s="102"/>
      <c r="EF82" s="104" t="str">
        <f t="shared" si="551"/>
        <v/>
      </c>
      <c r="EG82" s="102"/>
      <c r="EH82" s="104" t="str">
        <f t="shared" si="653"/>
        <v/>
      </c>
      <c r="EI82" s="102"/>
      <c r="EJ82" s="102"/>
      <c r="EK82" s="104" t="str">
        <f t="shared" si="552"/>
        <v/>
      </c>
      <c r="EL82" s="102"/>
      <c r="EM82" s="104" t="str">
        <f t="shared" si="654"/>
        <v/>
      </c>
      <c r="EN82" s="102"/>
      <c r="EO82" s="102"/>
      <c r="EP82" s="104" t="str">
        <f t="shared" si="553"/>
        <v/>
      </c>
      <c r="EQ82" s="102"/>
      <c r="ER82" s="104" t="str">
        <f t="shared" si="655"/>
        <v/>
      </c>
      <c r="ES82" s="102"/>
      <c r="ET82" s="102"/>
      <c r="EU82" s="104" t="str">
        <f t="shared" si="554"/>
        <v/>
      </c>
      <c r="EV82" s="102"/>
      <c r="EW82" s="104" t="str">
        <f t="shared" si="656"/>
        <v/>
      </c>
      <c r="EX82" s="102"/>
      <c r="EY82" s="102"/>
      <c r="EZ82" s="104" t="str">
        <f t="shared" si="555"/>
        <v/>
      </c>
      <c r="FA82" s="102"/>
      <c r="FB82" s="104" t="str">
        <f t="shared" si="657"/>
        <v/>
      </c>
      <c r="FC82" s="104" t="str">
        <f t="shared" si="658"/>
        <v/>
      </c>
      <c r="FD82" s="104" t="str">
        <f t="shared" si="659"/>
        <v/>
      </c>
      <c r="FE82" s="104" t="str">
        <f t="shared" si="660"/>
        <v/>
      </c>
      <c r="FF82" s="104" t="str">
        <f t="shared" si="661"/>
        <v/>
      </c>
      <c r="FG82" s="104" t="str">
        <f t="shared" si="662"/>
        <v/>
      </c>
      <c r="FH82" s="105" t="str">
        <f t="shared" si="556"/>
        <v/>
      </c>
      <c r="FI82" s="109" t="str">
        <f t="shared" si="738"/>
        <v/>
      </c>
      <c r="FJ82" s="102"/>
      <c r="FK82" s="102"/>
      <c r="FL82" s="104" t="str">
        <f t="shared" si="557"/>
        <v/>
      </c>
      <c r="FM82" s="102"/>
      <c r="FN82" s="104" t="str">
        <f t="shared" si="663"/>
        <v/>
      </c>
      <c r="FO82" s="102"/>
      <c r="FP82" s="102"/>
      <c r="FQ82" s="104" t="str">
        <f t="shared" si="558"/>
        <v/>
      </c>
      <c r="FR82" s="102"/>
      <c r="FS82" s="104" t="str">
        <f t="shared" si="664"/>
        <v/>
      </c>
      <c r="FT82" s="102"/>
      <c r="FU82" s="102"/>
      <c r="FV82" s="104" t="str">
        <f t="shared" si="559"/>
        <v/>
      </c>
      <c r="FW82" s="102"/>
      <c r="FX82" s="104" t="str">
        <f t="shared" si="665"/>
        <v/>
      </c>
      <c r="FY82" s="102"/>
      <c r="FZ82" s="102"/>
      <c r="GA82" s="104" t="str">
        <f t="shared" si="560"/>
        <v/>
      </c>
      <c r="GB82" s="102"/>
      <c r="GC82" s="104" t="str">
        <f t="shared" si="666"/>
        <v/>
      </c>
      <c r="GD82" s="102"/>
      <c r="GE82" s="102"/>
      <c r="GF82" s="104" t="str">
        <f t="shared" si="561"/>
        <v/>
      </c>
      <c r="GG82" s="102"/>
      <c r="GH82" s="104" t="str">
        <f t="shared" si="667"/>
        <v/>
      </c>
      <c r="GI82" s="104" t="str">
        <f t="shared" si="668"/>
        <v/>
      </c>
      <c r="GJ82" s="104" t="str">
        <f t="shared" si="669"/>
        <v/>
      </c>
      <c r="GK82" s="104" t="str">
        <f t="shared" si="670"/>
        <v/>
      </c>
      <c r="GL82" s="104" t="str">
        <f t="shared" si="671"/>
        <v/>
      </c>
      <c r="GM82" s="104" t="str">
        <f t="shared" si="672"/>
        <v/>
      </c>
      <c r="GN82" s="105" t="str">
        <f t="shared" si="562"/>
        <v/>
      </c>
      <c r="GO82" s="109" t="str">
        <f t="shared" si="739"/>
        <v/>
      </c>
      <c r="GP82" s="102"/>
      <c r="GQ82" s="102"/>
      <c r="GR82" s="104" t="str">
        <f t="shared" si="563"/>
        <v/>
      </c>
      <c r="GS82" s="102"/>
      <c r="GT82" s="104" t="str">
        <f t="shared" si="673"/>
        <v/>
      </c>
      <c r="GU82" s="102"/>
      <c r="GV82" s="102"/>
      <c r="GW82" s="104" t="str">
        <f t="shared" si="564"/>
        <v/>
      </c>
      <c r="GX82" s="102"/>
      <c r="GY82" s="104" t="str">
        <f t="shared" si="674"/>
        <v/>
      </c>
      <c r="GZ82" s="102"/>
      <c r="HA82" s="102"/>
      <c r="HB82" s="104" t="str">
        <f t="shared" si="565"/>
        <v/>
      </c>
      <c r="HC82" s="102"/>
      <c r="HD82" s="104" t="str">
        <f t="shared" si="675"/>
        <v/>
      </c>
      <c r="HE82" s="102"/>
      <c r="HF82" s="102"/>
      <c r="HG82" s="104" t="str">
        <f t="shared" si="566"/>
        <v/>
      </c>
      <c r="HH82" s="102"/>
      <c r="HI82" s="104" t="str">
        <f t="shared" si="676"/>
        <v/>
      </c>
      <c r="HJ82" s="102"/>
      <c r="HK82" s="102"/>
      <c r="HL82" s="104" t="str">
        <f t="shared" si="567"/>
        <v/>
      </c>
      <c r="HM82" s="102"/>
      <c r="HN82" s="104" t="str">
        <f t="shared" si="677"/>
        <v/>
      </c>
      <c r="HO82" s="104" t="str">
        <f t="shared" si="678"/>
        <v/>
      </c>
      <c r="HP82" s="104" t="str">
        <f t="shared" si="679"/>
        <v/>
      </c>
      <c r="HQ82" s="104" t="str">
        <f t="shared" si="680"/>
        <v/>
      </c>
      <c r="HR82" s="104" t="str">
        <f t="shared" si="681"/>
        <v/>
      </c>
      <c r="HS82" s="104" t="str">
        <f t="shared" si="682"/>
        <v/>
      </c>
      <c r="HT82" s="105" t="str">
        <f t="shared" si="568"/>
        <v/>
      </c>
      <c r="HU82" s="109" t="str">
        <f t="shared" si="740"/>
        <v/>
      </c>
      <c r="HV82" s="102"/>
      <c r="HW82" s="102"/>
      <c r="HX82" s="104" t="str">
        <f t="shared" si="569"/>
        <v/>
      </c>
      <c r="HY82" s="102"/>
      <c r="HZ82" s="104" t="str">
        <f t="shared" si="683"/>
        <v/>
      </c>
      <c r="IA82" s="102"/>
      <c r="IB82" s="102"/>
      <c r="IC82" s="104" t="str">
        <f t="shared" si="570"/>
        <v/>
      </c>
      <c r="ID82" s="102"/>
      <c r="IE82" s="104" t="str">
        <f t="shared" si="684"/>
        <v/>
      </c>
      <c r="IF82" s="102"/>
      <c r="IG82" s="102"/>
      <c r="IH82" s="104" t="str">
        <f t="shared" si="571"/>
        <v/>
      </c>
      <c r="II82" s="102"/>
      <c r="IJ82" s="104" t="str">
        <f t="shared" si="685"/>
        <v/>
      </c>
      <c r="IK82" s="102"/>
      <c r="IL82" s="102"/>
      <c r="IM82" s="104" t="str">
        <f t="shared" si="572"/>
        <v/>
      </c>
      <c r="IN82" s="102"/>
      <c r="IO82" s="104" t="str">
        <f t="shared" si="686"/>
        <v/>
      </c>
      <c r="IP82" s="102"/>
      <c r="IQ82" s="102"/>
      <c r="IR82" s="104" t="str">
        <f t="shared" si="573"/>
        <v/>
      </c>
      <c r="IS82" s="102"/>
      <c r="IT82" s="104" t="str">
        <f t="shared" si="687"/>
        <v/>
      </c>
      <c r="IU82" s="104" t="str">
        <f t="shared" si="688"/>
        <v/>
      </c>
      <c r="IV82" s="104" t="str">
        <f t="shared" si="689"/>
        <v/>
      </c>
      <c r="IW82" s="104" t="str">
        <f t="shared" si="690"/>
        <v/>
      </c>
      <c r="IX82" s="104" t="str">
        <f t="shared" si="691"/>
        <v/>
      </c>
      <c r="IY82" s="104" t="str">
        <f t="shared" si="692"/>
        <v/>
      </c>
      <c r="IZ82" s="105" t="str">
        <f t="shared" si="574"/>
        <v/>
      </c>
      <c r="JA82" s="109" t="str">
        <f t="shared" si="741"/>
        <v/>
      </c>
      <c r="JB82" s="102"/>
      <c r="JC82" s="102"/>
      <c r="JD82" s="104" t="str">
        <f t="shared" si="575"/>
        <v/>
      </c>
      <c r="JE82" s="102"/>
      <c r="JF82" s="104" t="str">
        <f t="shared" si="693"/>
        <v/>
      </c>
      <c r="JG82" s="102"/>
      <c r="JH82" s="102"/>
      <c r="JI82" s="104" t="str">
        <f t="shared" si="576"/>
        <v/>
      </c>
      <c r="JJ82" s="102"/>
      <c r="JK82" s="104" t="str">
        <f t="shared" si="694"/>
        <v/>
      </c>
      <c r="JL82" s="102"/>
      <c r="JM82" s="102"/>
      <c r="JN82" s="104" t="str">
        <f t="shared" si="577"/>
        <v/>
      </c>
      <c r="JO82" s="102"/>
      <c r="JP82" s="104" t="str">
        <f t="shared" si="695"/>
        <v/>
      </c>
      <c r="JQ82" s="102"/>
      <c r="JR82" s="102"/>
      <c r="JS82" s="104" t="str">
        <f t="shared" si="578"/>
        <v/>
      </c>
      <c r="JT82" s="102"/>
      <c r="JU82" s="104" t="str">
        <f t="shared" si="696"/>
        <v/>
      </c>
      <c r="JV82" s="102"/>
      <c r="JW82" s="102"/>
      <c r="JX82" s="104" t="str">
        <f t="shared" si="579"/>
        <v/>
      </c>
      <c r="JY82" s="102"/>
      <c r="JZ82" s="104" t="str">
        <f t="shared" si="697"/>
        <v/>
      </c>
      <c r="KA82" s="104" t="str">
        <f t="shared" si="698"/>
        <v/>
      </c>
      <c r="KB82" s="104" t="str">
        <f t="shared" si="699"/>
        <v/>
      </c>
      <c r="KC82" s="104" t="str">
        <f t="shared" si="700"/>
        <v/>
      </c>
      <c r="KD82" s="104" t="str">
        <f t="shared" si="701"/>
        <v/>
      </c>
      <c r="KE82" s="104" t="str">
        <f t="shared" si="702"/>
        <v/>
      </c>
      <c r="KF82" s="105" t="str">
        <f t="shared" si="580"/>
        <v/>
      </c>
      <c r="KG82" s="109" t="str">
        <f t="shared" si="742"/>
        <v/>
      </c>
      <c r="KH82" s="102"/>
      <c r="KI82" s="102"/>
      <c r="KJ82" s="104" t="str">
        <f t="shared" si="581"/>
        <v/>
      </c>
      <c r="KK82" s="102"/>
      <c r="KL82" s="104" t="str">
        <f t="shared" si="703"/>
        <v/>
      </c>
      <c r="KM82" s="102"/>
      <c r="KN82" s="102"/>
      <c r="KO82" s="104" t="str">
        <f t="shared" si="582"/>
        <v/>
      </c>
      <c r="KP82" s="102"/>
      <c r="KQ82" s="104" t="str">
        <f t="shared" si="704"/>
        <v/>
      </c>
      <c r="KR82" s="102"/>
      <c r="KS82" s="102"/>
      <c r="KT82" s="104" t="str">
        <f t="shared" si="583"/>
        <v/>
      </c>
      <c r="KU82" s="102"/>
      <c r="KV82" s="104" t="str">
        <f t="shared" si="705"/>
        <v/>
      </c>
      <c r="KW82" s="102"/>
      <c r="KX82" s="102"/>
      <c r="KY82" s="104" t="str">
        <f t="shared" si="584"/>
        <v/>
      </c>
      <c r="KZ82" s="102"/>
      <c r="LA82" s="104" t="str">
        <f t="shared" si="706"/>
        <v/>
      </c>
      <c r="LB82" s="102"/>
      <c r="LC82" s="102"/>
      <c r="LD82" s="104" t="str">
        <f t="shared" si="585"/>
        <v/>
      </c>
      <c r="LE82" s="102"/>
      <c r="LF82" s="104" t="str">
        <f t="shared" si="707"/>
        <v/>
      </c>
      <c r="LG82" s="104" t="str">
        <f t="shared" si="708"/>
        <v/>
      </c>
      <c r="LH82" s="104" t="str">
        <f t="shared" si="709"/>
        <v/>
      </c>
      <c r="LI82" s="104" t="str">
        <f t="shared" si="710"/>
        <v/>
      </c>
      <c r="LJ82" s="104" t="str">
        <f t="shared" si="711"/>
        <v/>
      </c>
      <c r="LK82" s="104" t="str">
        <f t="shared" si="712"/>
        <v/>
      </c>
      <c r="LL82" s="105" t="str">
        <f t="shared" si="586"/>
        <v/>
      </c>
      <c r="LM82" s="109" t="str">
        <f t="shared" si="743"/>
        <v/>
      </c>
      <c r="LN82" s="102"/>
      <c r="LO82" s="102"/>
      <c r="LP82" s="104" t="str">
        <f t="shared" si="587"/>
        <v/>
      </c>
      <c r="LQ82" s="102"/>
      <c r="LR82" s="104" t="str">
        <f t="shared" si="713"/>
        <v/>
      </c>
      <c r="LS82" s="102"/>
      <c r="LT82" s="102"/>
      <c r="LU82" s="104" t="str">
        <f t="shared" si="588"/>
        <v/>
      </c>
      <c r="LV82" s="102"/>
      <c r="LW82" s="104" t="str">
        <f t="shared" si="714"/>
        <v/>
      </c>
      <c r="LX82" s="102"/>
      <c r="LY82" s="102"/>
      <c r="LZ82" s="104" t="str">
        <f t="shared" si="589"/>
        <v/>
      </c>
      <c r="MA82" s="102"/>
      <c r="MB82" s="104" t="str">
        <f t="shared" si="715"/>
        <v/>
      </c>
      <c r="MC82" s="102"/>
      <c r="MD82" s="102"/>
      <c r="ME82" s="104" t="str">
        <f t="shared" si="590"/>
        <v/>
      </c>
      <c r="MF82" s="102"/>
      <c r="MG82" s="104" t="str">
        <f t="shared" si="716"/>
        <v/>
      </c>
      <c r="MH82" s="102"/>
      <c r="MI82" s="102"/>
      <c r="MJ82" s="104" t="str">
        <f t="shared" si="591"/>
        <v/>
      </c>
      <c r="MK82" s="102"/>
      <c r="ML82" s="104" t="str">
        <f t="shared" si="717"/>
        <v/>
      </c>
      <c r="MM82" s="104" t="str">
        <f t="shared" si="718"/>
        <v/>
      </c>
      <c r="MN82" s="104" t="str">
        <f t="shared" si="719"/>
        <v/>
      </c>
      <c r="MO82" s="104" t="str">
        <f t="shared" si="720"/>
        <v/>
      </c>
      <c r="MP82" s="104" t="str">
        <f t="shared" si="721"/>
        <v/>
      </c>
      <c r="MQ82" s="104" t="str">
        <f t="shared" si="722"/>
        <v/>
      </c>
      <c r="MR82" s="105" t="str">
        <f t="shared" si="592"/>
        <v/>
      </c>
      <c r="MS82" s="109" t="str">
        <f t="shared" si="744"/>
        <v/>
      </c>
      <c r="MT82" s="102"/>
      <c r="MU82" s="102"/>
      <c r="MV82" s="104" t="str">
        <f t="shared" si="593"/>
        <v/>
      </c>
      <c r="MW82" s="102"/>
      <c r="MX82" s="104" t="str">
        <f t="shared" si="723"/>
        <v/>
      </c>
      <c r="MY82" s="102"/>
      <c r="MZ82" s="102"/>
      <c r="NA82" s="104" t="str">
        <f t="shared" si="594"/>
        <v/>
      </c>
      <c r="NB82" s="102"/>
      <c r="NC82" s="104" t="str">
        <f t="shared" si="724"/>
        <v/>
      </c>
      <c r="ND82" s="102"/>
      <c r="NE82" s="102"/>
      <c r="NF82" s="104" t="str">
        <f t="shared" si="595"/>
        <v/>
      </c>
      <c r="NG82" s="102"/>
      <c r="NH82" s="104" t="str">
        <f t="shared" si="725"/>
        <v/>
      </c>
      <c r="NI82" s="102"/>
      <c r="NJ82" s="102"/>
      <c r="NK82" s="104" t="str">
        <f t="shared" si="596"/>
        <v/>
      </c>
      <c r="NL82" s="102"/>
      <c r="NM82" s="104" t="str">
        <f t="shared" si="726"/>
        <v/>
      </c>
      <c r="NN82" s="102"/>
      <c r="NO82" s="102"/>
      <c r="NP82" s="104" t="str">
        <f t="shared" si="597"/>
        <v/>
      </c>
      <c r="NQ82" s="102"/>
      <c r="NR82" s="104" t="str">
        <f t="shared" si="727"/>
        <v/>
      </c>
      <c r="NS82" s="104" t="str">
        <f t="shared" si="728"/>
        <v/>
      </c>
      <c r="NT82" s="104" t="str">
        <f t="shared" si="729"/>
        <v/>
      </c>
      <c r="NU82" s="104" t="str">
        <f t="shared" si="730"/>
        <v/>
      </c>
      <c r="NV82" s="104" t="str">
        <f t="shared" si="731"/>
        <v/>
      </c>
      <c r="NW82" s="104" t="str">
        <f t="shared" si="732"/>
        <v/>
      </c>
      <c r="NX82" s="105" t="str">
        <f t="shared" si="598"/>
        <v/>
      </c>
      <c r="NY82" s="109" t="str">
        <f t="shared" si="745"/>
        <v/>
      </c>
      <c r="OA82" s="104" t="str">
        <f t="shared" si="599"/>
        <v/>
      </c>
      <c r="OB82" s="104" t="str">
        <f t="shared" si="600"/>
        <v/>
      </c>
      <c r="OC82" s="104" t="str">
        <f t="shared" si="601"/>
        <v/>
      </c>
      <c r="OD82" s="104" t="str">
        <f t="shared" si="602"/>
        <v/>
      </c>
      <c r="OE82" s="104" t="str">
        <f t="shared" si="603"/>
        <v/>
      </c>
      <c r="OF82" s="104" t="str">
        <f t="shared" si="604"/>
        <v/>
      </c>
      <c r="OG82" s="104" t="str">
        <f t="shared" si="605"/>
        <v/>
      </c>
      <c r="OH82" s="104" t="str">
        <f t="shared" si="606"/>
        <v/>
      </c>
      <c r="OI82" s="104" t="str">
        <f t="shared" si="607"/>
        <v/>
      </c>
      <c r="OJ82" s="104" t="str">
        <f t="shared" si="608"/>
        <v/>
      </c>
      <c r="OK82" s="104" t="str">
        <f t="shared" si="609"/>
        <v/>
      </c>
      <c r="OL82" s="104" t="str">
        <f t="shared" si="610"/>
        <v/>
      </c>
      <c r="OM82" s="134"/>
      <c r="ON82" s="104" t="str">
        <f t="shared" si="611"/>
        <v/>
      </c>
      <c r="OO82" s="104" t="str">
        <f t="shared" si="612"/>
        <v/>
      </c>
      <c r="OP82" s="104" t="str">
        <f t="shared" si="733"/>
        <v/>
      </c>
      <c r="OQ82" s="104" t="str">
        <f t="shared" si="746"/>
        <v/>
      </c>
      <c r="OR82" s="105" t="str">
        <f t="shared" si="747"/>
        <v/>
      </c>
      <c r="OS82" s="105" t="str">
        <f t="shared" si="748"/>
        <v/>
      </c>
      <c r="OT82" s="134"/>
      <c r="OU82" s="109" t="str">
        <f t="shared" si="749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68"/>
        <v>78</v>
      </c>
      <c r="B83" s="195"/>
      <c r="C83" s="195"/>
      <c r="D83" s="195"/>
      <c r="E83" s="196"/>
      <c r="F83" s="102"/>
      <c r="G83" s="102"/>
      <c r="H83" s="104" t="str">
        <f t="shared" si="527"/>
        <v/>
      </c>
      <c r="I83" s="102"/>
      <c r="J83" s="104" t="str">
        <f t="shared" si="613"/>
        <v/>
      </c>
      <c r="K83" s="102"/>
      <c r="L83" s="102"/>
      <c r="M83" s="104" t="str">
        <f t="shared" si="528"/>
        <v/>
      </c>
      <c r="N83" s="102"/>
      <c r="O83" s="104" t="str">
        <f t="shared" si="614"/>
        <v/>
      </c>
      <c r="P83" s="102"/>
      <c r="Q83" s="102"/>
      <c r="R83" s="104" t="str">
        <f t="shared" si="529"/>
        <v/>
      </c>
      <c r="S83" s="102"/>
      <c r="T83" s="104" t="str">
        <f t="shared" si="615"/>
        <v/>
      </c>
      <c r="U83" s="102"/>
      <c r="V83" s="102"/>
      <c r="W83" s="104" t="str">
        <f t="shared" si="530"/>
        <v/>
      </c>
      <c r="X83" s="102"/>
      <c r="Y83" s="104" t="str">
        <f t="shared" si="616"/>
        <v/>
      </c>
      <c r="Z83" s="102"/>
      <c r="AA83" s="102"/>
      <c r="AB83" s="104" t="str">
        <f t="shared" si="531"/>
        <v/>
      </c>
      <c r="AC83" s="102"/>
      <c r="AD83" s="104" t="str">
        <f t="shared" si="617"/>
        <v/>
      </c>
      <c r="AE83" s="104" t="str">
        <f t="shared" si="618"/>
        <v/>
      </c>
      <c r="AF83" s="104" t="str">
        <f t="shared" si="619"/>
        <v/>
      </c>
      <c r="AG83" s="104" t="str">
        <f t="shared" si="620"/>
        <v/>
      </c>
      <c r="AH83" s="104" t="str">
        <f t="shared" si="621"/>
        <v/>
      </c>
      <c r="AI83" s="104" t="str">
        <f t="shared" si="622"/>
        <v/>
      </c>
      <c r="AJ83" s="105" t="str">
        <f t="shared" si="532"/>
        <v/>
      </c>
      <c r="AK83" s="109" t="str">
        <f t="shared" si="734"/>
        <v/>
      </c>
      <c r="AL83" s="102"/>
      <c r="AM83" s="102"/>
      <c r="AN83" s="104" t="str">
        <f t="shared" si="533"/>
        <v/>
      </c>
      <c r="AO83" s="102"/>
      <c r="AP83" s="104" t="str">
        <f t="shared" si="623"/>
        <v/>
      </c>
      <c r="AQ83" s="102"/>
      <c r="AR83" s="102"/>
      <c r="AS83" s="104" t="str">
        <f t="shared" si="534"/>
        <v/>
      </c>
      <c r="AT83" s="102"/>
      <c r="AU83" s="104" t="str">
        <f t="shared" si="624"/>
        <v/>
      </c>
      <c r="AV83" s="102"/>
      <c r="AW83" s="102"/>
      <c r="AX83" s="104" t="str">
        <f t="shared" si="535"/>
        <v/>
      </c>
      <c r="AY83" s="102"/>
      <c r="AZ83" s="104" t="str">
        <f t="shared" si="625"/>
        <v/>
      </c>
      <c r="BA83" s="102"/>
      <c r="BB83" s="102"/>
      <c r="BC83" s="104" t="str">
        <f t="shared" si="536"/>
        <v/>
      </c>
      <c r="BD83" s="102"/>
      <c r="BE83" s="104" t="str">
        <f t="shared" si="626"/>
        <v/>
      </c>
      <c r="BF83" s="102"/>
      <c r="BG83" s="102"/>
      <c r="BH83" s="104" t="str">
        <f t="shared" si="537"/>
        <v/>
      </c>
      <c r="BI83" s="102"/>
      <c r="BJ83" s="104" t="str">
        <f t="shared" si="627"/>
        <v/>
      </c>
      <c r="BK83" s="104" t="str">
        <f t="shared" si="628"/>
        <v/>
      </c>
      <c r="BL83" s="104" t="str">
        <f t="shared" si="629"/>
        <v/>
      </c>
      <c r="BM83" s="104" t="str">
        <f t="shared" si="630"/>
        <v/>
      </c>
      <c r="BN83" s="104" t="str">
        <f t="shared" si="631"/>
        <v/>
      </c>
      <c r="BO83" s="104" t="str">
        <f t="shared" si="632"/>
        <v/>
      </c>
      <c r="BP83" s="105" t="str">
        <f t="shared" si="538"/>
        <v/>
      </c>
      <c r="BQ83" s="109" t="str">
        <f t="shared" si="735"/>
        <v/>
      </c>
      <c r="BR83" s="102"/>
      <c r="BS83" s="102"/>
      <c r="BT83" s="104" t="str">
        <f t="shared" si="539"/>
        <v/>
      </c>
      <c r="BU83" s="102"/>
      <c r="BV83" s="104" t="str">
        <f t="shared" si="633"/>
        <v/>
      </c>
      <c r="BW83" s="102"/>
      <c r="BX83" s="102"/>
      <c r="BY83" s="104" t="str">
        <f t="shared" si="540"/>
        <v/>
      </c>
      <c r="BZ83" s="102"/>
      <c r="CA83" s="104" t="str">
        <f t="shared" si="634"/>
        <v/>
      </c>
      <c r="CB83" s="102"/>
      <c r="CC83" s="102"/>
      <c r="CD83" s="104" t="str">
        <f t="shared" si="541"/>
        <v/>
      </c>
      <c r="CE83" s="102"/>
      <c r="CF83" s="104" t="str">
        <f t="shared" si="635"/>
        <v/>
      </c>
      <c r="CG83" s="102"/>
      <c r="CH83" s="102"/>
      <c r="CI83" s="104" t="str">
        <f t="shared" si="542"/>
        <v/>
      </c>
      <c r="CJ83" s="102"/>
      <c r="CK83" s="104" t="str">
        <f t="shared" si="636"/>
        <v/>
      </c>
      <c r="CL83" s="102"/>
      <c r="CM83" s="102"/>
      <c r="CN83" s="104" t="str">
        <f t="shared" si="543"/>
        <v/>
      </c>
      <c r="CO83" s="102"/>
      <c r="CP83" s="104" t="str">
        <f t="shared" si="637"/>
        <v/>
      </c>
      <c r="CQ83" s="104" t="str">
        <f t="shared" si="638"/>
        <v/>
      </c>
      <c r="CR83" s="104" t="str">
        <f t="shared" si="639"/>
        <v/>
      </c>
      <c r="CS83" s="104" t="str">
        <f t="shared" si="640"/>
        <v/>
      </c>
      <c r="CT83" s="104" t="str">
        <f t="shared" si="641"/>
        <v/>
      </c>
      <c r="CU83" s="104" t="str">
        <f t="shared" si="642"/>
        <v/>
      </c>
      <c r="CV83" s="105" t="str">
        <f t="shared" si="544"/>
        <v/>
      </c>
      <c r="CW83" s="109" t="str">
        <f t="shared" si="736"/>
        <v/>
      </c>
      <c r="CX83" s="102"/>
      <c r="CY83" s="102"/>
      <c r="CZ83" s="104" t="str">
        <f t="shared" si="545"/>
        <v/>
      </c>
      <c r="DA83" s="102"/>
      <c r="DB83" s="104" t="str">
        <f t="shared" si="643"/>
        <v/>
      </c>
      <c r="DC83" s="102"/>
      <c r="DD83" s="102"/>
      <c r="DE83" s="104" t="str">
        <f t="shared" si="546"/>
        <v/>
      </c>
      <c r="DF83" s="102"/>
      <c r="DG83" s="104" t="str">
        <f t="shared" si="644"/>
        <v/>
      </c>
      <c r="DH83" s="102"/>
      <c r="DI83" s="102"/>
      <c r="DJ83" s="104" t="str">
        <f t="shared" si="547"/>
        <v/>
      </c>
      <c r="DK83" s="102"/>
      <c r="DL83" s="104" t="str">
        <f t="shared" si="645"/>
        <v/>
      </c>
      <c r="DM83" s="102"/>
      <c r="DN83" s="102"/>
      <c r="DO83" s="104" t="str">
        <f t="shared" si="548"/>
        <v/>
      </c>
      <c r="DP83" s="102"/>
      <c r="DQ83" s="104" t="str">
        <f t="shared" si="646"/>
        <v/>
      </c>
      <c r="DR83" s="102"/>
      <c r="DS83" s="102"/>
      <c r="DT83" s="104" t="str">
        <f t="shared" si="549"/>
        <v/>
      </c>
      <c r="DU83" s="102"/>
      <c r="DV83" s="104" t="str">
        <f t="shared" si="647"/>
        <v/>
      </c>
      <c r="DW83" s="104" t="str">
        <f t="shared" si="648"/>
        <v/>
      </c>
      <c r="DX83" s="104" t="str">
        <f t="shared" si="649"/>
        <v/>
      </c>
      <c r="DY83" s="104" t="str">
        <f t="shared" si="650"/>
        <v/>
      </c>
      <c r="DZ83" s="104" t="str">
        <f t="shared" si="651"/>
        <v/>
      </c>
      <c r="EA83" s="104" t="str">
        <f t="shared" si="652"/>
        <v/>
      </c>
      <c r="EB83" s="105" t="str">
        <f t="shared" si="550"/>
        <v/>
      </c>
      <c r="EC83" s="109" t="str">
        <f t="shared" si="737"/>
        <v/>
      </c>
      <c r="ED83" s="102"/>
      <c r="EE83" s="102"/>
      <c r="EF83" s="104" t="str">
        <f t="shared" si="551"/>
        <v/>
      </c>
      <c r="EG83" s="102"/>
      <c r="EH83" s="104" t="str">
        <f t="shared" si="653"/>
        <v/>
      </c>
      <c r="EI83" s="102"/>
      <c r="EJ83" s="102"/>
      <c r="EK83" s="104" t="str">
        <f t="shared" si="552"/>
        <v/>
      </c>
      <c r="EL83" s="102"/>
      <c r="EM83" s="104" t="str">
        <f t="shared" si="654"/>
        <v/>
      </c>
      <c r="EN83" s="102"/>
      <c r="EO83" s="102"/>
      <c r="EP83" s="104" t="str">
        <f t="shared" si="553"/>
        <v/>
      </c>
      <c r="EQ83" s="102"/>
      <c r="ER83" s="104" t="str">
        <f t="shared" si="655"/>
        <v/>
      </c>
      <c r="ES83" s="102"/>
      <c r="ET83" s="102"/>
      <c r="EU83" s="104" t="str">
        <f t="shared" si="554"/>
        <v/>
      </c>
      <c r="EV83" s="102"/>
      <c r="EW83" s="104" t="str">
        <f t="shared" si="656"/>
        <v/>
      </c>
      <c r="EX83" s="102"/>
      <c r="EY83" s="102"/>
      <c r="EZ83" s="104" t="str">
        <f t="shared" si="555"/>
        <v/>
      </c>
      <c r="FA83" s="102"/>
      <c r="FB83" s="104" t="str">
        <f t="shared" si="657"/>
        <v/>
      </c>
      <c r="FC83" s="104" t="str">
        <f t="shared" si="658"/>
        <v/>
      </c>
      <c r="FD83" s="104" t="str">
        <f t="shared" si="659"/>
        <v/>
      </c>
      <c r="FE83" s="104" t="str">
        <f t="shared" si="660"/>
        <v/>
      </c>
      <c r="FF83" s="104" t="str">
        <f t="shared" si="661"/>
        <v/>
      </c>
      <c r="FG83" s="104" t="str">
        <f t="shared" si="662"/>
        <v/>
      </c>
      <c r="FH83" s="105" t="str">
        <f t="shared" si="556"/>
        <v/>
      </c>
      <c r="FI83" s="109" t="str">
        <f t="shared" si="738"/>
        <v/>
      </c>
      <c r="FJ83" s="102"/>
      <c r="FK83" s="102"/>
      <c r="FL83" s="104" t="str">
        <f t="shared" si="557"/>
        <v/>
      </c>
      <c r="FM83" s="102"/>
      <c r="FN83" s="104" t="str">
        <f t="shared" si="663"/>
        <v/>
      </c>
      <c r="FO83" s="102"/>
      <c r="FP83" s="102"/>
      <c r="FQ83" s="104" t="str">
        <f t="shared" si="558"/>
        <v/>
      </c>
      <c r="FR83" s="102"/>
      <c r="FS83" s="104" t="str">
        <f t="shared" si="664"/>
        <v/>
      </c>
      <c r="FT83" s="102"/>
      <c r="FU83" s="102"/>
      <c r="FV83" s="104" t="str">
        <f t="shared" si="559"/>
        <v/>
      </c>
      <c r="FW83" s="102"/>
      <c r="FX83" s="104" t="str">
        <f t="shared" si="665"/>
        <v/>
      </c>
      <c r="FY83" s="102"/>
      <c r="FZ83" s="102"/>
      <c r="GA83" s="104" t="str">
        <f t="shared" si="560"/>
        <v/>
      </c>
      <c r="GB83" s="102"/>
      <c r="GC83" s="104" t="str">
        <f t="shared" si="666"/>
        <v/>
      </c>
      <c r="GD83" s="102"/>
      <c r="GE83" s="102"/>
      <c r="GF83" s="104" t="str">
        <f t="shared" si="561"/>
        <v/>
      </c>
      <c r="GG83" s="102"/>
      <c r="GH83" s="104" t="str">
        <f t="shared" si="667"/>
        <v/>
      </c>
      <c r="GI83" s="104" t="str">
        <f t="shared" si="668"/>
        <v/>
      </c>
      <c r="GJ83" s="104" t="str">
        <f t="shared" si="669"/>
        <v/>
      </c>
      <c r="GK83" s="104" t="str">
        <f t="shared" si="670"/>
        <v/>
      </c>
      <c r="GL83" s="104" t="str">
        <f t="shared" si="671"/>
        <v/>
      </c>
      <c r="GM83" s="104" t="str">
        <f t="shared" si="672"/>
        <v/>
      </c>
      <c r="GN83" s="105" t="str">
        <f t="shared" si="562"/>
        <v/>
      </c>
      <c r="GO83" s="109" t="str">
        <f t="shared" si="739"/>
        <v/>
      </c>
      <c r="GP83" s="102"/>
      <c r="GQ83" s="102"/>
      <c r="GR83" s="104" t="str">
        <f t="shared" si="563"/>
        <v/>
      </c>
      <c r="GS83" s="102"/>
      <c r="GT83" s="104" t="str">
        <f t="shared" si="673"/>
        <v/>
      </c>
      <c r="GU83" s="102"/>
      <c r="GV83" s="102"/>
      <c r="GW83" s="104" t="str">
        <f t="shared" si="564"/>
        <v/>
      </c>
      <c r="GX83" s="102"/>
      <c r="GY83" s="104" t="str">
        <f t="shared" si="674"/>
        <v/>
      </c>
      <c r="GZ83" s="102"/>
      <c r="HA83" s="102"/>
      <c r="HB83" s="104" t="str">
        <f t="shared" si="565"/>
        <v/>
      </c>
      <c r="HC83" s="102"/>
      <c r="HD83" s="104" t="str">
        <f t="shared" si="675"/>
        <v/>
      </c>
      <c r="HE83" s="102"/>
      <c r="HF83" s="102"/>
      <c r="HG83" s="104" t="str">
        <f t="shared" si="566"/>
        <v/>
      </c>
      <c r="HH83" s="102"/>
      <c r="HI83" s="104" t="str">
        <f t="shared" si="676"/>
        <v/>
      </c>
      <c r="HJ83" s="102"/>
      <c r="HK83" s="102"/>
      <c r="HL83" s="104" t="str">
        <f t="shared" si="567"/>
        <v/>
      </c>
      <c r="HM83" s="102"/>
      <c r="HN83" s="104" t="str">
        <f t="shared" si="677"/>
        <v/>
      </c>
      <c r="HO83" s="104" t="str">
        <f t="shared" si="678"/>
        <v/>
      </c>
      <c r="HP83" s="104" t="str">
        <f t="shared" si="679"/>
        <v/>
      </c>
      <c r="HQ83" s="104" t="str">
        <f t="shared" si="680"/>
        <v/>
      </c>
      <c r="HR83" s="104" t="str">
        <f t="shared" si="681"/>
        <v/>
      </c>
      <c r="HS83" s="104" t="str">
        <f t="shared" si="682"/>
        <v/>
      </c>
      <c r="HT83" s="105" t="str">
        <f t="shared" si="568"/>
        <v/>
      </c>
      <c r="HU83" s="109" t="str">
        <f t="shared" si="740"/>
        <v/>
      </c>
      <c r="HV83" s="102"/>
      <c r="HW83" s="102"/>
      <c r="HX83" s="104" t="str">
        <f t="shared" si="569"/>
        <v/>
      </c>
      <c r="HY83" s="102"/>
      <c r="HZ83" s="104" t="str">
        <f t="shared" si="683"/>
        <v/>
      </c>
      <c r="IA83" s="102"/>
      <c r="IB83" s="102"/>
      <c r="IC83" s="104" t="str">
        <f t="shared" si="570"/>
        <v/>
      </c>
      <c r="ID83" s="102"/>
      <c r="IE83" s="104" t="str">
        <f t="shared" si="684"/>
        <v/>
      </c>
      <c r="IF83" s="102"/>
      <c r="IG83" s="102"/>
      <c r="IH83" s="104" t="str">
        <f t="shared" si="571"/>
        <v/>
      </c>
      <c r="II83" s="102"/>
      <c r="IJ83" s="104" t="str">
        <f t="shared" si="685"/>
        <v/>
      </c>
      <c r="IK83" s="102"/>
      <c r="IL83" s="102"/>
      <c r="IM83" s="104" t="str">
        <f t="shared" si="572"/>
        <v/>
      </c>
      <c r="IN83" s="102"/>
      <c r="IO83" s="104" t="str">
        <f t="shared" si="686"/>
        <v/>
      </c>
      <c r="IP83" s="102"/>
      <c r="IQ83" s="102"/>
      <c r="IR83" s="104" t="str">
        <f t="shared" si="573"/>
        <v/>
      </c>
      <c r="IS83" s="102"/>
      <c r="IT83" s="104" t="str">
        <f t="shared" si="687"/>
        <v/>
      </c>
      <c r="IU83" s="104" t="str">
        <f t="shared" si="688"/>
        <v/>
      </c>
      <c r="IV83" s="104" t="str">
        <f t="shared" si="689"/>
        <v/>
      </c>
      <c r="IW83" s="104" t="str">
        <f t="shared" si="690"/>
        <v/>
      </c>
      <c r="IX83" s="104" t="str">
        <f t="shared" si="691"/>
        <v/>
      </c>
      <c r="IY83" s="104" t="str">
        <f t="shared" si="692"/>
        <v/>
      </c>
      <c r="IZ83" s="105" t="str">
        <f t="shared" si="574"/>
        <v/>
      </c>
      <c r="JA83" s="109" t="str">
        <f t="shared" si="741"/>
        <v/>
      </c>
      <c r="JB83" s="102"/>
      <c r="JC83" s="102"/>
      <c r="JD83" s="104" t="str">
        <f t="shared" si="575"/>
        <v/>
      </c>
      <c r="JE83" s="102"/>
      <c r="JF83" s="104" t="str">
        <f t="shared" si="693"/>
        <v/>
      </c>
      <c r="JG83" s="102"/>
      <c r="JH83" s="102"/>
      <c r="JI83" s="104" t="str">
        <f t="shared" si="576"/>
        <v/>
      </c>
      <c r="JJ83" s="102"/>
      <c r="JK83" s="104" t="str">
        <f t="shared" si="694"/>
        <v/>
      </c>
      <c r="JL83" s="102"/>
      <c r="JM83" s="102"/>
      <c r="JN83" s="104" t="str">
        <f t="shared" si="577"/>
        <v/>
      </c>
      <c r="JO83" s="102"/>
      <c r="JP83" s="104" t="str">
        <f t="shared" si="695"/>
        <v/>
      </c>
      <c r="JQ83" s="102"/>
      <c r="JR83" s="102"/>
      <c r="JS83" s="104" t="str">
        <f t="shared" si="578"/>
        <v/>
      </c>
      <c r="JT83" s="102"/>
      <c r="JU83" s="104" t="str">
        <f t="shared" si="696"/>
        <v/>
      </c>
      <c r="JV83" s="102"/>
      <c r="JW83" s="102"/>
      <c r="JX83" s="104" t="str">
        <f t="shared" si="579"/>
        <v/>
      </c>
      <c r="JY83" s="102"/>
      <c r="JZ83" s="104" t="str">
        <f t="shared" si="697"/>
        <v/>
      </c>
      <c r="KA83" s="104" t="str">
        <f t="shared" si="698"/>
        <v/>
      </c>
      <c r="KB83" s="104" t="str">
        <f t="shared" si="699"/>
        <v/>
      </c>
      <c r="KC83" s="104" t="str">
        <f t="shared" si="700"/>
        <v/>
      </c>
      <c r="KD83" s="104" t="str">
        <f t="shared" si="701"/>
        <v/>
      </c>
      <c r="KE83" s="104" t="str">
        <f t="shared" si="702"/>
        <v/>
      </c>
      <c r="KF83" s="105" t="str">
        <f t="shared" si="580"/>
        <v/>
      </c>
      <c r="KG83" s="109" t="str">
        <f t="shared" si="742"/>
        <v/>
      </c>
      <c r="KH83" s="102"/>
      <c r="KI83" s="102"/>
      <c r="KJ83" s="104" t="str">
        <f t="shared" si="581"/>
        <v/>
      </c>
      <c r="KK83" s="102"/>
      <c r="KL83" s="104" t="str">
        <f t="shared" si="703"/>
        <v/>
      </c>
      <c r="KM83" s="102"/>
      <c r="KN83" s="102"/>
      <c r="KO83" s="104" t="str">
        <f t="shared" si="582"/>
        <v/>
      </c>
      <c r="KP83" s="102"/>
      <c r="KQ83" s="104" t="str">
        <f t="shared" si="704"/>
        <v/>
      </c>
      <c r="KR83" s="102"/>
      <c r="KS83" s="102"/>
      <c r="KT83" s="104" t="str">
        <f t="shared" si="583"/>
        <v/>
      </c>
      <c r="KU83" s="102"/>
      <c r="KV83" s="104" t="str">
        <f t="shared" si="705"/>
        <v/>
      </c>
      <c r="KW83" s="102"/>
      <c r="KX83" s="102"/>
      <c r="KY83" s="104" t="str">
        <f t="shared" si="584"/>
        <v/>
      </c>
      <c r="KZ83" s="102"/>
      <c r="LA83" s="104" t="str">
        <f t="shared" si="706"/>
        <v/>
      </c>
      <c r="LB83" s="102"/>
      <c r="LC83" s="102"/>
      <c r="LD83" s="104" t="str">
        <f t="shared" si="585"/>
        <v/>
      </c>
      <c r="LE83" s="102"/>
      <c r="LF83" s="104" t="str">
        <f t="shared" si="707"/>
        <v/>
      </c>
      <c r="LG83" s="104" t="str">
        <f t="shared" si="708"/>
        <v/>
      </c>
      <c r="LH83" s="104" t="str">
        <f t="shared" si="709"/>
        <v/>
      </c>
      <c r="LI83" s="104" t="str">
        <f t="shared" si="710"/>
        <v/>
      </c>
      <c r="LJ83" s="104" t="str">
        <f t="shared" si="711"/>
        <v/>
      </c>
      <c r="LK83" s="104" t="str">
        <f t="shared" si="712"/>
        <v/>
      </c>
      <c r="LL83" s="105" t="str">
        <f t="shared" si="586"/>
        <v/>
      </c>
      <c r="LM83" s="109" t="str">
        <f t="shared" si="743"/>
        <v/>
      </c>
      <c r="LN83" s="102"/>
      <c r="LO83" s="102"/>
      <c r="LP83" s="104" t="str">
        <f t="shared" si="587"/>
        <v/>
      </c>
      <c r="LQ83" s="102"/>
      <c r="LR83" s="104" t="str">
        <f t="shared" si="713"/>
        <v/>
      </c>
      <c r="LS83" s="102"/>
      <c r="LT83" s="102"/>
      <c r="LU83" s="104" t="str">
        <f t="shared" si="588"/>
        <v/>
      </c>
      <c r="LV83" s="102"/>
      <c r="LW83" s="104" t="str">
        <f t="shared" si="714"/>
        <v/>
      </c>
      <c r="LX83" s="102"/>
      <c r="LY83" s="102"/>
      <c r="LZ83" s="104" t="str">
        <f t="shared" si="589"/>
        <v/>
      </c>
      <c r="MA83" s="102"/>
      <c r="MB83" s="104" t="str">
        <f t="shared" si="715"/>
        <v/>
      </c>
      <c r="MC83" s="102"/>
      <c r="MD83" s="102"/>
      <c r="ME83" s="104" t="str">
        <f t="shared" si="590"/>
        <v/>
      </c>
      <c r="MF83" s="102"/>
      <c r="MG83" s="104" t="str">
        <f t="shared" si="716"/>
        <v/>
      </c>
      <c r="MH83" s="102"/>
      <c r="MI83" s="102"/>
      <c r="MJ83" s="104" t="str">
        <f t="shared" si="591"/>
        <v/>
      </c>
      <c r="MK83" s="102"/>
      <c r="ML83" s="104" t="str">
        <f t="shared" si="717"/>
        <v/>
      </c>
      <c r="MM83" s="104" t="str">
        <f t="shared" si="718"/>
        <v/>
      </c>
      <c r="MN83" s="104" t="str">
        <f t="shared" si="719"/>
        <v/>
      </c>
      <c r="MO83" s="104" t="str">
        <f t="shared" si="720"/>
        <v/>
      </c>
      <c r="MP83" s="104" t="str">
        <f t="shared" si="721"/>
        <v/>
      </c>
      <c r="MQ83" s="104" t="str">
        <f t="shared" si="722"/>
        <v/>
      </c>
      <c r="MR83" s="105" t="str">
        <f t="shared" si="592"/>
        <v/>
      </c>
      <c r="MS83" s="109" t="str">
        <f t="shared" si="744"/>
        <v/>
      </c>
      <c r="MT83" s="102"/>
      <c r="MU83" s="102"/>
      <c r="MV83" s="104" t="str">
        <f t="shared" si="593"/>
        <v/>
      </c>
      <c r="MW83" s="102"/>
      <c r="MX83" s="104" t="str">
        <f t="shared" si="723"/>
        <v/>
      </c>
      <c r="MY83" s="102"/>
      <c r="MZ83" s="102"/>
      <c r="NA83" s="104" t="str">
        <f t="shared" si="594"/>
        <v/>
      </c>
      <c r="NB83" s="102"/>
      <c r="NC83" s="104" t="str">
        <f t="shared" si="724"/>
        <v/>
      </c>
      <c r="ND83" s="102"/>
      <c r="NE83" s="102"/>
      <c r="NF83" s="104" t="str">
        <f t="shared" si="595"/>
        <v/>
      </c>
      <c r="NG83" s="102"/>
      <c r="NH83" s="104" t="str">
        <f t="shared" si="725"/>
        <v/>
      </c>
      <c r="NI83" s="102"/>
      <c r="NJ83" s="102"/>
      <c r="NK83" s="104" t="str">
        <f t="shared" si="596"/>
        <v/>
      </c>
      <c r="NL83" s="102"/>
      <c r="NM83" s="104" t="str">
        <f t="shared" si="726"/>
        <v/>
      </c>
      <c r="NN83" s="102"/>
      <c r="NO83" s="102"/>
      <c r="NP83" s="104" t="str">
        <f t="shared" si="597"/>
        <v/>
      </c>
      <c r="NQ83" s="102"/>
      <c r="NR83" s="104" t="str">
        <f t="shared" si="727"/>
        <v/>
      </c>
      <c r="NS83" s="104" t="str">
        <f t="shared" si="728"/>
        <v/>
      </c>
      <c r="NT83" s="104" t="str">
        <f t="shared" si="729"/>
        <v/>
      </c>
      <c r="NU83" s="104" t="str">
        <f t="shared" si="730"/>
        <v/>
      </c>
      <c r="NV83" s="104" t="str">
        <f t="shared" si="731"/>
        <v/>
      </c>
      <c r="NW83" s="104" t="str">
        <f t="shared" si="732"/>
        <v/>
      </c>
      <c r="NX83" s="105" t="str">
        <f t="shared" si="598"/>
        <v/>
      </c>
      <c r="NY83" s="109" t="str">
        <f t="shared" si="745"/>
        <v/>
      </c>
      <c r="OA83" s="104" t="str">
        <f t="shared" si="599"/>
        <v/>
      </c>
      <c r="OB83" s="104" t="str">
        <f t="shared" si="600"/>
        <v/>
      </c>
      <c r="OC83" s="104" t="str">
        <f t="shared" si="601"/>
        <v/>
      </c>
      <c r="OD83" s="104" t="str">
        <f t="shared" si="602"/>
        <v/>
      </c>
      <c r="OE83" s="104" t="str">
        <f t="shared" si="603"/>
        <v/>
      </c>
      <c r="OF83" s="104" t="str">
        <f t="shared" si="604"/>
        <v/>
      </c>
      <c r="OG83" s="104" t="str">
        <f t="shared" si="605"/>
        <v/>
      </c>
      <c r="OH83" s="104" t="str">
        <f t="shared" si="606"/>
        <v/>
      </c>
      <c r="OI83" s="104" t="str">
        <f t="shared" si="607"/>
        <v/>
      </c>
      <c r="OJ83" s="104" t="str">
        <f t="shared" si="608"/>
        <v/>
      </c>
      <c r="OK83" s="104" t="str">
        <f t="shared" si="609"/>
        <v/>
      </c>
      <c r="OL83" s="104" t="str">
        <f t="shared" si="610"/>
        <v/>
      </c>
      <c r="OM83" s="134"/>
      <c r="ON83" s="104" t="str">
        <f t="shared" si="611"/>
        <v/>
      </c>
      <c r="OO83" s="104" t="str">
        <f t="shared" si="612"/>
        <v/>
      </c>
      <c r="OP83" s="104" t="str">
        <f t="shared" si="733"/>
        <v/>
      </c>
      <c r="OQ83" s="104" t="str">
        <f t="shared" si="746"/>
        <v/>
      </c>
      <c r="OR83" s="105" t="str">
        <f t="shared" si="747"/>
        <v/>
      </c>
      <c r="OS83" s="105" t="str">
        <f t="shared" si="748"/>
        <v/>
      </c>
      <c r="OT83" s="134"/>
      <c r="OU83" s="109" t="str">
        <f t="shared" si="749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O53">
    <sortCondition ref="B6"/>
  </sortState>
  <phoneticPr fontId="9" type="noConversion"/>
  <conditionalFormatting sqref="AN56:AN83 BO6:BO51 CU6:CU51 HS6:HS51 KE6:KE51 LK6:LK51 MQ6:MQ51 NW6:NW51 AG6:AG51 AI6:AI51 BM6:BM51 CS6:CS51 HQ6:HQ51 KC6:KC51 LI6:LI51 MO6:MO51 NU6:NU51 OA6:OL56 OP6:OQ55 DY6:DY57 EA6:EA58 FE6:FE56 FG6:FG59 GK6:GK57 GM6:GM58 IW6:IW56 IY6:IY56">
    <cfRule type="cellIs" dxfId="442" priority="673" operator="lessThan">
      <formula>10</formula>
    </cfRule>
  </conditionalFormatting>
  <conditionalFormatting sqref="AS56:AS83">
    <cfRule type="cellIs" dxfId="441" priority="672" operator="lessThan">
      <formula>10</formula>
    </cfRule>
  </conditionalFormatting>
  <conditionalFormatting sqref="AX56:AX83">
    <cfRule type="cellIs" dxfId="440" priority="671" operator="lessThan">
      <formula>10</formula>
    </cfRule>
  </conditionalFormatting>
  <conditionalFormatting sqref="BC56:BC83">
    <cfRule type="cellIs" dxfId="439" priority="670" operator="lessThan">
      <formula>10</formula>
    </cfRule>
  </conditionalFormatting>
  <conditionalFormatting sqref="BH56:BH83">
    <cfRule type="cellIs" dxfId="438" priority="669" operator="lessThan">
      <formula>10</formula>
    </cfRule>
  </conditionalFormatting>
  <conditionalFormatting sqref="BO52:BO83">
    <cfRule type="cellIs" dxfId="437" priority="667" operator="lessThan">
      <formula>10</formula>
    </cfRule>
  </conditionalFormatting>
  <conditionalFormatting sqref="AP56:AP83">
    <cfRule type="cellIs" dxfId="436" priority="665" operator="lessThan">
      <formula>10</formula>
    </cfRule>
  </conditionalFormatting>
  <conditionalFormatting sqref="AU56:AU83">
    <cfRule type="cellIs" dxfId="435" priority="664" operator="lessThan">
      <formula>10</formula>
    </cfRule>
  </conditionalFormatting>
  <conditionalFormatting sqref="AZ56:AZ83">
    <cfRule type="cellIs" dxfId="434" priority="663" operator="lessThan">
      <formula>10</formula>
    </cfRule>
  </conditionalFormatting>
  <conditionalFormatting sqref="BJ56:BJ83">
    <cfRule type="cellIs" dxfId="433" priority="661" operator="lessThan">
      <formula>10</formula>
    </cfRule>
  </conditionalFormatting>
  <conditionalFormatting sqref="BT56:BT83">
    <cfRule type="cellIs" dxfId="432" priority="659" operator="lessThan">
      <formula>10</formula>
    </cfRule>
  </conditionalFormatting>
  <conditionalFormatting sqref="BY56:BY83">
    <cfRule type="cellIs" dxfId="431" priority="658" operator="lessThan">
      <formula>10</formula>
    </cfRule>
  </conditionalFormatting>
  <conditionalFormatting sqref="CD56:CD83">
    <cfRule type="cellIs" dxfId="430" priority="657" operator="lessThan">
      <formula>10</formula>
    </cfRule>
  </conditionalFormatting>
  <conditionalFormatting sqref="CI56:CI83">
    <cfRule type="cellIs" dxfId="429" priority="656" operator="lessThan">
      <formula>10</formula>
    </cfRule>
  </conditionalFormatting>
  <conditionalFormatting sqref="CN56:CN83">
    <cfRule type="cellIs" dxfId="428" priority="655" operator="lessThan">
      <formula>10</formula>
    </cfRule>
  </conditionalFormatting>
  <conditionalFormatting sqref="CU52:CU83">
    <cfRule type="cellIs" dxfId="427" priority="653" operator="lessThan">
      <formula>10</formula>
    </cfRule>
  </conditionalFormatting>
  <conditionalFormatting sqref="BV56:BV83">
    <cfRule type="cellIs" dxfId="426" priority="651" operator="lessThan">
      <formula>10</formula>
    </cfRule>
  </conditionalFormatting>
  <conditionalFormatting sqref="CA56:CA83">
    <cfRule type="cellIs" dxfId="425" priority="650" operator="lessThan">
      <formula>10</formula>
    </cfRule>
  </conditionalFormatting>
  <conditionalFormatting sqref="CF56:CF83">
    <cfRule type="cellIs" dxfId="424" priority="649" operator="lessThan">
      <formula>10</formula>
    </cfRule>
  </conditionalFormatting>
  <conditionalFormatting sqref="CP56:CP83">
    <cfRule type="cellIs" dxfId="423" priority="647" operator="lessThan">
      <formula>10</formula>
    </cfRule>
  </conditionalFormatting>
  <conditionalFormatting sqref="CZ56:CZ83">
    <cfRule type="cellIs" dxfId="422" priority="645" operator="lessThan">
      <formula>10</formula>
    </cfRule>
  </conditionalFormatting>
  <conditionalFormatting sqref="DE56:DE83">
    <cfRule type="cellIs" dxfId="421" priority="644" operator="lessThan">
      <formula>10</formula>
    </cfRule>
  </conditionalFormatting>
  <conditionalFormatting sqref="DJ56:DJ83">
    <cfRule type="cellIs" dxfId="420" priority="643" operator="lessThan">
      <formula>10</formula>
    </cfRule>
  </conditionalFormatting>
  <conditionalFormatting sqref="DO56:DO83">
    <cfRule type="cellIs" dxfId="419" priority="642" operator="lessThan">
      <formula>10</formula>
    </cfRule>
  </conditionalFormatting>
  <conditionalFormatting sqref="DT56:DT83">
    <cfRule type="cellIs" dxfId="418" priority="641" operator="lessThan">
      <formula>10</formula>
    </cfRule>
  </conditionalFormatting>
  <conditionalFormatting sqref="EA59:EA83">
    <cfRule type="cellIs" dxfId="417" priority="639" operator="lessThan">
      <formula>10</formula>
    </cfRule>
  </conditionalFormatting>
  <conditionalFormatting sqref="DB56:DB83">
    <cfRule type="cellIs" dxfId="416" priority="637" operator="lessThan">
      <formula>10</formula>
    </cfRule>
  </conditionalFormatting>
  <conditionalFormatting sqref="DG56:DG83">
    <cfRule type="cellIs" dxfId="415" priority="636" operator="lessThan">
      <formula>10</formula>
    </cfRule>
  </conditionalFormatting>
  <conditionalFormatting sqref="DL56:DL83">
    <cfRule type="cellIs" dxfId="414" priority="635" operator="lessThan">
      <formula>10</formula>
    </cfRule>
  </conditionalFormatting>
  <conditionalFormatting sqref="DV56:DV83">
    <cfRule type="cellIs" dxfId="413" priority="633" operator="lessThan">
      <formula>10</formula>
    </cfRule>
  </conditionalFormatting>
  <conditionalFormatting sqref="EF56:EF83">
    <cfRule type="cellIs" dxfId="412" priority="631" operator="lessThan">
      <formula>10</formula>
    </cfRule>
  </conditionalFormatting>
  <conditionalFormatting sqref="EK56:EK83">
    <cfRule type="cellIs" dxfId="411" priority="630" operator="lessThan">
      <formula>10</formula>
    </cfRule>
  </conditionalFormatting>
  <conditionalFormatting sqref="EP56:EP83">
    <cfRule type="cellIs" dxfId="410" priority="629" operator="lessThan">
      <formula>10</formula>
    </cfRule>
  </conditionalFormatting>
  <conditionalFormatting sqref="EU56:EU83">
    <cfRule type="cellIs" dxfId="409" priority="628" operator="lessThan">
      <formula>10</formula>
    </cfRule>
  </conditionalFormatting>
  <conditionalFormatting sqref="EZ56:EZ83">
    <cfRule type="cellIs" dxfId="408" priority="627" operator="lessThan">
      <formula>10</formula>
    </cfRule>
  </conditionalFormatting>
  <conditionalFormatting sqref="FG60:FG83">
    <cfRule type="cellIs" dxfId="407" priority="625" operator="lessThan">
      <formula>10</formula>
    </cfRule>
  </conditionalFormatting>
  <conditionalFormatting sqref="EH56:EH83">
    <cfRule type="cellIs" dxfId="406" priority="623" operator="lessThan">
      <formula>10</formula>
    </cfRule>
  </conditionalFormatting>
  <conditionalFormatting sqref="EM56:EM83">
    <cfRule type="cellIs" dxfId="405" priority="622" operator="lessThan">
      <formula>10</formula>
    </cfRule>
  </conditionalFormatting>
  <conditionalFormatting sqref="ER56:ER83">
    <cfRule type="cellIs" dxfId="404" priority="621" operator="lessThan">
      <formula>10</formula>
    </cfRule>
  </conditionalFormatting>
  <conditionalFormatting sqref="FB56:FB83">
    <cfRule type="cellIs" dxfId="403" priority="619" operator="lessThan">
      <formula>10</formula>
    </cfRule>
  </conditionalFormatting>
  <conditionalFormatting sqref="FL56:FL83">
    <cfRule type="cellIs" dxfId="402" priority="617" operator="lessThan">
      <formula>10</formula>
    </cfRule>
  </conditionalFormatting>
  <conditionalFormatting sqref="FQ56:FQ83">
    <cfRule type="cellIs" dxfId="401" priority="616" operator="lessThan">
      <formula>10</formula>
    </cfRule>
  </conditionalFormatting>
  <conditionalFormatting sqref="FV56:FV83">
    <cfRule type="cellIs" dxfId="400" priority="615" operator="lessThan">
      <formula>10</formula>
    </cfRule>
  </conditionalFormatting>
  <conditionalFormatting sqref="GA56:GA83">
    <cfRule type="cellIs" dxfId="399" priority="614" operator="lessThan">
      <formula>10</formula>
    </cfRule>
  </conditionalFormatting>
  <conditionalFormatting sqref="GF56:GF83">
    <cfRule type="cellIs" dxfId="398" priority="613" operator="lessThan">
      <formula>10</formula>
    </cfRule>
  </conditionalFormatting>
  <conditionalFormatting sqref="GM59:GM83">
    <cfRule type="cellIs" dxfId="397" priority="611" operator="lessThan">
      <formula>10</formula>
    </cfRule>
  </conditionalFormatting>
  <conditionalFormatting sqref="FN56:FN83">
    <cfRule type="cellIs" dxfId="396" priority="609" operator="lessThan">
      <formula>10</formula>
    </cfRule>
  </conditionalFormatting>
  <conditionalFormatting sqref="FS56:FS83">
    <cfRule type="cellIs" dxfId="395" priority="608" operator="lessThan">
      <formula>10</formula>
    </cfRule>
  </conditionalFormatting>
  <conditionalFormatting sqref="FX56:FX83">
    <cfRule type="cellIs" dxfId="394" priority="607" operator="lessThan">
      <formula>10</formula>
    </cfRule>
  </conditionalFormatting>
  <conditionalFormatting sqref="GH60:GH83">
    <cfRule type="cellIs" dxfId="393" priority="605" operator="lessThan">
      <formula>10</formula>
    </cfRule>
  </conditionalFormatting>
  <conditionalFormatting sqref="GR56:GR83">
    <cfRule type="cellIs" dxfId="392" priority="603" operator="lessThan">
      <formula>10</formula>
    </cfRule>
  </conditionalFormatting>
  <conditionalFormatting sqref="GW56:GW83">
    <cfRule type="cellIs" dxfId="391" priority="602" operator="lessThan">
      <formula>10</formula>
    </cfRule>
  </conditionalFormatting>
  <conditionalFormatting sqref="HB56:HB83">
    <cfRule type="cellIs" dxfId="390" priority="601" operator="lessThan">
      <formula>10</formula>
    </cfRule>
  </conditionalFormatting>
  <conditionalFormatting sqref="HG56:HG83">
    <cfRule type="cellIs" dxfId="389" priority="600" operator="lessThan">
      <formula>10</formula>
    </cfRule>
  </conditionalFormatting>
  <conditionalFormatting sqref="HL56:HL83">
    <cfRule type="cellIs" dxfId="388" priority="599" operator="lessThan">
      <formula>10</formula>
    </cfRule>
  </conditionalFormatting>
  <conditionalFormatting sqref="HS52:HS83">
    <cfRule type="cellIs" dxfId="387" priority="597" operator="lessThan">
      <formula>10</formula>
    </cfRule>
  </conditionalFormatting>
  <conditionalFormatting sqref="GT56:GT83">
    <cfRule type="cellIs" dxfId="386" priority="595" operator="lessThan">
      <formula>10</formula>
    </cfRule>
  </conditionalFormatting>
  <conditionalFormatting sqref="GY56:GY83">
    <cfRule type="cellIs" dxfId="385" priority="594" operator="lessThan">
      <formula>10</formula>
    </cfRule>
  </conditionalFormatting>
  <conditionalFormatting sqref="HD56:HD83">
    <cfRule type="cellIs" dxfId="384" priority="593" operator="lessThan">
      <formula>10</formula>
    </cfRule>
  </conditionalFormatting>
  <conditionalFormatting sqref="HN56:HN83">
    <cfRule type="cellIs" dxfId="383" priority="591" operator="lessThan">
      <formula>10</formula>
    </cfRule>
  </conditionalFormatting>
  <conditionalFormatting sqref="HX56:HX83">
    <cfRule type="cellIs" dxfId="382" priority="589" operator="lessThan">
      <formula>10</formula>
    </cfRule>
  </conditionalFormatting>
  <conditionalFormatting sqref="IC56:IC83">
    <cfRule type="cellIs" dxfId="381" priority="588" operator="lessThan">
      <formula>10</formula>
    </cfRule>
  </conditionalFormatting>
  <conditionalFormatting sqref="IH56:IH83">
    <cfRule type="cellIs" dxfId="380" priority="587" operator="lessThan">
      <formula>10</formula>
    </cfRule>
  </conditionalFormatting>
  <conditionalFormatting sqref="IM56:IM83">
    <cfRule type="cellIs" dxfId="379" priority="586" operator="lessThan">
      <formula>10</formula>
    </cfRule>
  </conditionalFormatting>
  <conditionalFormatting sqref="IR56:IR83">
    <cfRule type="cellIs" dxfId="378" priority="585" operator="lessThan">
      <formula>10</formula>
    </cfRule>
  </conditionalFormatting>
  <conditionalFormatting sqref="IY57:IY83">
    <cfRule type="cellIs" dxfId="377" priority="583" operator="lessThan">
      <formula>10</formula>
    </cfRule>
  </conditionalFormatting>
  <conditionalFormatting sqref="HZ56:HZ83">
    <cfRule type="cellIs" dxfId="376" priority="581" operator="lessThan">
      <formula>10</formula>
    </cfRule>
  </conditionalFormatting>
  <conditionalFormatting sqref="IE56:IE83">
    <cfRule type="cellIs" dxfId="375" priority="580" operator="lessThan">
      <formula>10</formula>
    </cfRule>
  </conditionalFormatting>
  <conditionalFormatting sqref="IJ56:IJ83">
    <cfRule type="cellIs" dxfId="374" priority="579" operator="lessThan">
      <formula>10</formula>
    </cfRule>
  </conditionalFormatting>
  <conditionalFormatting sqref="IT56:IT83">
    <cfRule type="cellIs" dxfId="373" priority="577" operator="lessThan">
      <formula>10</formula>
    </cfRule>
  </conditionalFormatting>
  <conditionalFormatting sqref="JD56:JD83">
    <cfRule type="cellIs" dxfId="372" priority="575" operator="lessThan">
      <formula>10</formula>
    </cfRule>
  </conditionalFormatting>
  <conditionalFormatting sqref="JI56:JI83">
    <cfRule type="cellIs" dxfId="371" priority="574" operator="lessThan">
      <formula>10</formula>
    </cfRule>
  </conditionalFormatting>
  <conditionalFormatting sqref="JN56:JN83">
    <cfRule type="cellIs" dxfId="370" priority="573" operator="lessThan">
      <formula>10</formula>
    </cfRule>
  </conditionalFormatting>
  <conditionalFormatting sqref="JS56:JS83">
    <cfRule type="cellIs" dxfId="369" priority="572" operator="lessThan">
      <formula>10</formula>
    </cfRule>
  </conditionalFormatting>
  <conditionalFormatting sqref="JX56:JX83">
    <cfRule type="cellIs" dxfId="368" priority="571" operator="lessThan">
      <formula>10</formula>
    </cfRule>
  </conditionalFormatting>
  <conditionalFormatting sqref="KE52:KE83">
    <cfRule type="cellIs" dxfId="367" priority="569" operator="lessThan">
      <formula>10</formula>
    </cfRule>
  </conditionalFormatting>
  <conditionalFormatting sqref="JF56:JF83">
    <cfRule type="cellIs" dxfId="366" priority="567" operator="lessThan">
      <formula>10</formula>
    </cfRule>
  </conditionalFormatting>
  <conditionalFormatting sqref="JK56:JK83">
    <cfRule type="cellIs" dxfId="365" priority="566" operator="lessThan">
      <formula>10</formula>
    </cfRule>
  </conditionalFormatting>
  <conditionalFormatting sqref="JP56:JP83">
    <cfRule type="cellIs" dxfId="364" priority="565" operator="lessThan">
      <formula>10</formula>
    </cfRule>
  </conditionalFormatting>
  <conditionalFormatting sqref="JZ56:JZ83">
    <cfRule type="cellIs" dxfId="363" priority="563" operator="lessThan">
      <formula>10</formula>
    </cfRule>
  </conditionalFormatting>
  <conditionalFormatting sqref="KJ56:KJ83">
    <cfRule type="cellIs" dxfId="362" priority="561" operator="lessThan">
      <formula>10</formula>
    </cfRule>
  </conditionalFormatting>
  <conditionalFormatting sqref="KO56:KO83">
    <cfRule type="cellIs" dxfId="361" priority="560" operator="lessThan">
      <formula>10</formula>
    </cfRule>
  </conditionalFormatting>
  <conditionalFormatting sqref="KT56:KT83">
    <cfRule type="cellIs" dxfId="360" priority="559" operator="lessThan">
      <formula>10</formula>
    </cfRule>
  </conditionalFormatting>
  <conditionalFormatting sqref="KY56:KY83">
    <cfRule type="cellIs" dxfId="359" priority="558" operator="lessThan">
      <formula>10</formula>
    </cfRule>
  </conditionalFormatting>
  <conditionalFormatting sqref="LD56:LD83">
    <cfRule type="cellIs" dxfId="358" priority="557" operator="lessThan">
      <formula>10</formula>
    </cfRule>
  </conditionalFormatting>
  <conditionalFormatting sqref="LK52:LK83">
    <cfRule type="cellIs" dxfId="357" priority="555" operator="lessThan">
      <formula>10</formula>
    </cfRule>
  </conditionalFormatting>
  <conditionalFormatting sqref="KL56:KL83">
    <cfRule type="cellIs" dxfId="356" priority="553" operator="lessThan">
      <formula>10</formula>
    </cfRule>
  </conditionalFormatting>
  <conditionalFormatting sqref="KQ56:KQ83">
    <cfRule type="cellIs" dxfId="355" priority="552" operator="lessThan">
      <formula>10</formula>
    </cfRule>
  </conditionalFormatting>
  <conditionalFormatting sqref="KV56:KV83">
    <cfRule type="cellIs" dxfId="354" priority="551" operator="lessThan">
      <formula>10</formula>
    </cfRule>
  </conditionalFormatting>
  <conditionalFormatting sqref="LF56:LF83">
    <cfRule type="cellIs" dxfId="353" priority="549" operator="lessThan">
      <formula>10</formula>
    </cfRule>
  </conditionalFormatting>
  <conditionalFormatting sqref="LP56:LP83">
    <cfRule type="cellIs" dxfId="352" priority="547" operator="lessThan">
      <formula>10</formula>
    </cfRule>
  </conditionalFormatting>
  <conditionalFormatting sqref="LU56:LU83">
    <cfRule type="cellIs" dxfId="351" priority="546" operator="lessThan">
      <formula>10</formula>
    </cfRule>
  </conditionalFormatting>
  <conditionalFormatting sqref="LZ56:LZ83">
    <cfRule type="cellIs" dxfId="350" priority="545" operator="lessThan">
      <formula>10</formula>
    </cfRule>
  </conditionalFormatting>
  <conditionalFormatting sqref="ME56:ME83">
    <cfRule type="cellIs" dxfId="349" priority="544" operator="lessThan">
      <formula>10</formula>
    </cfRule>
  </conditionalFormatting>
  <conditionalFormatting sqref="MJ56:MJ83">
    <cfRule type="cellIs" dxfId="348" priority="543" operator="lessThan">
      <formula>10</formula>
    </cfRule>
  </conditionalFormatting>
  <conditionalFormatting sqref="MQ52:MQ83">
    <cfRule type="cellIs" dxfId="347" priority="541" operator="lessThan">
      <formula>10</formula>
    </cfRule>
  </conditionalFormatting>
  <conditionalFormatting sqref="LR56:LR83">
    <cfRule type="cellIs" dxfId="346" priority="539" operator="lessThan">
      <formula>10</formula>
    </cfRule>
  </conditionalFormatting>
  <conditionalFormatting sqref="LW56:LW83">
    <cfRule type="cellIs" dxfId="345" priority="538" operator="lessThan">
      <formula>10</formula>
    </cfRule>
  </conditionalFormatting>
  <conditionalFormatting sqref="MB56:MB83">
    <cfRule type="cellIs" dxfId="344" priority="537" operator="lessThan">
      <formula>10</formula>
    </cfRule>
  </conditionalFormatting>
  <conditionalFormatting sqref="ML56:ML83">
    <cfRule type="cellIs" dxfId="343" priority="535" operator="lessThan">
      <formula>10</formula>
    </cfRule>
  </conditionalFormatting>
  <conditionalFormatting sqref="MV56:MV83">
    <cfRule type="cellIs" dxfId="342" priority="533" operator="lessThan">
      <formula>10</formula>
    </cfRule>
  </conditionalFormatting>
  <conditionalFormatting sqref="NA56:NA83">
    <cfRule type="cellIs" dxfId="341" priority="532" operator="lessThan">
      <formula>10</formula>
    </cfRule>
  </conditionalFormatting>
  <conditionalFormatting sqref="NF56:NF83">
    <cfRule type="cellIs" dxfId="340" priority="531" operator="lessThan">
      <formula>10</formula>
    </cfRule>
  </conditionalFormatting>
  <conditionalFormatting sqref="NK56:NK83">
    <cfRule type="cellIs" dxfId="339" priority="530" operator="lessThan">
      <formula>10</formula>
    </cfRule>
  </conditionalFormatting>
  <conditionalFormatting sqref="NP56:NP83">
    <cfRule type="cellIs" dxfId="338" priority="529" operator="lessThan">
      <formula>10</formula>
    </cfRule>
  </conditionalFormatting>
  <conditionalFormatting sqref="NW52:NW83">
    <cfRule type="cellIs" dxfId="337" priority="527" operator="lessThan">
      <formula>10</formula>
    </cfRule>
  </conditionalFormatting>
  <conditionalFormatting sqref="MX56:MX83">
    <cfRule type="cellIs" dxfId="336" priority="525" operator="lessThan">
      <formula>10</formula>
    </cfRule>
  </conditionalFormatting>
  <conditionalFormatting sqref="NC56:NC83">
    <cfRule type="cellIs" dxfId="335" priority="524" operator="lessThan">
      <formula>10</formula>
    </cfRule>
  </conditionalFormatting>
  <conditionalFormatting sqref="NH56:NH83">
    <cfRule type="cellIs" dxfId="334" priority="523" operator="lessThan">
      <formula>10</formula>
    </cfRule>
  </conditionalFormatting>
  <conditionalFormatting sqref="OP56:OP83">
    <cfRule type="cellIs" dxfId="333" priority="693" operator="lessThan">
      <formula>10</formula>
    </cfRule>
  </conditionalFormatting>
  <conditionalFormatting sqref="OQ56:OQ83">
    <cfRule type="cellIs" dxfId="332" priority="692" operator="lessThan">
      <formula>10</formula>
    </cfRule>
  </conditionalFormatting>
  <conditionalFormatting sqref="OA57:OL83">
    <cfRule type="cellIs" dxfId="331" priority="691" operator="lessThan">
      <formula>10</formula>
    </cfRule>
  </conditionalFormatting>
  <conditionalFormatting sqref="H56:H83">
    <cfRule type="cellIs" dxfId="330" priority="690" operator="lessThan">
      <formula>10</formula>
    </cfRule>
  </conditionalFormatting>
  <conditionalFormatting sqref="M56:M83">
    <cfRule type="cellIs" dxfId="329" priority="689" operator="lessThan">
      <formula>10</formula>
    </cfRule>
  </conditionalFormatting>
  <conditionalFormatting sqref="R56:R83">
    <cfRule type="cellIs" dxfId="328" priority="688" operator="lessThan">
      <formula>10</formula>
    </cfRule>
  </conditionalFormatting>
  <conditionalFormatting sqref="W56:W83">
    <cfRule type="cellIs" dxfId="327" priority="687" operator="lessThan">
      <formula>10</formula>
    </cfRule>
  </conditionalFormatting>
  <conditionalFormatting sqref="AB56:AB83">
    <cfRule type="cellIs" dxfId="326" priority="686" operator="lessThan">
      <formula>10</formula>
    </cfRule>
  </conditionalFormatting>
  <conditionalFormatting sqref="AG52:AG83">
    <cfRule type="cellIs" dxfId="325" priority="685" operator="lessThan">
      <formula>10</formula>
    </cfRule>
  </conditionalFormatting>
  <conditionalFormatting sqref="AI52:AI83">
    <cfRule type="cellIs" dxfId="324" priority="684" operator="lessThan">
      <formula>10</formula>
    </cfRule>
  </conditionalFormatting>
  <conditionalFormatting sqref="AK52:AK83 AK6:AK28">
    <cfRule type="colorScale" priority="683">
      <colorScale>
        <cfvo type="min"/>
        <cfvo type="max"/>
        <color rgb="FFCCFFCC"/>
        <color rgb="FFFF6600"/>
      </colorScale>
    </cfRule>
  </conditionalFormatting>
  <conditionalFormatting sqref="J56:J83">
    <cfRule type="cellIs" dxfId="323" priority="682" operator="lessThan">
      <formula>10</formula>
    </cfRule>
  </conditionalFormatting>
  <conditionalFormatting sqref="O56:O83">
    <cfRule type="cellIs" dxfId="322" priority="681" operator="lessThan">
      <formula>10</formula>
    </cfRule>
  </conditionalFormatting>
  <conditionalFormatting sqref="T56:T83">
    <cfRule type="cellIs" dxfId="321" priority="680" operator="lessThan">
      <formula>10</formula>
    </cfRule>
  </conditionalFormatting>
  <conditionalFormatting sqref="Y56:Y83">
    <cfRule type="cellIs" dxfId="320" priority="679" operator="lessThan">
      <formula>10</formula>
    </cfRule>
  </conditionalFormatting>
  <conditionalFormatting sqref="AD56:AD83">
    <cfRule type="cellIs" dxfId="319" priority="678" operator="lessThan">
      <formula>10</formula>
    </cfRule>
  </conditionalFormatting>
  <conditionalFormatting sqref="OU6:OU83">
    <cfRule type="colorScale" priority="677">
      <colorScale>
        <cfvo type="min"/>
        <cfvo type="max"/>
        <color rgb="FFCCFFCC"/>
        <color rgb="FFFF6600"/>
      </colorScale>
    </cfRule>
  </conditionalFormatting>
  <conditionalFormatting sqref="BM52:BM83">
    <cfRule type="cellIs" dxfId="318" priority="668" operator="lessThan">
      <formula>10</formula>
    </cfRule>
  </conditionalFormatting>
  <conditionalFormatting sqref="BQ52:BQ83 BQ6:BQ28">
    <cfRule type="colorScale" priority="666">
      <colorScale>
        <cfvo type="min"/>
        <cfvo type="max"/>
        <color rgb="FFCCFFCC"/>
        <color rgb="FFFF6600"/>
      </colorScale>
    </cfRule>
  </conditionalFormatting>
  <conditionalFormatting sqref="BE56:BE83">
    <cfRule type="cellIs" dxfId="317" priority="662" operator="lessThan">
      <formula>10</formula>
    </cfRule>
  </conditionalFormatting>
  <conditionalFormatting sqref="CS52:CS83">
    <cfRule type="cellIs" dxfId="316" priority="654" operator="lessThan">
      <formula>10</formula>
    </cfRule>
  </conditionalFormatting>
  <conditionalFormatting sqref="CW52:CW83 CW6:CW28">
    <cfRule type="colorScale" priority="652">
      <colorScale>
        <cfvo type="min"/>
        <cfvo type="max"/>
        <color rgb="FFCCFFCC"/>
        <color rgb="FFFF6600"/>
      </colorScale>
    </cfRule>
  </conditionalFormatting>
  <conditionalFormatting sqref="CK56:CK83">
    <cfRule type="cellIs" dxfId="315" priority="648" operator="lessThan">
      <formula>10</formula>
    </cfRule>
  </conditionalFormatting>
  <conditionalFormatting sqref="DY58:DY83">
    <cfRule type="cellIs" dxfId="314" priority="640" operator="lessThan">
      <formula>10</formula>
    </cfRule>
  </conditionalFormatting>
  <conditionalFormatting sqref="EC59:EC83 EC6:EC28">
    <cfRule type="colorScale" priority="638">
      <colorScale>
        <cfvo type="min"/>
        <cfvo type="max"/>
        <color rgb="FFCCFFCC"/>
        <color rgb="FFFF6600"/>
      </colorScale>
    </cfRule>
  </conditionalFormatting>
  <conditionalFormatting sqref="DQ56:DQ83">
    <cfRule type="cellIs" dxfId="313" priority="634" operator="lessThan">
      <formula>10</formula>
    </cfRule>
  </conditionalFormatting>
  <conditionalFormatting sqref="FE57:FE83">
    <cfRule type="cellIs" dxfId="312" priority="626" operator="lessThan">
      <formula>10</formula>
    </cfRule>
  </conditionalFormatting>
  <conditionalFormatting sqref="FI57:FI83 FI6:FI28">
    <cfRule type="colorScale" priority="624">
      <colorScale>
        <cfvo type="min"/>
        <cfvo type="max"/>
        <color rgb="FFCCFFCC"/>
        <color rgb="FFFF6600"/>
      </colorScale>
    </cfRule>
  </conditionalFormatting>
  <conditionalFormatting sqref="EW56:EW83">
    <cfRule type="cellIs" dxfId="311" priority="620" operator="lessThan">
      <formula>10</formula>
    </cfRule>
  </conditionalFormatting>
  <conditionalFormatting sqref="GK58:GK83">
    <cfRule type="cellIs" dxfId="310" priority="612" operator="lessThan">
      <formula>10</formula>
    </cfRule>
  </conditionalFormatting>
  <conditionalFormatting sqref="GO59:GO83 GO6:GO28">
    <cfRule type="colorScale" priority="610">
      <colorScale>
        <cfvo type="min"/>
        <cfvo type="max"/>
        <color rgb="FFCCFFCC"/>
        <color rgb="FFFF6600"/>
      </colorScale>
    </cfRule>
  </conditionalFormatting>
  <conditionalFormatting sqref="GC56:GC83">
    <cfRule type="cellIs" dxfId="309" priority="606" operator="lessThan">
      <formula>10</formula>
    </cfRule>
  </conditionalFormatting>
  <conditionalFormatting sqref="HQ52:HQ83">
    <cfRule type="cellIs" dxfId="308" priority="598" operator="lessThan">
      <formula>10</formula>
    </cfRule>
  </conditionalFormatting>
  <conditionalFormatting sqref="HU52:HU83 HU6:HU28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I56:HI83">
    <cfRule type="cellIs" dxfId="307" priority="592" operator="lessThan">
      <formula>10</formula>
    </cfRule>
  </conditionalFormatting>
  <conditionalFormatting sqref="IW57:IW83">
    <cfRule type="cellIs" dxfId="306" priority="584" operator="lessThan">
      <formula>10</formula>
    </cfRule>
  </conditionalFormatting>
  <conditionalFormatting sqref="JA52:JA83 JA6:JA28">
    <cfRule type="colorScale" priority="582">
      <colorScale>
        <cfvo type="min"/>
        <cfvo type="max"/>
        <color rgb="FFCCFFCC"/>
        <color rgb="FFFF6600"/>
      </colorScale>
    </cfRule>
  </conditionalFormatting>
  <conditionalFormatting sqref="IO56:IO83">
    <cfRule type="cellIs" dxfId="305" priority="578" operator="lessThan">
      <formula>10</formula>
    </cfRule>
  </conditionalFormatting>
  <conditionalFormatting sqref="KC52:KC83">
    <cfRule type="cellIs" dxfId="304" priority="570" operator="lessThan">
      <formula>10</formula>
    </cfRule>
  </conditionalFormatting>
  <conditionalFormatting sqref="KG52:KG83 KG6:KG28">
    <cfRule type="colorScale" priority="568">
      <colorScale>
        <cfvo type="min"/>
        <cfvo type="max"/>
        <color rgb="FFCCFFCC"/>
        <color rgb="FFFF6600"/>
      </colorScale>
    </cfRule>
  </conditionalFormatting>
  <conditionalFormatting sqref="JU56:JU83">
    <cfRule type="cellIs" dxfId="303" priority="564" operator="lessThan">
      <formula>10</formula>
    </cfRule>
  </conditionalFormatting>
  <conditionalFormatting sqref="LI52:LI83">
    <cfRule type="cellIs" dxfId="302" priority="556" operator="lessThan">
      <formula>10</formula>
    </cfRule>
  </conditionalFormatting>
  <conditionalFormatting sqref="LM52:LM83 LM6:LM28">
    <cfRule type="colorScale" priority="554">
      <colorScale>
        <cfvo type="min"/>
        <cfvo type="max"/>
        <color rgb="FFCCFFCC"/>
        <color rgb="FFFF6600"/>
      </colorScale>
    </cfRule>
  </conditionalFormatting>
  <conditionalFormatting sqref="LA56:LA83">
    <cfRule type="cellIs" dxfId="301" priority="550" operator="lessThan">
      <formula>10</formula>
    </cfRule>
  </conditionalFormatting>
  <conditionalFormatting sqref="MO52:MO83">
    <cfRule type="cellIs" dxfId="300" priority="542" operator="lessThan">
      <formula>10</formula>
    </cfRule>
  </conditionalFormatting>
  <conditionalFormatting sqref="MS52:MS83 MS6:MS28">
    <cfRule type="colorScale" priority="540">
      <colorScale>
        <cfvo type="min"/>
        <cfvo type="max"/>
        <color rgb="FFCCFFCC"/>
        <color rgb="FFFF6600"/>
      </colorScale>
    </cfRule>
  </conditionalFormatting>
  <conditionalFormatting sqref="MG56:MG83">
    <cfRule type="cellIs" dxfId="299" priority="536" operator="lessThan">
      <formula>10</formula>
    </cfRule>
  </conditionalFormatting>
  <conditionalFormatting sqref="NU52:NU83">
    <cfRule type="cellIs" dxfId="298" priority="528" operator="lessThan">
      <formula>10</formula>
    </cfRule>
  </conditionalFormatting>
  <conditionalFormatting sqref="NY52:NY83 NY6:NY28">
    <cfRule type="colorScale" priority="526">
      <colorScale>
        <cfvo type="min"/>
        <cfvo type="max"/>
        <color rgb="FFCCFFCC"/>
        <color rgb="FFFF6600"/>
      </colorScale>
    </cfRule>
  </conditionalFormatting>
  <conditionalFormatting sqref="NM56:NM83">
    <cfRule type="cellIs" dxfId="297" priority="522" operator="lessThan">
      <formula>10</formula>
    </cfRule>
  </conditionalFormatting>
  <conditionalFormatting sqref="NR56:NR83">
    <cfRule type="cellIs" dxfId="296" priority="521" operator="lessThan">
      <formula>10</formula>
    </cfRule>
  </conditionalFormatting>
  <conditionalFormatting sqref="AK29:AK51">
    <cfRule type="colorScale" priority="1063">
      <colorScale>
        <cfvo type="min"/>
        <cfvo type="max"/>
        <color rgb="FFCCFFCC"/>
        <color rgb="FFFF6600"/>
      </colorScale>
    </cfRule>
  </conditionalFormatting>
  <conditionalFormatting sqref="BQ29:BQ51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CW29:CW51">
    <cfRule type="colorScale" priority="1074">
      <colorScale>
        <cfvo type="min"/>
        <cfvo type="max"/>
        <color rgb="FFCCFFCC"/>
        <color rgb="FFFF6600"/>
      </colorScale>
    </cfRule>
  </conditionalFormatting>
  <conditionalFormatting sqref="EC29:EC58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FI29:FI56">
    <cfRule type="colorScale" priority="1080">
      <colorScale>
        <cfvo type="min"/>
        <cfvo type="max"/>
        <color rgb="FFCCFFCC"/>
        <color rgb="FFFF6600"/>
      </colorScale>
    </cfRule>
  </conditionalFormatting>
  <conditionalFormatting sqref="GO29:GO58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HU29:HU51">
    <cfRule type="colorScale" priority="1086">
      <colorScale>
        <cfvo type="min"/>
        <cfvo type="max"/>
        <color rgb="FFCCFFCC"/>
        <color rgb="FFFF6600"/>
      </colorScale>
    </cfRule>
  </conditionalFormatting>
  <conditionalFormatting sqref="JA29:JA51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KG29:KG51">
    <cfRule type="colorScale" priority="1092">
      <colorScale>
        <cfvo type="min"/>
        <cfvo type="max"/>
        <color rgb="FFCCFFCC"/>
        <color rgb="FFFF6600"/>
      </colorScale>
    </cfRule>
  </conditionalFormatting>
  <conditionalFormatting sqref="LM29:LM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MS29:MS51">
    <cfRule type="colorScale" priority="1098">
      <colorScale>
        <cfvo type="min"/>
        <cfvo type="max"/>
        <color rgb="FFCCFFCC"/>
        <color rgb="FFFF6600"/>
      </colorScale>
    </cfRule>
  </conditionalFormatting>
  <conditionalFormatting sqref="NY29:NY51">
    <cfRule type="colorScale" priority="1101">
      <colorScale>
        <cfvo type="min"/>
        <cfvo type="max"/>
        <color rgb="FFCCFFCC"/>
        <color rgb="FFFF6600"/>
      </colorScale>
    </cfRule>
  </conditionalFormatting>
  <conditionalFormatting sqref="H30:H53 J30:J53">
    <cfRule type="cellIs" dxfId="295" priority="343" operator="lessThan">
      <formula>10</formula>
    </cfRule>
  </conditionalFormatting>
  <conditionalFormatting sqref="H54:H55">
    <cfRule type="cellIs" dxfId="294" priority="345" operator="lessThan">
      <formula>10</formula>
    </cfRule>
  </conditionalFormatting>
  <conditionalFormatting sqref="J54:J55">
    <cfRule type="cellIs" dxfId="293" priority="344" operator="lessThan">
      <formula>10</formula>
    </cfRule>
  </conditionalFormatting>
  <conditionalFormatting sqref="H6:H29">
    <cfRule type="cellIs" dxfId="292" priority="342" operator="lessThan">
      <formula>10</formula>
    </cfRule>
  </conditionalFormatting>
  <conditionalFormatting sqref="J6:J29">
    <cfRule type="cellIs" dxfId="291" priority="341" operator="lessThan">
      <formula>10</formula>
    </cfRule>
  </conditionalFormatting>
  <conditionalFormatting sqref="M30:M53 O30:O55">
    <cfRule type="cellIs" dxfId="290" priority="338" operator="lessThan">
      <formula>10</formula>
    </cfRule>
  </conditionalFormatting>
  <conditionalFormatting sqref="M54:M55">
    <cfRule type="cellIs" dxfId="289" priority="340" operator="lessThan">
      <formula>10</formula>
    </cfRule>
  </conditionalFormatting>
  <conditionalFormatting sqref="M6:M29">
    <cfRule type="cellIs" dxfId="288" priority="337" operator="lessThan">
      <formula>10</formula>
    </cfRule>
  </conditionalFormatting>
  <conditionalFormatting sqref="O6:O29">
    <cfRule type="cellIs" dxfId="287" priority="336" operator="lessThan">
      <formula>10</formula>
    </cfRule>
  </conditionalFormatting>
  <conditionalFormatting sqref="T30:T51 R30:R53">
    <cfRule type="cellIs" dxfId="286" priority="333" operator="lessThan">
      <formula>10</formula>
    </cfRule>
  </conditionalFormatting>
  <conditionalFormatting sqref="R54:R55">
    <cfRule type="cellIs" dxfId="285" priority="335" operator="lessThan">
      <formula>10</formula>
    </cfRule>
  </conditionalFormatting>
  <conditionalFormatting sqref="T52:T55">
    <cfRule type="cellIs" dxfId="284" priority="334" operator="lessThan">
      <formula>10</formula>
    </cfRule>
  </conditionalFormatting>
  <conditionalFormatting sqref="R6:R29">
    <cfRule type="cellIs" dxfId="283" priority="332" operator="lessThan">
      <formula>10</formula>
    </cfRule>
  </conditionalFormatting>
  <conditionalFormatting sqref="T6:T29">
    <cfRule type="cellIs" dxfId="282" priority="331" operator="lessThan">
      <formula>10</formula>
    </cfRule>
  </conditionalFormatting>
  <conditionalFormatting sqref="Y30:Y51 W30:W53">
    <cfRule type="cellIs" dxfId="281" priority="328" operator="lessThan">
      <formula>10</formula>
    </cfRule>
  </conditionalFormatting>
  <conditionalFormatting sqref="W54:W55">
    <cfRule type="cellIs" dxfId="280" priority="330" operator="lessThan">
      <formula>10</formula>
    </cfRule>
  </conditionalFormatting>
  <conditionalFormatting sqref="Y52:Y55">
    <cfRule type="cellIs" dxfId="279" priority="329" operator="lessThan">
      <formula>10</formula>
    </cfRule>
  </conditionalFormatting>
  <conditionalFormatting sqref="W6:W29">
    <cfRule type="cellIs" dxfId="278" priority="327" operator="lessThan">
      <formula>10</formula>
    </cfRule>
  </conditionalFormatting>
  <conditionalFormatting sqref="Y6:Y29">
    <cfRule type="cellIs" dxfId="277" priority="326" operator="lessThan">
      <formula>10</formula>
    </cfRule>
  </conditionalFormatting>
  <conditionalFormatting sqref="AD30:AD51 AB30:AB53">
    <cfRule type="cellIs" dxfId="276" priority="323" operator="lessThan">
      <formula>10</formula>
    </cfRule>
  </conditionalFormatting>
  <conditionalFormatting sqref="AB54:AB55">
    <cfRule type="cellIs" dxfId="275" priority="325" operator="lessThan">
      <formula>10</formula>
    </cfRule>
  </conditionalFormatting>
  <conditionalFormatting sqref="AD52:AD55">
    <cfRule type="cellIs" dxfId="274" priority="324" operator="lessThan">
      <formula>10</formula>
    </cfRule>
  </conditionalFormatting>
  <conditionalFormatting sqref="AB6:AB29">
    <cfRule type="cellIs" dxfId="273" priority="322" operator="lessThan">
      <formula>10</formula>
    </cfRule>
  </conditionalFormatting>
  <conditionalFormatting sqref="AD6:AD29">
    <cfRule type="cellIs" dxfId="272" priority="321" operator="lessThan">
      <formula>10</formula>
    </cfRule>
  </conditionalFormatting>
  <conditionalFormatting sqref="AN30:AN53 AP30:AP54">
    <cfRule type="cellIs" dxfId="271" priority="318" operator="lessThan">
      <formula>10</formula>
    </cfRule>
  </conditionalFormatting>
  <conditionalFormatting sqref="AN54:AN55">
    <cfRule type="cellIs" dxfId="270" priority="320" operator="lessThan">
      <formula>10</formula>
    </cfRule>
  </conditionalFormatting>
  <conditionalFormatting sqref="AP55">
    <cfRule type="cellIs" dxfId="269" priority="319" operator="lessThan">
      <formula>10</formula>
    </cfRule>
  </conditionalFormatting>
  <conditionalFormatting sqref="AN6:AN29">
    <cfRule type="cellIs" dxfId="268" priority="317" operator="lessThan">
      <formula>10</formula>
    </cfRule>
  </conditionalFormatting>
  <conditionalFormatting sqref="AP6:AP29">
    <cfRule type="cellIs" dxfId="267" priority="316" operator="lessThan">
      <formula>10</formula>
    </cfRule>
  </conditionalFormatting>
  <conditionalFormatting sqref="AS30:AS53 AU30:AU54">
    <cfRule type="cellIs" dxfId="266" priority="303" operator="lessThan">
      <formula>10</formula>
    </cfRule>
  </conditionalFormatting>
  <conditionalFormatting sqref="AS54:AS55">
    <cfRule type="cellIs" dxfId="265" priority="305" operator="lessThan">
      <formula>10</formula>
    </cfRule>
  </conditionalFormatting>
  <conditionalFormatting sqref="AU55">
    <cfRule type="cellIs" dxfId="264" priority="304" operator="lessThan">
      <formula>10</formula>
    </cfRule>
  </conditionalFormatting>
  <conditionalFormatting sqref="AS6:AS29">
    <cfRule type="cellIs" dxfId="263" priority="302" operator="lessThan">
      <formula>10</formula>
    </cfRule>
  </conditionalFormatting>
  <conditionalFormatting sqref="AU6:AU29">
    <cfRule type="cellIs" dxfId="262" priority="301" operator="lessThan">
      <formula>10</formula>
    </cfRule>
  </conditionalFormatting>
  <conditionalFormatting sqref="AZ30:AZ51 AX30:AX53">
    <cfRule type="cellIs" dxfId="261" priority="298" operator="lessThan">
      <formula>10</formula>
    </cfRule>
  </conditionalFormatting>
  <conditionalFormatting sqref="AX54:AX55">
    <cfRule type="cellIs" dxfId="260" priority="300" operator="lessThan">
      <formula>10</formula>
    </cfRule>
  </conditionalFormatting>
  <conditionalFormatting sqref="AZ52:AZ55">
    <cfRule type="cellIs" dxfId="259" priority="299" operator="lessThan">
      <formula>10</formula>
    </cfRule>
  </conditionalFormatting>
  <conditionalFormatting sqref="AX6:AX29">
    <cfRule type="cellIs" dxfId="258" priority="297" operator="lessThan">
      <formula>10</formula>
    </cfRule>
  </conditionalFormatting>
  <conditionalFormatting sqref="AZ6:AZ29">
    <cfRule type="cellIs" dxfId="257" priority="296" operator="lessThan">
      <formula>10</formula>
    </cfRule>
  </conditionalFormatting>
  <conditionalFormatting sqref="BE30:BE51 BC30:BC53">
    <cfRule type="cellIs" dxfId="256" priority="293" operator="lessThan">
      <formula>10</formula>
    </cfRule>
  </conditionalFormatting>
  <conditionalFormatting sqref="BC54:BC55">
    <cfRule type="cellIs" dxfId="255" priority="295" operator="lessThan">
      <formula>10</formula>
    </cfRule>
  </conditionalFormatting>
  <conditionalFormatting sqref="BE52:BE55">
    <cfRule type="cellIs" dxfId="254" priority="294" operator="lessThan">
      <formula>10</formula>
    </cfRule>
  </conditionalFormatting>
  <conditionalFormatting sqref="BC6:BC29">
    <cfRule type="cellIs" dxfId="253" priority="292" operator="lessThan">
      <formula>10</formula>
    </cfRule>
  </conditionalFormatting>
  <conditionalFormatting sqref="BE6:BE29">
    <cfRule type="cellIs" dxfId="252" priority="291" operator="lessThan">
      <formula>10</formula>
    </cfRule>
  </conditionalFormatting>
  <conditionalFormatting sqref="BJ30:BJ51 BH30:BH53">
    <cfRule type="cellIs" dxfId="251" priority="288" operator="lessThan">
      <formula>10</formula>
    </cfRule>
  </conditionalFormatting>
  <conditionalFormatting sqref="BH54:BH55">
    <cfRule type="cellIs" dxfId="250" priority="290" operator="lessThan">
      <formula>10</formula>
    </cfRule>
  </conditionalFormatting>
  <conditionalFormatting sqref="BJ52:BJ55">
    <cfRule type="cellIs" dxfId="249" priority="289" operator="lessThan">
      <formula>10</formula>
    </cfRule>
  </conditionalFormatting>
  <conditionalFormatting sqref="BH6:BH29">
    <cfRule type="cellIs" dxfId="248" priority="287" operator="lessThan">
      <formula>10</formula>
    </cfRule>
  </conditionalFormatting>
  <conditionalFormatting sqref="BJ6:BJ29">
    <cfRule type="cellIs" dxfId="247" priority="286" operator="lessThan">
      <formula>10</formula>
    </cfRule>
  </conditionalFormatting>
  <conditionalFormatting sqref="BT30:BT53 BV30:BV54">
    <cfRule type="cellIs" dxfId="246" priority="283" operator="lessThan">
      <formula>10</formula>
    </cfRule>
  </conditionalFormatting>
  <conditionalFormatting sqref="BT54:BT55">
    <cfRule type="cellIs" dxfId="245" priority="285" operator="lessThan">
      <formula>10</formula>
    </cfRule>
  </conditionalFormatting>
  <conditionalFormatting sqref="BV55">
    <cfRule type="cellIs" dxfId="244" priority="284" operator="lessThan">
      <formula>10</formula>
    </cfRule>
  </conditionalFormatting>
  <conditionalFormatting sqref="BT6:BT29">
    <cfRule type="cellIs" dxfId="243" priority="282" operator="lessThan">
      <formula>10</formula>
    </cfRule>
  </conditionalFormatting>
  <conditionalFormatting sqref="BV6:BV29">
    <cfRule type="cellIs" dxfId="242" priority="281" operator="lessThan">
      <formula>10</formula>
    </cfRule>
  </conditionalFormatting>
  <conditionalFormatting sqref="BY30:BY53 CA30:CA54">
    <cfRule type="cellIs" dxfId="241" priority="278" operator="lessThan">
      <formula>10</formula>
    </cfRule>
  </conditionalFormatting>
  <conditionalFormatting sqref="BY54:BY55">
    <cfRule type="cellIs" dxfId="240" priority="280" operator="lessThan">
      <formula>10</formula>
    </cfRule>
  </conditionalFormatting>
  <conditionalFormatting sqref="CA55">
    <cfRule type="cellIs" dxfId="239" priority="279" operator="lessThan">
      <formula>10</formula>
    </cfRule>
  </conditionalFormatting>
  <conditionalFormatting sqref="BY6:BY29">
    <cfRule type="cellIs" dxfId="238" priority="277" operator="lessThan">
      <formula>10</formula>
    </cfRule>
  </conditionalFormatting>
  <conditionalFormatting sqref="CA6:CA29">
    <cfRule type="cellIs" dxfId="237" priority="276" operator="lessThan">
      <formula>10</formula>
    </cfRule>
  </conditionalFormatting>
  <conditionalFormatting sqref="CD30:CD53 CF30:CF54">
    <cfRule type="cellIs" dxfId="236" priority="273" operator="lessThan">
      <formula>10</formula>
    </cfRule>
  </conditionalFormatting>
  <conditionalFormatting sqref="CD54:CD55">
    <cfRule type="cellIs" dxfId="235" priority="275" operator="lessThan">
      <formula>10</formula>
    </cfRule>
  </conditionalFormatting>
  <conditionalFormatting sqref="CF55">
    <cfRule type="cellIs" dxfId="234" priority="274" operator="lessThan">
      <formula>10</formula>
    </cfRule>
  </conditionalFormatting>
  <conditionalFormatting sqref="CD6:CD29">
    <cfRule type="cellIs" dxfId="233" priority="272" operator="lessThan">
      <formula>10</formula>
    </cfRule>
  </conditionalFormatting>
  <conditionalFormatting sqref="CF6:CF29">
    <cfRule type="cellIs" dxfId="232" priority="271" operator="lessThan">
      <formula>10</formula>
    </cfRule>
  </conditionalFormatting>
  <conditionalFormatting sqref="CK30:CK51 CI30:CI53">
    <cfRule type="cellIs" dxfId="231" priority="268" operator="lessThan">
      <formula>10</formula>
    </cfRule>
  </conditionalFormatting>
  <conditionalFormatting sqref="CI54:CI55">
    <cfRule type="cellIs" dxfId="230" priority="270" operator="lessThan">
      <formula>10</formula>
    </cfRule>
  </conditionalFormatting>
  <conditionalFormatting sqref="CK52:CK55">
    <cfRule type="cellIs" dxfId="229" priority="269" operator="lessThan">
      <formula>10</formula>
    </cfRule>
  </conditionalFormatting>
  <conditionalFormatting sqref="CI6:CI29">
    <cfRule type="cellIs" dxfId="228" priority="267" operator="lessThan">
      <formula>10</formula>
    </cfRule>
  </conditionalFormatting>
  <conditionalFormatting sqref="CK6:CK29">
    <cfRule type="cellIs" dxfId="227" priority="266" operator="lessThan">
      <formula>10</formula>
    </cfRule>
  </conditionalFormatting>
  <conditionalFormatting sqref="CP30:CP51 CN30:CN53">
    <cfRule type="cellIs" dxfId="226" priority="263" operator="lessThan">
      <formula>10</formula>
    </cfRule>
  </conditionalFormatting>
  <conditionalFormatting sqref="CN54:CN55">
    <cfRule type="cellIs" dxfId="225" priority="265" operator="lessThan">
      <formula>10</formula>
    </cfRule>
  </conditionalFormatting>
  <conditionalFormatting sqref="CP52:CP55">
    <cfRule type="cellIs" dxfId="224" priority="264" operator="lessThan">
      <formula>10</formula>
    </cfRule>
  </conditionalFormatting>
  <conditionalFormatting sqref="CN6:CN29">
    <cfRule type="cellIs" dxfId="223" priority="262" operator="lessThan">
      <formula>10</formula>
    </cfRule>
  </conditionalFormatting>
  <conditionalFormatting sqref="CP6:CP29">
    <cfRule type="cellIs" dxfId="222" priority="261" operator="lessThan">
      <formula>10</formula>
    </cfRule>
  </conditionalFormatting>
  <conditionalFormatting sqref="CZ30:CZ53 DB30:DB54">
    <cfRule type="cellIs" dxfId="221" priority="258" operator="lessThan">
      <formula>10</formula>
    </cfRule>
  </conditionalFormatting>
  <conditionalFormatting sqref="CZ54:CZ55">
    <cfRule type="cellIs" dxfId="220" priority="260" operator="lessThan">
      <formula>10</formula>
    </cfRule>
  </conditionalFormatting>
  <conditionalFormatting sqref="DB55">
    <cfRule type="cellIs" dxfId="219" priority="259" operator="lessThan">
      <formula>10</formula>
    </cfRule>
  </conditionalFormatting>
  <conditionalFormatting sqref="CZ6:CZ29">
    <cfRule type="cellIs" dxfId="218" priority="257" operator="lessThan">
      <formula>10</formula>
    </cfRule>
  </conditionalFormatting>
  <conditionalFormatting sqref="DB6:DB29">
    <cfRule type="cellIs" dxfId="217" priority="256" operator="lessThan">
      <formula>10</formula>
    </cfRule>
  </conditionalFormatting>
  <conditionalFormatting sqref="DE30:DE53 DG30:DG53">
    <cfRule type="cellIs" dxfId="216" priority="253" operator="lessThan">
      <formula>10</formula>
    </cfRule>
  </conditionalFormatting>
  <conditionalFormatting sqref="DE54:DE55">
    <cfRule type="cellIs" dxfId="215" priority="255" operator="lessThan">
      <formula>10</formula>
    </cfRule>
  </conditionalFormatting>
  <conditionalFormatting sqref="DG54:DG55">
    <cfRule type="cellIs" dxfId="214" priority="254" operator="lessThan">
      <formula>10</formula>
    </cfRule>
  </conditionalFormatting>
  <conditionalFormatting sqref="DE6:DE29">
    <cfRule type="cellIs" dxfId="213" priority="252" operator="lessThan">
      <formula>10</formula>
    </cfRule>
  </conditionalFormatting>
  <conditionalFormatting sqref="DG6:DG29">
    <cfRule type="cellIs" dxfId="212" priority="251" operator="lessThan">
      <formula>10</formula>
    </cfRule>
  </conditionalFormatting>
  <conditionalFormatting sqref="DJ30:DJ53 DL30:DL53">
    <cfRule type="cellIs" dxfId="211" priority="248" operator="lessThan">
      <formula>10</formula>
    </cfRule>
  </conditionalFormatting>
  <conditionalFormatting sqref="DJ54:DJ55">
    <cfRule type="cellIs" dxfId="210" priority="250" operator="lessThan">
      <formula>10</formula>
    </cfRule>
  </conditionalFormatting>
  <conditionalFormatting sqref="DL54:DL55">
    <cfRule type="cellIs" dxfId="209" priority="249" operator="lessThan">
      <formula>10</formula>
    </cfRule>
  </conditionalFormatting>
  <conditionalFormatting sqref="DJ6:DJ29">
    <cfRule type="cellIs" dxfId="208" priority="247" operator="lessThan">
      <formula>10</formula>
    </cfRule>
  </conditionalFormatting>
  <conditionalFormatting sqref="DL6:DL29">
    <cfRule type="cellIs" dxfId="207" priority="246" operator="lessThan">
      <formula>10</formula>
    </cfRule>
  </conditionalFormatting>
  <conditionalFormatting sqref="DQ30:DQ51 DO30:DO53">
    <cfRule type="cellIs" dxfId="206" priority="243" operator="lessThan">
      <formula>10</formula>
    </cfRule>
  </conditionalFormatting>
  <conditionalFormatting sqref="DO54:DO55">
    <cfRule type="cellIs" dxfId="205" priority="245" operator="lessThan">
      <formula>10</formula>
    </cfRule>
  </conditionalFormatting>
  <conditionalFormatting sqref="DQ52:DQ55">
    <cfRule type="cellIs" dxfId="204" priority="244" operator="lessThan">
      <formula>10</formula>
    </cfRule>
  </conditionalFormatting>
  <conditionalFormatting sqref="DO6:DO29">
    <cfRule type="cellIs" dxfId="203" priority="242" operator="lessThan">
      <formula>10</formula>
    </cfRule>
  </conditionalFormatting>
  <conditionalFormatting sqref="DQ6:DQ29">
    <cfRule type="cellIs" dxfId="202" priority="241" operator="lessThan">
      <formula>10</formula>
    </cfRule>
  </conditionalFormatting>
  <conditionalFormatting sqref="DV30:DV51 DT30:DT53">
    <cfRule type="cellIs" dxfId="201" priority="238" operator="lessThan">
      <formula>10</formula>
    </cfRule>
  </conditionalFormatting>
  <conditionalFormatting sqref="DT54:DT55">
    <cfRule type="cellIs" dxfId="200" priority="240" operator="lessThan">
      <formula>10</formula>
    </cfRule>
  </conditionalFormatting>
  <conditionalFormatting sqref="DV52:DV55">
    <cfRule type="cellIs" dxfId="199" priority="239" operator="lessThan">
      <formula>10</formula>
    </cfRule>
  </conditionalFormatting>
  <conditionalFormatting sqref="DT6:DT29">
    <cfRule type="cellIs" dxfId="198" priority="237" operator="lessThan">
      <formula>10</formula>
    </cfRule>
  </conditionalFormatting>
  <conditionalFormatting sqref="DV6:DV29">
    <cfRule type="cellIs" dxfId="197" priority="236" operator="lessThan">
      <formula>10</formula>
    </cfRule>
  </conditionalFormatting>
  <conditionalFormatting sqref="EF30:EF53 EH30:EH55">
    <cfRule type="cellIs" dxfId="196" priority="233" operator="lessThan">
      <formula>10</formula>
    </cfRule>
  </conditionalFormatting>
  <conditionalFormatting sqref="EF54:EF55">
    <cfRule type="cellIs" dxfId="195" priority="235" operator="lessThan">
      <formula>10</formula>
    </cfRule>
  </conditionalFormatting>
  <conditionalFormatting sqref="EF6:EF29">
    <cfRule type="cellIs" dxfId="194" priority="232" operator="lessThan">
      <formula>10</formula>
    </cfRule>
  </conditionalFormatting>
  <conditionalFormatting sqref="EH6:EH29">
    <cfRule type="cellIs" dxfId="193" priority="231" operator="lessThan">
      <formula>10</formula>
    </cfRule>
  </conditionalFormatting>
  <conditionalFormatting sqref="EK30:EK53 EM30:EM54">
    <cfRule type="cellIs" dxfId="192" priority="228" operator="lessThan">
      <formula>10</formula>
    </cfRule>
  </conditionalFormatting>
  <conditionalFormatting sqref="EK54:EK55">
    <cfRule type="cellIs" dxfId="191" priority="230" operator="lessThan">
      <formula>10</formula>
    </cfRule>
  </conditionalFormatting>
  <conditionalFormatting sqref="EM55">
    <cfRule type="cellIs" dxfId="190" priority="229" operator="lessThan">
      <formula>10</formula>
    </cfRule>
  </conditionalFormatting>
  <conditionalFormatting sqref="EK6:EK29">
    <cfRule type="cellIs" dxfId="189" priority="227" operator="lessThan">
      <formula>10</formula>
    </cfRule>
  </conditionalFormatting>
  <conditionalFormatting sqref="EM6:EM29">
    <cfRule type="cellIs" dxfId="188" priority="226" operator="lessThan">
      <formula>10</formula>
    </cfRule>
  </conditionalFormatting>
  <conditionalFormatting sqref="EP30:EP53 ER30:ER55">
    <cfRule type="cellIs" dxfId="187" priority="223" operator="lessThan">
      <formula>10</formula>
    </cfRule>
  </conditionalFormatting>
  <conditionalFormatting sqref="EP54:EP55">
    <cfRule type="cellIs" dxfId="186" priority="225" operator="lessThan">
      <formula>10</formula>
    </cfRule>
  </conditionalFormatting>
  <conditionalFormatting sqref="EP6:EP29">
    <cfRule type="cellIs" dxfId="185" priority="222" operator="lessThan">
      <formula>10</formula>
    </cfRule>
  </conditionalFormatting>
  <conditionalFormatting sqref="ER6:ER29">
    <cfRule type="cellIs" dxfId="184" priority="221" operator="lessThan">
      <formula>10</formula>
    </cfRule>
  </conditionalFormatting>
  <conditionalFormatting sqref="EW30:EW51 EU30:EU53">
    <cfRule type="cellIs" dxfId="183" priority="218" operator="lessThan">
      <formula>10</formula>
    </cfRule>
  </conditionalFormatting>
  <conditionalFormatting sqref="EU54:EU55">
    <cfRule type="cellIs" dxfId="182" priority="220" operator="lessThan">
      <formula>10</formula>
    </cfRule>
  </conditionalFormatting>
  <conditionalFormatting sqref="EW52:EW55">
    <cfRule type="cellIs" dxfId="181" priority="219" operator="lessThan">
      <formula>10</formula>
    </cfRule>
  </conditionalFormatting>
  <conditionalFormatting sqref="EU6:EU29">
    <cfRule type="cellIs" dxfId="180" priority="217" operator="lessThan">
      <formula>10</formula>
    </cfRule>
  </conditionalFormatting>
  <conditionalFormatting sqref="EW6:EW29">
    <cfRule type="cellIs" dxfId="179" priority="216" operator="lessThan">
      <formula>10</formula>
    </cfRule>
  </conditionalFormatting>
  <conditionalFormatting sqref="FB30:FB51 EZ30:EZ53">
    <cfRule type="cellIs" dxfId="178" priority="213" operator="lessThan">
      <formula>10</formula>
    </cfRule>
  </conditionalFormatting>
  <conditionalFormatting sqref="EZ54:EZ55">
    <cfRule type="cellIs" dxfId="177" priority="215" operator="lessThan">
      <formula>10</formula>
    </cfRule>
  </conditionalFormatting>
  <conditionalFormatting sqref="FB52:FB55">
    <cfRule type="cellIs" dxfId="176" priority="214" operator="lessThan">
      <formula>10</formula>
    </cfRule>
  </conditionalFormatting>
  <conditionalFormatting sqref="EZ6:EZ29">
    <cfRule type="cellIs" dxfId="175" priority="212" operator="lessThan">
      <formula>10</formula>
    </cfRule>
  </conditionalFormatting>
  <conditionalFormatting sqref="FB6:FB29">
    <cfRule type="cellIs" dxfId="174" priority="211" operator="lessThan">
      <formula>10</formula>
    </cfRule>
  </conditionalFormatting>
  <conditionalFormatting sqref="FL30:FL54 FN30:FN54">
    <cfRule type="cellIs" dxfId="173" priority="188" operator="lessThan">
      <formula>10</formula>
    </cfRule>
  </conditionalFormatting>
  <conditionalFormatting sqref="FL55">
    <cfRule type="cellIs" dxfId="172" priority="190" operator="lessThan">
      <formula>10</formula>
    </cfRule>
  </conditionalFormatting>
  <conditionalFormatting sqref="FN55">
    <cfRule type="cellIs" dxfId="171" priority="189" operator="lessThan">
      <formula>10</formula>
    </cfRule>
  </conditionalFormatting>
  <conditionalFormatting sqref="FL6:FL29">
    <cfRule type="cellIs" dxfId="170" priority="187" operator="lessThan">
      <formula>10</formula>
    </cfRule>
  </conditionalFormatting>
  <conditionalFormatting sqref="FN6:FN29">
    <cfRule type="cellIs" dxfId="169" priority="186" operator="lessThan">
      <formula>10</formula>
    </cfRule>
  </conditionalFormatting>
  <conditionalFormatting sqref="FQ30:FQ54 FS30:FS54">
    <cfRule type="cellIs" dxfId="168" priority="183" operator="lessThan">
      <formula>10</formula>
    </cfRule>
  </conditionalFormatting>
  <conditionalFormatting sqref="FQ55">
    <cfRule type="cellIs" dxfId="167" priority="185" operator="lessThan">
      <formula>10</formula>
    </cfRule>
  </conditionalFormatting>
  <conditionalFormatting sqref="FS55">
    <cfRule type="cellIs" dxfId="166" priority="184" operator="lessThan">
      <formula>10</formula>
    </cfRule>
  </conditionalFormatting>
  <conditionalFormatting sqref="FQ6:FQ29">
    <cfRule type="cellIs" dxfId="165" priority="182" operator="lessThan">
      <formula>10</formula>
    </cfRule>
  </conditionalFormatting>
  <conditionalFormatting sqref="FS6:FS29">
    <cfRule type="cellIs" dxfId="164" priority="181" operator="lessThan">
      <formula>10</formula>
    </cfRule>
  </conditionalFormatting>
  <conditionalFormatting sqref="FX30:FX51 FV30:FV53">
    <cfRule type="cellIs" dxfId="163" priority="178" operator="lessThan">
      <formula>10</formula>
    </cfRule>
  </conditionalFormatting>
  <conditionalFormatting sqref="FV54:FV55">
    <cfRule type="cellIs" dxfId="162" priority="180" operator="lessThan">
      <formula>10</formula>
    </cfRule>
  </conditionalFormatting>
  <conditionalFormatting sqref="FX52:FX55">
    <cfRule type="cellIs" dxfId="161" priority="179" operator="lessThan">
      <formula>10</formula>
    </cfRule>
  </conditionalFormatting>
  <conditionalFormatting sqref="FV6:FV29">
    <cfRule type="cellIs" dxfId="160" priority="177" operator="lessThan">
      <formula>10</formula>
    </cfRule>
  </conditionalFormatting>
  <conditionalFormatting sqref="FX6:FX29">
    <cfRule type="cellIs" dxfId="159" priority="176" operator="lessThan">
      <formula>10</formula>
    </cfRule>
  </conditionalFormatting>
  <conditionalFormatting sqref="GC30:GC51 GA30:GA53">
    <cfRule type="cellIs" dxfId="158" priority="173" operator="lessThan">
      <formula>10</formula>
    </cfRule>
  </conditionalFormatting>
  <conditionalFormatting sqref="GA54:GA55">
    <cfRule type="cellIs" dxfId="157" priority="175" operator="lessThan">
      <formula>10</formula>
    </cfRule>
  </conditionalFormatting>
  <conditionalFormatting sqref="GC52:GC55">
    <cfRule type="cellIs" dxfId="156" priority="174" operator="lessThan">
      <formula>10</formula>
    </cfRule>
  </conditionalFormatting>
  <conditionalFormatting sqref="GA6:GA29">
    <cfRule type="cellIs" dxfId="155" priority="172" operator="lessThan">
      <formula>10</formula>
    </cfRule>
  </conditionalFormatting>
  <conditionalFormatting sqref="GC6:GC29">
    <cfRule type="cellIs" dxfId="154" priority="171" operator="lessThan">
      <formula>10</formula>
    </cfRule>
  </conditionalFormatting>
  <conditionalFormatting sqref="GF30:GF53 GH30:GH59">
    <cfRule type="cellIs" dxfId="153" priority="168" operator="lessThan">
      <formula>10</formula>
    </cfRule>
  </conditionalFormatting>
  <conditionalFormatting sqref="GF54:GF55">
    <cfRule type="cellIs" dxfId="152" priority="170" operator="lessThan">
      <formula>10</formula>
    </cfRule>
  </conditionalFormatting>
  <conditionalFormatting sqref="GF6:GF29">
    <cfRule type="cellIs" dxfId="151" priority="167" operator="lessThan">
      <formula>10</formula>
    </cfRule>
  </conditionalFormatting>
  <conditionalFormatting sqref="GH6:GH29">
    <cfRule type="cellIs" dxfId="150" priority="166" operator="lessThan">
      <formula>10</formula>
    </cfRule>
  </conditionalFormatting>
  <conditionalFormatting sqref="GT30:GT51 GR30:GR53">
    <cfRule type="cellIs" dxfId="149" priority="163" operator="lessThan">
      <formula>10</formula>
    </cfRule>
  </conditionalFormatting>
  <conditionalFormatting sqref="GR54:GR55">
    <cfRule type="cellIs" dxfId="148" priority="165" operator="lessThan">
      <formula>10</formula>
    </cfRule>
  </conditionalFormatting>
  <conditionalFormatting sqref="GT52:GT55">
    <cfRule type="cellIs" dxfId="147" priority="164" operator="lessThan">
      <formula>10</formula>
    </cfRule>
  </conditionalFormatting>
  <conditionalFormatting sqref="GR6:GR29">
    <cfRule type="cellIs" dxfId="146" priority="162" operator="lessThan">
      <formula>10</formula>
    </cfRule>
  </conditionalFormatting>
  <conditionalFormatting sqref="GT6:GT29">
    <cfRule type="cellIs" dxfId="145" priority="161" operator="lessThan">
      <formula>10</formula>
    </cfRule>
  </conditionalFormatting>
  <conditionalFormatting sqref="GY30:GY51 GW30:GW53">
    <cfRule type="cellIs" dxfId="144" priority="158" operator="lessThan">
      <formula>10</formula>
    </cfRule>
  </conditionalFormatting>
  <conditionalFormatting sqref="GW54:GW55">
    <cfRule type="cellIs" dxfId="143" priority="160" operator="lessThan">
      <formula>10</formula>
    </cfRule>
  </conditionalFormatting>
  <conditionalFormatting sqref="GY52:GY55">
    <cfRule type="cellIs" dxfId="142" priority="159" operator="lessThan">
      <formula>10</formula>
    </cfRule>
  </conditionalFormatting>
  <conditionalFormatting sqref="GW6:GW29">
    <cfRule type="cellIs" dxfId="141" priority="157" operator="lessThan">
      <formula>10</formula>
    </cfRule>
  </conditionalFormatting>
  <conditionalFormatting sqref="GY6:GY29">
    <cfRule type="cellIs" dxfId="140" priority="156" operator="lessThan">
      <formula>10</formula>
    </cfRule>
  </conditionalFormatting>
  <conditionalFormatting sqref="HD30:HD51 HB30:HB53">
    <cfRule type="cellIs" dxfId="139" priority="153" operator="lessThan">
      <formula>10</formula>
    </cfRule>
  </conditionalFormatting>
  <conditionalFormatting sqref="HB54:HB55">
    <cfRule type="cellIs" dxfId="138" priority="155" operator="lessThan">
      <formula>10</formula>
    </cfRule>
  </conditionalFormatting>
  <conditionalFormatting sqref="HD52:HD55">
    <cfRule type="cellIs" dxfId="137" priority="154" operator="lessThan">
      <formula>10</formula>
    </cfRule>
  </conditionalFormatting>
  <conditionalFormatting sqref="HB6:HB29">
    <cfRule type="cellIs" dxfId="136" priority="152" operator="lessThan">
      <formula>10</formula>
    </cfRule>
  </conditionalFormatting>
  <conditionalFormatting sqref="HD6:HD29">
    <cfRule type="cellIs" dxfId="135" priority="151" operator="lessThan">
      <formula>10</formula>
    </cfRule>
  </conditionalFormatting>
  <conditionalFormatting sqref="HI30:HI51 HG30:HG53">
    <cfRule type="cellIs" dxfId="134" priority="148" operator="lessThan">
      <formula>10</formula>
    </cfRule>
  </conditionalFormatting>
  <conditionalFormatting sqref="HG54:HG55">
    <cfRule type="cellIs" dxfId="133" priority="150" operator="lessThan">
      <formula>10</formula>
    </cfRule>
  </conditionalFormatting>
  <conditionalFormatting sqref="HI52:HI55">
    <cfRule type="cellIs" dxfId="132" priority="149" operator="lessThan">
      <formula>10</formula>
    </cfRule>
  </conditionalFormatting>
  <conditionalFormatting sqref="HG6:HG29">
    <cfRule type="cellIs" dxfId="131" priority="147" operator="lessThan">
      <formula>10</formula>
    </cfRule>
  </conditionalFormatting>
  <conditionalFormatting sqref="HI6:HI29">
    <cfRule type="cellIs" dxfId="130" priority="146" operator="lessThan">
      <formula>10</formula>
    </cfRule>
  </conditionalFormatting>
  <conditionalFormatting sqref="HN30:HN51 HL30:HL53">
    <cfRule type="cellIs" dxfId="129" priority="143" operator="lessThan">
      <formula>10</formula>
    </cfRule>
  </conditionalFormatting>
  <conditionalFormatting sqref="HL54:HL55">
    <cfRule type="cellIs" dxfId="128" priority="145" operator="lessThan">
      <formula>10</formula>
    </cfRule>
  </conditionalFormatting>
  <conditionalFormatting sqref="HN52:HN55">
    <cfRule type="cellIs" dxfId="127" priority="144" operator="lessThan">
      <formula>10</formula>
    </cfRule>
  </conditionalFormatting>
  <conditionalFormatting sqref="HL6:HL29">
    <cfRule type="cellIs" dxfId="126" priority="142" operator="lessThan">
      <formula>10</formula>
    </cfRule>
  </conditionalFormatting>
  <conditionalFormatting sqref="HN6:HN29">
    <cfRule type="cellIs" dxfId="125" priority="141" operator="lessThan">
      <formula>10</formula>
    </cfRule>
  </conditionalFormatting>
  <conditionalFormatting sqref="HX30:HX53 HZ30:HZ54">
    <cfRule type="cellIs" dxfId="124" priority="138" operator="lessThan">
      <formula>10</formula>
    </cfRule>
  </conditionalFormatting>
  <conditionalFormatting sqref="HX54:HX55">
    <cfRule type="cellIs" dxfId="123" priority="140" operator="lessThan">
      <formula>10</formula>
    </cfRule>
  </conditionalFormatting>
  <conditionalFormatting sqref="HZ55">
    <cfRule type="cellIs" dxfId="122" priority="139" operator="lessThan">
      <formula>10</formula>
    </cfRule>
  </conditionalFormatting>
  <conditionalFormatting sqref="HX6:HX29">
    <cfRule type="cellIs" dxfId="121" priority="137" operator="lessThan">
      <formula>10</formula>
    </cfRule>
  </conditionalFormatting>
  <conditionalFormatting sqref="HZ6:HZ29">
    <cfRule type="cellIs" dxfId="120" priority="136" operator="lessThan">
      <formula>10</formula>
    </cfRule>
  </conditionalFormatting>
  <conditionalFormatting sqref="IE30:IE51 IC30:IC53">
    <cfRule type="cellIs" dxfId="119" priority="133" operator="lessThan">
      <formula>10</formula>
    </cfRule>
  </conditionalFormatting>
  <conditionalFormatting sqref="IC54:IC55">
    <cfRule type="cellIs" dxfId="118" priority="135" operator="lessThan">
      <formula>10</formula>
    </cfRule>
  </conditionalFormatting>
  <conditionalFormatting sqref="IE52:IE55">
    <cfRule type="cellIs" dxfId="117" priority="134" operator="lessThan">
      <formula>10</formula>
    </cfRule>
  </conditionalFormatting>
  <conditionalFormatting sqref="IC6:IC29">
    <cfRule type="cellIs" dxfId="116" priority="132" operator="lessThan">
      <formula>10</formula>
    </cfRule>
  </conditionalFormatting>
  <conditionalFormatting sqref="IE6:IE29">
    <cfRule type="cellIs" dxfId="115" priority="131" operator="lessThan">
      <formula>10</formula>
    </cfRule>
  </conditionalFormatting>
  <conditionalFormatting sqref="IJ30:IJ51 IH30:IH53">
    <cfRule type="cellIs" dxfId="114" priority="123" operator="lessThan">
      <formula>10</formula>
    </cfRule>
  </conditionalFormatting>
  <conditionalFormatting sqref="IH54:IH55">
    <cfRule type="cellIs" dxfId="113" priority="125" operator="lessThan">
      <formula>10</formula>
    </cfRule>
  </conditionalFormatting>
  <conditionalFormatting sqref="IJ52:IJ55">
    <cfRule type="cellIs" dxfId="112" priority="124" operator="lessThan">
      <formula>10</formula>
    </cfRule>
  </conditionalFormatting>
  <conditionalFormatting sqref="IH6:IH29">
    <cfRule type="cellIs" dxfId="111" priority="122" operator="lessThan">
      <formula>10</formula>
    </cfRule>
  </conditionalFormatting>
  <conditionalFormatting sqref="IJ6:IJ29">
    <cfRule type="cellIs" dxfId="110" priority="121" operator="lessThan">
      <formula>10</formula>
    </cfRule>
  </conditionalFormatting>
  <conditionalFormatting sqref="IO30:IO51 IM30:IM53">
    <cfRule type="cellIs" dxfId="109" priority="118" operator="lessThan">
      <formula>10</formula>
    </cfRule>
  </conditionalFormatting>
  <conditionalFormatting sqref="IM54:IM55">
    <cfRule type="cellIs" dxfId="108" priority="120" operator="lessThan">
      <formula>10</formula>
    </cfRule>
  </conditionalFormatting>
  <conditionalFormatting sqref="IO52:IO55">
    <cfRule type="cellIs" dxfId="107" priority="119" operator="lessThan">
      <formula>10</formula>
    </cfRule>
  </conditionalFormatting>
  <conditionalFormatting sqref="IM6:IM29">
    <cfRule type="cellIs" dxfId="106" priority="117" operator="lessThan">
      <formula>10</formula>
    </cfRule>
  </conditionalFormatting>
  <conditionalFormatting sqref="IO6:IO29">
    <cfRule type="cellIs" dxfId="105" priority="116" operator="lessThan">
      <formula>10</formula>
    </cfRule>
  </conditionalFormatting>
  <conditionalFormatting sqref="IT30:IT51 IR30:IR53">
    <cfRule type="cellIs" dxfId="104" priority="113" operator="lessThan">
      <formula>10</formula>
    </cfRule>
  </conditionalFormatting>
  <conditionalFormatting sqref="IR54:IR55">
    <cfRule type="cellIs" dxfId="103" priority="115" operator="lessThan">
      <formula>10</formula>
    </cfRule>
  </conditionalFormatting>
  <conditionalFormatting sqref="IT52:IT55">
    <cfRule type="cellIs" dxfId="102" priority="114" operator="lessThan">
      <formula>10</formula>
    </cfRule>
  </conditionalFormatting>
  <conditionalFormatting sqref="IR6:IR29">
    <cfRule type="cellIs" dxfId="101" priority="112" operator="lessThan">
      <formula>10</formula>
    </cfRule>
  </conditionalFormatting>
  <conditionalFormatting sqref="IT6:IT29">
    <cfRule type="cellIs" dxfId="100" priority="111" operator="lessThan">
      <formula>10</formula>
    </cfRule>
  </conditionalFormatting>
  <conditionalFormatting sqref="JF30:JF51 JD30:JD53">
    <cfRule type="cellIs" dxfId="99" priority="103" operator="lessThan">
      <formula>10</formula>
    </cfRule>
  </conditionalFormatting>
  <conditionalFormatting sqref="JD54:JD55">
    <cfRule type="cellIs" dxfId="98" priority="105" operator="lessThan">
      <formula>10</formula>
    </cfRule>
  </conditionalFormatting>
  <conditionalFormatting sqref="JF52:JF55">
    <cfRule type="cellIs" dxfId="97" priority="104" operator="lessThan">
      <formula>10</formula>
    </cfRule>
  </conditionalFormatting>
  <conditionalFormatting sqref="JD6:JD29">
    <cfRule type="cellIs" dxfId="96" priority="102" operator="lessThan">
      <formula>10</formula>
    </cfRule>
  </conditionalFormatting>
  <conditionalFormatting sqref="JF6:JF29">
    <cfRule type="cellIs" dxfId="95" priority="101" operator="lessThan">
      <formula>10</formula>
    </cfRule>
  </conditionalFormatting>
  <conditionalFormatting sqref="JK30:JK51 JI30:JI53">
    <cfRule type="cellIs" dxfId="94" priority="98" operator="lessThan">
      <formula>10</formula>
    </cfRule>
  </conditionalFormatting>
  <conditionalFormatting sqref="JI54:JI55">
    <cfRule type="cellIs" dxfId="93" priority="100" operator="lessThan">
      <formula>10</formula>
    </cfRule>
  </conditionalFormatting>
  <conditionalFormatting sqref="JK52:JK55">
    <cfRule type="cellIs" dxfId="92" priority="99" operator="lessThan">
      <formula>10</formula>
    </cfRule>
  </conditionalFormatting>
  <conditionalFormatting sqref="JI6:JI29">
    <cfRule type="cellIs" dxfId="91" priority="97" operator="lessThan">
      <formula>10</formula>
    </cfRule>
  </conditionalFormatting>
  <conditionalFormatting sqref="JK6:JK29">
    <cfRule type="cellIs" dxfId="90" priority="96" operator="lessThan">
      <formula>10</formula>
    </cfRule>
  </conditionalFormatting>
  <conditionalFormatting sqref="JP30:JP51 JN30:JN53">
    <cfRule type="cellIs" dxfId="89" priority="93" operator="lessThan">
      <formula>10</formula>
    </cfRule>
  </conditionalFormatting>
  <conditionalFormatting sqref="JN54:JN55">
    <cfRule type="cellIs" dxfId="88" priority="95" operator="lessThan">
      <formula>10</formula>
    </cfRule>
  </conditionalFormatting>
  <conditionalFormatting sqref="JP52:JP55">
    <cfRule type="cellIs" dxfId="87" priority="94" operator="lessThan">
      <formula>10</formula>
    </cfRule>
  </conditionalFormatting>
  <conditionalFormatting sqref="JN6:JN29">
    <cfRule type="cellIs" dxfId="86" priority="92" operator="lessThan">
      <formula>10</formula>
    </cfRule>
  </conditionalFormatting>
  <conditionalFormatting sqref="JP6:JP29">
    <cfRule type="cellIs" dxfId="85" priority="91" operator="lessThan">
      <formula>10</formula>
    </cfRule>
  </conditionalFormatting>
  <conditionalFormatting sqref="JU30:JU51 JS30:JS53">
    <cfRule type="cellIs" dxfId="84" priority="88" operator="lessThan">
      <formula>10</formula>
    </cfRule>
  </conditionalFormatting>
  <conditionalFormatting sqref="JS54:JS55">
    <cfRule type="cellIs" dxfId="83" priority="90" operator="lessThan">
      <formula>10</formula>
    </cfRule>
  </conditionalFormatting>
  <conditionalFormatting sqref="JU52:JU55">
    <cfRule type="cellIs" dxfId="82" priority="89" operator="lessThan">
      <formula>10</formula>
    </cfRule>
  </conditionalFormatting>
  <conditionalFormatting sqref="JS6:JS29">
    <cfRule type="cellIs" dxfId="81" priority="87" operator="lessThan">
      <formula>10</formula>
    </cfRule>
  </conditionalFormatting>
  <conditionalFormatting sqref="JU6:JU29">
    <cfRule type="cellIs" dxfId="80" priority="86" operator="lessThan">
      <formula>10</formula>
    </cfRule>
  </conditionalFormatting>
  <conditionalFormatting sqref="JZ30:JZ51 JX30:JX53">
    <cfRule type="cellIs" dxfId="79" priority="83" operator="lessThan">
      <formula>10</formula>
    </cfRule>
  </conditionalFormatting>
  <conditionalFormatting sqref="JX54:JX55">
    <cfRule type="cellIs" dxfId="78" priority="85" operator="lessThan">
      <formula>10</formula>
    </cfRule>
  </conditionalFormatting>
  <conditionalFormatting sqref="JZ52:JZ55">
    <cfRule type="cellIs" dxfId="77" priority="84" operator="lessThan">
      <formula>10</formula>
    </cfRule>
  </conditionalFormatting>
  <conditionalFormatting sqref="JX6:JX29">
    <cfRule type="cellIs" dxfId="76" priority="82" operator="lessThan">
      <formula>10</formula>
    </cfRule>
  </conditionalFormatting>
  <conditionalFormatting sqref="JZ6:JZ29">
    <cfRule type="cellIs" dxfId="75" priority="81" operator="lessThan">
      <formula>10</formula>
    </cfRule>
  </conditionalFormatting>
  <conditionalFormatting sqref="KL30:KL51 KJ30:KJ53">
    <cfRule type="cellIs" dxfId="74" priority="73" operator="lessThan">
      <formula>10</formula>
    </cfRule>
  </conditionalFormatting>
  <conditionalFormatting sqref="KJ54:KJ55">
    <cfRule type="cellIs" dxfId="73" priority="75" operator="lessThan">
      <formula>10</formula>
    </cfRule>
  </conditionalFormatting>
  <conditionalFormatting sqref="KL52:KL55">
    <cfRule type="cellIs" dxfId="72" priority="74" operator="lessThan">
      <formula>10</formula>
    </cfRule>
  </conditionalFormatting>
  <conditionalFormatting sqref="KJ6:KJ29">
    <cfRule type="cellIs" dxfId="71" priority="72" operator="lessThan">
      <formula>10</formula>
    </cfRule>
  </conditionalFormatting>
  <conditionalFormatting sqref="KL6:KL29">
    <cfRule type="cellIs" dxfId="70" priority="71" operator="lessThan">
      <formula>10</formula>
    </cfRule>
  </conditionalFormatting>
  <conditionalFormatting sqref="KQ30:KQ51 KO30:KO53">
    <cfRule type="cellIs" dxfId="69" priority="68" operator="lessThan">
      <formula>10</formula>
    </cfRule>
  </conditionalFormatting>
  <conditionalFormatting sqref="KO54:KO55">
    <cfRule type="cellIs" dxfId="68" priority="70" operator="lessThan">
      <formula>10</formula>
    </cfRule>
  </conditionalFormatting>
  <conditionalFormatting sqref="KQ52:KQ55">
    <cfRule type="cellIs" dxfId="67" priority="69" operator="lessThan">
      <formula>10</formula>
    </cfRule>
  </conditionalFormatting>
  <conditionalFormatting sqref="KO6:KO29">
    <cfRule type="cellIs" dxfId="66" priority="67" operator="lessThan">
      <formula>10</formula>
    </cfRule>
  </conditionalFormatting>
  <conditionalFormatting sqref="KQ6:KQ29">
    <cfRule type="cellIs" dxfId="65" priority="66" operator="lessThan">
      <formula>10</formula>
    </cfRule>
  </conditionalFormatting>
  <conditionalFormatting sqref="KV30:KV51 KT30:KT53">
    <cfRule type="cellIs" dxfId="64" priority="63" operator="lessThan">
      <formula>10</formula>
    </cfRule>
  </conditionalFormatting>
  <conditionalFormatting sqref="KT54:KT55">
    <cfRule type="cellIs" dxfId="63" priority="65" operator="lessThan">
      <formula>10</formula>
    </cfRule>
  </conditionalFormatting>
  <conditionalFormatting sqref="KV52:KV55">
    <cfRule type="cellIs" dxfId="62" priority="64" operator="lessThan">
      <formula>10</formula>
    </cfRule>
  </conditionalFormatting>
  <conditionalFormatting sqref="KT6:KT29">
    <cfRule type="cellIs" dxfId="61" priority="62" operator="lessThan">
      <formula>10</formula>
    </cfRule>
  </conditionalFormatting>
  <conditionalFormatting sqref="KV6:KV29">
    <cfRule type="cellIs" dxfId="60" priority="61" operator="lessThan">
      <formula>10</formula>
    </cfRule>
  </conditionalFormatting>
  <conditionalFormatting sqref="LA30:LA51 KY30:KY53">
    <cfRule type="cellIs" dxfId="59" priority="58" operator="lessThan">
      <formula>10</formula>
    </cfRule>
  </conditionalFormatting>
  <conditionalFormatting sqref="KY54:KY55">
    <cfRule type="cellIs" dxfId="58" priority="60" operator="lessThan">
      <formula>10</formula>
    </cfRule>
  </conditionalFormatting>
  <conditionalFormatting sqref="LA52:LA55">
    <cfRule type="cellIs" dxfId="57" priority="59" operator="lessThan">
      <formula>10</formula>
    </cfRule>
  </conditionalFormatting>
  <conditionalFormatting sqref="KY6:KY29">
    <cfRule type="cellIs" dxfId="56" priority="57" operator="lessThan">
      <formula>10</formula>
    </cfRule>
  </conditionalFormatting>
  <conditionalFormatting sqref="LA6:LA29">
    <cfRule type="cellIs" dxfId="55" priority="56" operator="lessThan">
      <formula>10</formula>
    </cfRule>
  </conditionalFormatting>
  <conditionalFormatting sqref="LF30:LF51 LD30:LD53">
    <cfRule type="cellIs" dxfId="54" priority="53" operator="lessThan">
      <formula>10</formula>
    </cfRule>
  </conditionalFormatting>
  <conditionalFormatting sqref="LD54:LD55">
    <cfRule type="cellIs" dxfId="53" priority="55" operator="lessThan">
      <formula>10</formula>
    </cfRule>
  </conditionalFormatting>
  <conditionalFormatting sqref="LF52:LF55">
    <cfRule type="cellIs" dxfId="52" priority="54" operator="lessThan">
      <formula>10</formula>
    </cfRule>
  </conditionalFormatting>
  <conditionalFormatting sqref="LD6:LD29">
    <cfRule type="cellIs" dxfId="51" priority="52" operator="lessThan">
      <formula>10</formula>
    </cfRule>
  </conditionalFormatting>
  <conditionalFormatting sqref="LF6:LF29">
    <cfRule type="cellIs" dxfId="50" priority="51" operator="lessThan">
      <formula>10</formula>
    </cfRule>
  </conditionalFormatting>
  <conditionalFormatting sqref="LR30:LR51 LP30:LP53">
    <cfRule type="cellIs" dxfId="49" priority="48" operator="lessThan">
      <formula>10</formula>
    </cfRule>
  </conditionalFormatting>
  <conditionalFormatting sqref="LP54:LP55">
    <cfRule type="cellIs" dxfId="48" priority="50" operator="lessThan">
      <formula>10</formula>
    </cfRule>
  </conditionalFormatting>
  <conditionalFormatting sqref="LR52:LR55">
    <cfRule type="cellIs" dxfId="47" priority="49" operator="lessThan">
      <formula>10</formula>
    </cfRule>
  </conditionalFormatting>
  <conditionalFormatting sqref="LP6:LP29">
    <cfRule type="cellIs" dxfId="46" priority="47" operator="lessThan">
      <formula>10</formula>
    </cfRule>
  </conditionalFormatting>
  <conditionalFormatting sqref="LR6:LR29">
    <cfRule type="cellIs" dxfId="45" priority="46" operator="lessThan">
      <formula>10</formula>
    </cfRule>
  </conditionalFormatting>
  <conditionalFormatting sqref="LW30:LW51 LU30:LU53">
    <cfRule type="cellIs" dxfId="44" priority="43" operator="lessThan">
      <formula>10</formula>
    </cfRule>
  </conditionalFormatting>
  <conditionalFormatting sqref="LU54:LU55">
    <cfRule type="cellIs" dxfId="43" priority="45" operator="lessThan">
      <formula>10</formula>
    </cfRule>
  </conditionalFormatting>
  <conditionalFormatting sqref="LW52:LW55">
    <cfRule type="cellIs" dxfId="42" priority="44" operator="lessThan">
      <formula>10</formula>
    </cfRule>
  </conditionalFormatting>
  <conditionalFormatting sqref="LU6:LU29">
    <cfRule type="cellIs" dxfId="41" priority="42" operator="lessThan">
      <formula>10</formula>
    </cfRule>
  </conditionalFormatting>
  <conditionalFormatting sqref="LW6:LW29">
    <cfRule type="cellIs" dxfId="40" priority="41" operator="lessThan">
      <formula>10</formula>
    </cfRule>
  </conditionalFormatting>
  <conditionalFormatting sqref="MB30:MB51 LZ30:LZ53">
    <cfRule type="cellIs" dxfId="39" priority="38" operator="lessThan">
      <formula>10</formula>
    </cfRule>
  </conditionalFormatting>
  <conditionalFormatting sqref="LZ54:LZ55">
    <cfRule type="cellIs" dxfId="38" priority="40" operator="lessThan">
      <formula>10</formula>
    </cfRule>
  </conditionalFormatting>
  <conditionalFormatting sqref="MB52:MB55">
    <cfRule type="cellIs" dxfId="37" priority="39" operator="lessThan">
      <formula>10</formula>
    </cfRule>
  </conditionalFormatting>
  <conditionalFormatting sqref="LZ6:LZ29">
    <cfRule type="cellIs" dxfId="36" priority="37" operator="lessThan">
      <formula>10</formula>
    </cfRule>
  </conditionalFormatting>
  <conditionalFormatting sqref="MB6:MB29">
    <cfRule type="cellIs" dxfId="35" priority="36" operator="lessThan">
      <formula>10</formula>
    </cfRule>
  </conditionalFormatting>
  <conditionalFormatting sqref="MG30:MG51 ME30:ME53">
    <cfRule type="cellIs" dxfId="34" priority="33" operator="lessThan">
      <formula>10</formula>
    </cfRule>
  </conditionalFormatting>
  <conditionalFormatting sqref="ME54:ME55">
    <cfRule type="cellIs" dxfId="33" priority="35" operator="lessThan">
      <formula>10</formula>
    </cfRule>
  </conditionalFormatting>
  <conditionalFormatting sqref="MG52:MG55">
    <cfRule type="cellIs" dxfId="32" priority="34" operator="lessThan">
      <formula>10</formula>
    </cfRule>
  </conditionalFormatting>
  <conditionalFormatting sqref="ME6:ME29">
    <cfRule type="cellIs" dxfId="31" priority="32" operator="lessThan">
      <formula>10</formula>
    </cfRule>
  </conditionalFormatting>
  <conditionalFormatting sqref="MG6:MG29">
    <cfRule type="cellIs" dxfId="30" priority="31" operator="lessThan">
      <formula>10</formula>
    </cfRule>
  </conditionalFormatting>
  <conditionalFormatting sqref="ML30:ML51 MJ30:MJ53">
    <cfRule type="cellIs" dxfId="29" priority="28" operator="lessThan">
      <formula>10</formula>
    </cfRule>
  </conditionalFormatting>
  <conditionalFormatting sqref="MJ54:MJ55">
    <cfRule type="cellIs" dxfId="28" priority="30" operator="lessThan">
      <formula>10</formula>
    </cfRule>
  </conditionalFormatting>
  <conditionalFormatting sqref="ML52:ML55">
    <cfRule type="cellIs" dxfId="27" priority="29" operator="lessThan">
      <formula>10</formula>
    </cfRule>
  </conditionalFormatting>
  <conditionalFormatting sqref="MJ6:MJ29">
    <cfRule type="cellIs" dxfId="26" priority="27" operator="lessThan">
      <formula>10</formula>
    </cfRule>
  </conditionalFormatting>
  <conditionalFormatting sqref="ML6:ML29">
    <cfRule type="cellIs" dxfId="25" priority="26" operator="lessThan">
      <formula>10</formula>
    </cfRule>
  </conditionalFormatting>
  <conditionalFormatting sqref="MX30:MX51 MV30:MV53">
    <cfRule type="cellIs" dxfId="24" priority="23" operator="lessThan">
      <formula>10</formula>
    </cfRule>
  </conditionalFormatting>
  <conditionalFormatting sqref="MV54:MV55">
    <cfRule type="cellIs" dxfId="23" priority="25" operator="lessThan">
      <formula>10</formula>
    </cfRule>
  </conditionalFormatting>
  <conditionalFormatting sqref="MX52:MX55">
    <cfRule type="cellIs" dxfId="22" priority="24" operator="lessThan">
      <formula>10</formula>
    </cfRule>
  </conditionalFormatting>
  <conditionalFormatting sqref="MV6:MV29">
    <cfRule type="cellIs" dxfId="21" priority="22" operator="lessThan">
      <formula>10</formula>
    </cfRule>
  </conditionalFormatting>
  <conditionalFormatting sqref="MX6:MX29">
    <cfRule type="cellIs" dxfId="20" priority="21" operator="lessThan">
      <formula>10</formula>
    </cfRule>
  </conditionalFormatting>
  <conditionalFormatting sqref="NC30:NC51 NA30:NA53">
    <cfRule type="cellIs" dxfId="19" priority="18" operator="lessThan">
      <formula>10</formula>
    </cfRule>
  </conditionalFormatting>
  <conditionalFormatting sqref="NA54:NA55">
    <cfRule type="cellIs" dxfId="18" priority="20" operator="lessThan">
      <formula>10</formula>
    </cfRule>
  </conditionalFormatting>
  <conditionalFormatting sqref="NC52:NC55">
    <cfRule type="cellIs" dxfId="17" priority="19" operator="lessThan">
      <formula>10</formula>
    </cfRule>
  </conditionalFormatting>
  <conditionalFormatting sqref="NA6:NA29">
    <cfRule type="cellIs" dxfId="16" priority="17" operator="lessThan">
      <formula>10</formula>
    </cfRule>
  </conditionalFormatting>
  <conditionalFormatting sqref="NC6:NC29">
    <cfRule type="cellIs" dxfId="15" priority="16" operator="lessThan">
      <formula>10</formula>
    </cfRule>
  </conditionalFormatting>
  <conditionalFormatting sqref="NH30:NH51 NF30:NF53">
    <cfRule type="cellIs" dxfId="14" priority="13" operator="lessThan">
      <formula>10</formula>
    </cfRule>
  </conditionalFormatting>
  <conditionalFormatting sqref="NF54:NF55">
    <cfRule type="cellIs" dxfId="13" priority="15" operator="lessThan">
      <formula>10</formula>
    </cfRule>
  </conditionalFormatting>
  <conditionalFormatting sqref="NH52:NH55">
    <cfRule type="cellIs" dxfId="12" priority="14" operator="lessThan">
      <formula>10</formula>
    </cfRule>
  </conditionalFormatting>
  <conditionalFormatting sqref="NF6:NF29">
    <cfRule type="cellIs" dxfId="11" priority="12" operator="lessThan">
      <formula>10</formula>
    </cfRule>
  </conditionalFormatting>
  <conditionalFormatting sqref="NH6:NH29">
    <cfRule type="cellIs" dxfId="10" priority="11" operator="lessThan">
      <formula>10</formula>
    </cfRule>
  </conditionalFormatting>
  <conditionalFormatting sqref="NM30:NM51 NK30:NK53">
    <cfRule type="cellIs" dxfId="9" priority="8" operator="lessThan">
      <formula>10</formula>
    </cfRule>
  </conditionalFormatting>
  <conditionalFormatting sqref="NK54:NK55">
    <cfRule type="cellIs" dxfId="8" priority="10" operator="lessThan">
      <formula>10</formula>
    </cfRule>
  </conditionalFormatting>
  <conditionalFormatting sqref="NM52:NM55">
    <cfRule type="cellIs" dxfId="7" priority="9" operator="lessThan">
      <formula>10</formula>
    </cfRule>
  </conditionalFormatting>
  <conditionalFormatting sqref="NK6:NK29">
    <cfRule type="cellIs" dxfId="6" priority="7" operator="lessThan">
      <formula>10</formula>
    </cfRule>
  </conditionalFormatting>
  <conditionalFormatting sqref="NM6:NM29">
    <cfRule type="cellIs" dxfId="5" priority="6" operator="lessThan">
      <formula>10</formula>
    </cfRule>
  </conditionalFormatting>
  <conditionalFormatting sqref="NR30:NR51 NP30:NP53">
    <cfRule type="cellIs" dxfId="4" priority="3" operator="lessThan">
      <formula>10</formula>
    </cfRule>
  </conditionalFormatting>
  <conditionalFormatting sqref="NP54:NP55">
    <cfRule type="cellIs" dxfId="3" priority="5" operator="lessThan">
      <formula>10</formula>
    </cfRule>
  </conditionalFormatting>
  <conditionalFormatting sqref="NR52:NR55">
    <cfRule type="cellIs" dxfId="2" priority="4" operator="lessThan">
      <formula>10</formula>
    </cfRule>
  </conditionalFormatting>
  <conditionalFormatting sqref="NP6:NP29">
    <cfRule type="cellIs" dxfId="1" priority="2" operator="lessThan">
      <formula>10</formula>
    </cfRule>
  </conditionalFormatting>
  <conditionalFormatting sqref="NR6:NR29">
    <cfRule type="cellIs" dxfId="0" priority="1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EG6:EG83 NN6:NO83 NI6:NJ83 ND6:NE83 MY6:MZ83 MT6:MU83 MH6:MI83 MC6:MD83 LX6:LY83 LS6:LT83 LN6:LO83 LB6:LC83 KW6:KX83 KR6:KS83 KM6:KN83 KK6:KK83 JV6:JW83 JQ6:JR83 JL6:JM83 JG6:JH83 JE6:JE83 IP6:IQ83 IK6:IL83 II6:II83 IA6:IB83 HV6:HW83 HJ6:HK83 HE6:HF83 GZ6:HA83 GU6:GV83 GP6:GQ83 GD6:GE83 GB6:GB83 FW6:FW83 FR6:FR83 FM6:FM83 EX6:EY83 ES6:ET83 EN6:EO83 EI6:EJ83 DU6:DU83 DR6:DS83 DM6:DN83 DH6:DI83 DC6:DD83 CX6:CY83 CL6:CM83 CG6:CH83 CB6:CC83 BW6:BX83 BR6:BS83 BF6:BG83 BA6:BB83 AY6:AY83 AT6:AT83 AL6:AM83 Z6:AA83 U6:V83 P6:Q83 K6:L83 NL6:NL83 NG6:NG83 NB6:NB83 MW6:MW83 MK6:MK83 MF6:MF83 MA6:MA83 LV6:LV83 LQ6:LQ83 LE6:LE83 KZ6:KZ83 KU6:KU83 KP6:KP83 KH6:KI83 JY6:JY83 JT6:JT83 JO6:JO83 JJ6:JJ83 JB6:JC83 IS6:IS83 IN6:IN83 IF6:IG83 ID6:ID83 HY6:HY83 HM6:HM83 HH6:HH83 HC6:HC83 GX6:GX83 GS6:GS83 GG6:GG83 FY6:FZ83 FO6:FP83 FJ6:FK83 FT6:FU83 FA6:FA83 EV6:EV83 EQ6:EQ83 EL6:EL83 ED6:EE83 AC6:AC83 DP6:DP83 DK6:DK83 DF6:DF83 DA6:DA83 CO6:CO83 CJ6:CJ83 CE6:CE83 BZ6:BZ83 BU6:BU83 BI6:BI83 BD6:BD83 AV6:AW83 AQ6:AR83 AO6:AO83 X6:X83 S6:S83 N6:N83 F6:G83 I6:I83 NQ6:NQ83" xr:uid="{00000000-0002-0000-0300-000000000000}">
      <formula1>0</formula1>
      <formula2>20</formula2>
    </dataValidation>
    <dataValidation type="list" allowBlank="1" showInputMessage="1" showErrorMessage="1" errorTitle="erreur saisie" error="Saisir A, B, C ou D" sqref="OW6:PF83" xr:uid="{00000000-0002-0000-0300-000001000000}">
      <formula1>"A,B,C,D"</formula1>
    </dataValidation>
    <dataValidation allowBlank="1" showInputMessage="1" showErrorMessage="1" errorTitle="erreur saisie" error="La note doit être comprise entre 0 et 20" sqref="OR6:OS83 OA6:OL83 NP6:NP83 AB6:AB83 JN6:JN83 NA6:NA83 MV6:MV83 LD6:LD83 IM6:IM83 KT6:KT83 LU6:LU83 LP6:LP83 JX6:JX83 HG6:HG83 NF6:NF83 KO6:KO83 KL6:KL83 IR6:IR83 GC6:GC83 LZ6:LZ83 JI6:JI83 JF6:JF83 HL6:HL83 EU6:EU83 AZ6:AZ83 IC6:IC83 HX6:HX83 GF6:GF83 DO6:DO83 CD6:CD83 GW6:GW83 GR6:GR83 EZ6:EZ83 CI6:CI83 DJ6:DJ83 FQ6:FQ83 FL6:FL83 DT6:DT83 KY6:KY83 EP6:EP83 EK6:EK83 EF6:EF83 CN6:CN83 BC6:BC83 R6:R83 DE6:DE83 CZ6:CZ83 BH6:BH83 NR6:NY83 HB6:HB83 BY6:BY83 BT6:BT83 W6:W83 IJ6:IJ83 AP6:AP83 AN6:AN83 MJ6:MJ83 ME6:ME83 JS6:JS83 M6:M83 NK6:NK83 FX6:FX83 NM6:NM83 NH6:NH83 NC6:NC83 MX6:MX83 ML6:MS83 MG6:MG83 MB6:MB83 LW6:LW83 LR6:LR83 LF6:LM83 LA6:LA83 KV6:KV83 KQ6:KQ83 KJ6:KJ83 JZ6:KG83 JU6:JU83 JP6:JP83 JK6:JK83 JD6:JD83 HZ6:HZ83 IO6:IO83 IH6:IH83 IE6:IE83 GH6:GO83 HN6:HU83 HI6:HI83 HD6:HD83 GY6:GY83 GT6:GT83 FS6:FS83 GA6:GA83 FN6:FN83 J6:J83 FV6:FV83 ER6:ER83 EW6:EW83 EM6:EM83 EH6:EH83 DV6:EC83 DL6:DL83 DQ6:DQ83 DG6:DG83 DB6:DB83 CF6:CF83 CP6:CW83 CK6:CK83 CA6:CA83 BV6:BV83 AU6:AU83 BJ6:BQ83 BE6:BE83 AX6:AX83 AS6:AS83 O6:O83 AD6:AK83 Y6:Y83 T6:T83 FB6:FI83 H6:H83 OU6:OU83 ON6:OO83 IT6:JA83" xr:uid="{00000000-0002-0000-03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6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AJ52:AJ83 AJ6:AJ28</xm:sqref>
        </x14:conditionalFormatting>
        <x14:conditionalFormatting xmlns:xm="http://schemas.microsoft.com/office/excel/2006/main">
          <x14:cfRule type="iconSet" priority="675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OR6:OR83</xm:sqref>
        </x14:conditionalFormatting>
        <x14:conditionalFormatting xmlns:xm="http://schemas.microsoft.com/office/excel/2006/main">
          <x14:cfRule type="iconSet" priority="674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OS6:OS83</xm:sqref>
        </x14:conditionalFormatting>
        <x14:conditionalFormatting xmlns:xm="http://schemas.microsoft.com/office/excel/2006/main">
          <x14:cfRule type="iconSet" priority="660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BP52:BP83 BP6:BP28</xm:sqref>
        </x14:conditionalFormatting>
        <x14:conditionalFormatting xmlns:xm="http://schemas.microsoft.com/office/excel/2006/main">
          <x14:cfRule type="iconSet" priority="646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CV52:CV83 CV6:CV28</xm:sqref>
        </x14:conditionalFormatting>
        <x14:conditionalFormatting xmlns:xm="http://schemas.microsoft.com/office/excel/2006/main">
          <x14:cfRule type="iconSet" priority="632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EB59:EB83 EB6:EB28</xm:sqref>
        </x14:conditionalFormatting>
        <x14:conditionalFormatting xmlns:xm="http://schemas.microsoft.com/office/excel/2006/main">
          <x14:cfRule type="iconSet" priority="618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FH59:FH83 FH6:FH28</xm:sqref>
        </x14:conditionalFormatting>
        <x14:conditionalFormatting xmlns:xm="http://schemas.microsoft.com/office/excel/2006/main">
          <x14:cfRule type="iconSet" priority="604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GN59:GN83 GN6:GN28</xm:sqref>
        </x14:conditionalFormatting>
        <x14:conditionalFormatting xmlns:xm="http://schemas.microsoft.com/office/excel/2006/main">
          <x14:cfRule type="iconSet" priority="590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HT52:HT83 HT6:HT28</xm:sqref>
        </x14:conditionalFormatting>
        <x14:conditionalFormatting xmlns:xm="http://schemas.microsoft.com/office/excel/2006/main">
          <x14:cfRule type="iconSet" priority="576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IZ52:IZ83 IZ6:IZ28</xm:sqref>
        </x14:conditionalFormatting>
        <x14:conditionalFormatting xmlns:xm="http://schemas.microsoft.com/office/excel/2006/main">
          <x14:cfRule type="iconSet" priority="562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 KF6:KF28</xm:sqref>
        </x14:conditionalFormatting>
        <x14:conditionalFormatting xmlns:xm="http://schemas.microsoft.com/office/excel/2006/main">
          <x14:cfRule type="iconSet" priority="548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LL52:LL83 LL6:LL28</xm:sqref>
        </x14:conditionalFormatting>
        <x14:conditionalFormatting xmlns:xm="http://schemas.microsoft.com/office/excel/2006/main">
          <x14:cfRule type="iconSet" priority="534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 MR6:MR28</xm:sqref>
        </x14:conditionalFormatting>
        <x14:conditionalFormatting xmlns:xm="http://schemas.microsoft.com/office/excel/2006/main">
          <x14:cfRule type="iconSet" priority="520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 NX6:NX28</xm:sqref>
        </x14:conditionalFormatting>
        <x14:conditionalFormatting xmlns:xm="http://schemas.microsoft.com/office/excel/2006/main">
          <x14:cfRule type="iconSet" priority="1118" id="{91A8E36E-1865-4605-A3AB-6A6109772D5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AJ29:AJ51</xm:sqref>
        </x14:conditionalFormatting>
        <x14:conditionalFormatting xmlns:xm="http://schemas.microsoft.com/office/excel/2006/main">
          <x14:cfRule type="iconSet" priority="1121" id="{AA118A55-463E-494A-B7F2-080C29ED1E0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BP29:BP51</xm:sqref>
        </x14:conditionalFormatting>
        <x14:conditionalFormatting xmlns:xm="http://schemas.microsoft.com/office/excel/2006/main">
          <x14:cfRule type="iconSet" priority="1122" id="{4789C87A-8A1B-477A-AEA3-D7C7FD9729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CV29:CV51</xm:sqref>
        </x14:conditionalFormatting>
        <x14:conditionalFormatting xmlns:xm="http://schemas.microsoft.com/office/excel/2006/main">
          <x14:cfRule type="iconSet" priority="1123" id="{198C89A0-4508-4E81-BA07-04519C4799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EB29:EB58</xm:sqref>
        </x14:conditionalFormatting>
        <x14:conditionalFormatting xmlns:xm="http://schemas.microsoft.com/office/excel/2006/main">
          <x14:cfRule type="iconSet" priority="1124" id="{8CF8EFD3-AB22-418D-9664-C15E1748C2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FH29:FH58</xm:sqref>
        </x14:conditionalFormatting>
        <x14:conditionalFormatting xmlns:xm="http://schemas.microsoft.com/office/excel/2006/main">
          <x14:cfRule type="iconSet" priority="1125" id="{B13BE5F4-D2A2-40CA-ABF1-98E31011365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GN29:GN58</xm:sqref>
        </x14:conditionalFormatting>
        <x14:conditionalFormatting xmlns:xm="http://schemas.microsoft.com/office/excel/2006/main">
          <x14:cfRule type="iconSet" priority="1126" id="{36DD3658-D742-437B-8199-0A3757CEB8F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HT29:HT51</xm:sqref>
        </x14:conditionalFormatting>
        <x14:conditionalFormatting xmlns:xm="http://schemas.microsoft.com/office/excel/2006/main">
          <x14:cfRule type="iconSet" priority="1127" id="{6FB5F32C-2CE2-4A3B-9D42-92C66E8BC2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IZ29:IZ51</xm:sqref>
        </x14:conditionalFormatting>
        <x14:conditionalFormatting xmlns:xm="http://schemas.microsoft.com/office/excel/2006/main">
          <x14:cfRule type="iconSet" priority="1128" id="{DAB00F38-4630-4760-BA87-BAA0255B6F0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KF29:KF51</xm:sqref>
        </x14:conditionalFormatting>
        <x14:conditionalFormatting xmlns:xm="http://schemas.microsoft.com/office/excel/2006/main">
          <x14:cfRule type="iconSet" priority="1129" id="{0418540D-E1AB-42F4-934B-BC8DBC0E8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LL29:LL51</xm:sqref>
        </x14:conditionalFormatting>
        <x14:conditionalFormatting xmlns:xm="http://schemas.microsoft.com/office/excel/2006/main">
          <x14:cfRule type="iconSet" priority="1130" id="{C1E85DE4-2730-4835-B509-05BCFF8BD7D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MR29:MR51</xm:sqref>
        </x14:conditionalFormatting>
        <x14:conditionalFormatting xmlns:xm="http://schemas.microsoft.com/office/excel/2006/main">
          <x14:cfRule type="iconSet" priority="1131" id="{D42A8980-C043-404B-A9E7-BFF5682E72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NX29:NX51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S99"/>
  <sheetViews>
    <sheetView showGridLines="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S'!$A:$B,2,0)</f>
        <v>Julien</v>
      </c>
      <c r="E3" s="88"/>
      <c r="F3" s="78" t="s">
        <v>78</v>
      </c>
      <c r="G3" s="90" t="str">
        <f ca="1">VLOOKUP($L$1,'BDD S'!$A:$E,5,0)</f>
        <v>G</v>
      </c>
      <c r="H3" s="4"/>
      <c r="I3" s="4"/>
      <c r="J3" s="89" t="s">
        <v>35</v>
      </c>
      <c r="K3" s="90">
        <f>'Maquette S'!N1</f>
        <v>2021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S'!$A:$C,3,0)</f>
        <v>Manjaka Julien Aimé</v>
      </c>
      <c r="E4" s="88"/>
      <c r="F4" s="78" t="s">
        <v>25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S'!$A:$D,4,0)</f>
        <v>RAHASINAVALONY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13.807692307692308</v>
      </c>
      <c r="H8" s="78">
        <f ca="1">IF(HLOOKUP(O8,'BDD S'!G:PO,$L$1+5,0)="","",HLOOKUP(O8,'BDD S'!G:PO,$L$1+5,0))</f>
        <v>9</v>
      </c>
      <c r="I8" s="78">
        <f ca="1">IF(HLOOKUP(P8,'BDD S'!G:PO,$L$1+5,0)="","",HLOOKUP(P8,'BDD S'!G:PO,$L$1+5,0))</f>
        <v>10.923076923076923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10.923076923076923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Fonctions numériques</v>
      </c>
      <c r="E9" s="158"/>
      <c r="F9" s="8">
        <f>IF('Maquette S'!R7="","",'Maquette S'!R7)</f>
        <v>0.38461538461538464</v>
      </c>
      <c r="G9" s="79">
        <f ca="1">IF(HLOOKUP(N9,'BDD S'!F:PN,$L$1+5,0)="","",HLOOKUP(N9,'BDD S'!F:PN,$L$1+5,0))</f>
        <v>7.5</v>
      </c>
      <c r="H9" s="79">
        <f ca="1">IF(HLOOKUP(O9,'BDD S'!G:PO,$L$1+5,0)="","",HLOOKUP(O9,'BDD S'!G:PO,$L$1+5,0))</f>
        <v>5</v>
      </c>
      <c r="I9" s="18">
        <f ca="1">IF(HLOOKUP(P9,'BDD S'!G:PO,$L$1+5,0)="","",HLOOKUP(P9,'BDD S'!G:PO,$L$1+5,0))</f>
        <v>6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6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Suites</v>
      </c>
      <c r="E10" s="158"/>
      <c r="F10" s="8">
        <f>IF('Maquette S'!R8="","",'Maquette S'!R8)</f>
        <v>0.30769230769230771</v>
      </c>
      <c r="G10" s="79">
        <f ca="1">IF(HLOOKUP(N10,'BDD S'!F:PN,$L$1+5,0)="","",HLOOKUP(N10,'BDD S'!F:PN,$L$1+5,0))</f>
        <v>18</v>
      </c>
      <c r="H10" s="79">
        <f ca="1">IF(HLOOKUP(O10,'BDD S'!G:PO,$L$1+5,0)="","",HLOOKUP(O10,'BDD S'!G:PO,$L$1+5,0))</f>
        <v>12.5</v>
      </c>
      <c r="I10" s="18">
        <f ca="1">IF(HLOOKUP(P10,'BDD S'!G:PO,$L$1+5,0)="","",HLOOKUP(P10,'BDD S'!G:PO,$L$1+5,0))</f>
        <v>14.7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14.7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Statistiques</v>
      </c>
      <c r="E11" s="158"/>
      <c r="F11" s="8">
        <f>IF('Maquette S'!R9="","",'Maquette S'!R9)</f>
        <v>0.30769230769230771</v>
      </c>
      <c r="G11" s="79">
        <f ca="1">IF(HLOOKUP(N11,'BDD S'!F:PN,$L$1+5,0)="","",HLOOKUP(N11,'BDD S'!F:PN,$L$1+5,0))</f>
        <v>17.5</v>
      </c>
      <c r="H11" s="79">
        <f ca="1">IF(HLOOKUP(O11,'BDD S'!G:PO,$L$1+5,0)="","",HLOOKUP(O11,'BDD S'!G:PO,$L$1+5,0))</f>
        <v>10.5</v>
      </c>
      <c r="I11" s="18">
        <f ca="1">IF(HLOOKUP(P11,'BDD S'!G:PO,$L$1+5,0)="","",HLOOKUP(P11,'BDD S'!G:PO,$L$1+5,0))</f>
        <v>13.3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13.3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 t="str">
        <f>IF('Maquette S'!R10="","",'Maquette S'!R10)</f>
        <v/>
      </c>
      <c r="G12" s="79" t="str">
        <f ca="1">IF(HLOOKUP(N12,'BDD S'!F:PN,$L$1+5,0)="","",HLOOKUP(N12,'BDD S'!F:PN,$L$1+5,0))</f>
        <v/>
      </c>
      <c r="H12" s="79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9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22" t="str">
        <f>IF('Maquette S'!D12="","",'Maquette S'!D12)</f>
        <v>Chimie</v>
      </c>
      <c r="E14" s="17">
        <f>IF('Maquette S'!Q12="","",'Maquette S'!Q12)</f>
        <v>5</v>
      </c>
      <c r="F14" s="158"/>
      <c r="G14" s="78">
        <f ca="1">IF(HLOOKUP(N14,'BDD S'!F:PN,$L$1+5,0)="","",HLOOKUP(N14,'BDD S'!F:PN,$L$1+5,0))</f>
        <v>8.2692307692307701</v>
      </c>
      <c r="H14" s="78">
        <f ca="1">IF(HLOOKUP(O14,'BDD S'!G:PO,$L$1+5,0)="","",HLOOKUP(O14,'BDD S'!G:PO,$L$1+5,0))</f>
        <v>11.173076923076923</v>
      </c>
      <c r="I14" s="78">
        <f ca="1">IF(HLOOKUP(P14,'BDD S'!G:PO,$L$1+5,0)="","",HLOOKUP(P14,'BDD S'!G:PO,$L$1+5,0))</f>
        <v>10.011538461538462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10.011538461538462</v>
      </c>
      <c r="L14" s="17">
        <f ca="1">IF(K14&gt;=10,E14,0)</f>
        <v>5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Chimie organique</v>
      </c>
      <c r="E15" s="158"/>
      <c r="F15" s="8">
        <f>IF('Maquette S'!R13="","",'Maquette S'!R13)</f>
        <v>0.38461538461538464</v>
      </c>
      <c r="G15" s="79">
        <f ca="1">IF(HLOOKUP(N15,'BDD S'!F:PN,$L$1+5,0)="","",HLOOKUP(N15,'BDD S'!F:PN,$L$1+5,0))</f>
        <v>6</v>
      </c>
      <c r="H15" s="79">
        <f ca="1">IF(HLOOKUP(O15,'BDD S'!G:PO,$L$1+5,0)="","",HLOOKUP(O15,'BDD S'!G:PO,$L$1+5,0))</f>
        <v>15.5</v>
      </c>
      <c r="I15" s="18">
        <f ca="1">IF(HLOOKUP(P15,'BDD S'!G:PO,$L$1+5,0)="","",HLOOKUP(P15,'BDD S'!G:PO,$L$1+5,0))</f>
        <v>11.7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11.7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Chimie minérale</v>
      </c>
      <c r="E16" s="158"/>
      <c r="F16" s="8">
        <f>IF('Maquette S'!R14="","",'Maquette S'!R14)</f>
        <v>0.38461538461538464</v>
      </c>
      <c r="G16" s="79">
        <f ca="1">IF(HLOOKUP(N16,'BDD S'!F:PN,$L$1+5,0)="","",HLOOKUP(N16,'BDD S'!F:PN,$L$1+5,0))</f>
        <v>9.5</v>
      </c>
      <c r="H16" s="79">
        <f ca="1">IF(HLOOKUP(O16,'BDD S'!G:PO,$L$1+5,0)="","",HLOOKUP(O16,'BDD S'!G:PO,$L$1+5,0))</f>
        <v>6.5</v>
      </c>
      <c r="I16" s="18">
        <f ca="1">IF(HLOOKUP(P16,'BDD S'!G:PO,$L$1+5,0)="","",HLOOKUP(P16,'BDD S'!G:PO,$L$1+5,0))</f>
        <v>7.7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7.7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Nucléaire</v>
      </c>
      <c r="E17" s="158"/>
      <c r="F17" s="8">
        <f>IF('Maquette S'!R15="","",'Maquette S'!R15)</f>
        <v>0.23076923076923078</v>
      </c>
      <c r="G17" s="79">
        <f ca="1">IF(HLOOKUP(N17,'BDD S'!F:PN,$L$1+5,0)="","",HLOOKUP(N17,'BDD S'!F:PN,$L$1+5,0))</f>
        <v>10</v>
      </c>
      <c r="H17" s="79">
        <f ca="1">IF(HLOOKUP(O17,'BDD S'!G:PO,$L$1+5,0)="","",HLOOKUP(O17,'BDD S'!G:PO,$L$1+5,0))</f>
        <v>11.75</v>
      </c>
      <c r="I17" s="18">
        <f ca="1">IF(HLOOKUP(P17,'BDD S'!G:PO,$L$1+5,0)="","",HLOOKUP(P17,'BDD S'!G:PO,$L$1+5,0))</f>
        <v>11.05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11.05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22" t="str">
        <f>IF('Maquette S'!D18="","",'Maquette S'!D18)</f>
        <v>S'informer</v>
      </c>
      <c r="E20" s="17">
        <f>IF('Maquette S'!Q18="","",'Maquette S'!Q18)</f>
        <v>4</v>
      </c>
      <c r="F20" s="158"/>
      <c r="G20" s="78">
        <f ca="1">IF(HLOOKUP(N20,'BDD S'!F:PN,$L$1+5,0)="","",HLOOKUP(N20,'BDD S'!F:PN,$L$1+5,0))</f>
        <v>11</v>
      </c>
      <c r="H20" s="78">
        <f ca="1">IF(HLOOKUP(O20,'BDD S'!G:PO,$L$1+5,0)="","",HLOOKUP(O20,'BDD S'!G:PO,$L$1+5,0))</f>
        <v>10.423076923076923</v>
      </c>
      <c r="I20" s="78">
        <f ca="1">IF(HLOOKUP(P20,'BDD S'!G:PO,$L$1+5,0)="","",HLOOKUP(P20,'BDD S'!G:PO,$L$1+5,0))</f>
        <v>10.653846153846155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10.653846153846155</v>
      </c>
      <c r="L20" s="17">
        <f ca="1">IF(K20&gt;=10,E20,0)</f>
        <v>4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Recherche documentaire</v>
      </c>
      <c r="E21" s="158"/>
      <c r="F21" s="8">
        <f>IF('Maquette S'!R19="","",'Maquette S'!R19)</f>
        <v>0.38461538461538464</v>
      </c>
      <c r="G21" s="79">
        <f ca="1">IF(HLOOKUP(N21,'BDD S'!F:PN,$L$1+5,0)="","",HLOOKUP(N21,'BDD S'!F:PN,$L$1+5,0))</f>
        <v>10</v>
      </c>
      <c r="H21" s="79">
        <f ca="1">IF(HLOOKUP(O21,'BDD S'!G:PO,$L$1+5,0)="","",HLOOKUP(O21,'BDD S'!G:PO,$L$1+5,0))</f>
        <v>7</v>
      </c>
      <c r="I21" s="18">
        <f ca="1">IF(HLOOKUP(P21,'BDD S'!G:PO,$L$1+5,0)="","",HLOOKUP(P21,'BDD S'!G:PO,$L$1+5,0))</f>
        <v>8.1999999999999993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8.1999999999999993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Sujets d'actualité</v>
      </c>
      <c r="E22" s="158"/>
      <c r="F22" s="8">
        <f>IF('Maquette S'!R20="","",'Maquette S'!R20)</f>
        <v>0.38461538461538464</v>
      </c>
      <c r="G22" s="79">
        <f ca="1">IF(HLOOKUP(N22,'BDD S'!F:PN,$L$1+5,0)="","",HLOOKUP(N22,'BDD S'!F:PN,$L$1+5,0))</f>
        <v>12</v>
      </c>
      <c r="H22" s="79">
        <f ca="1">IF(HLOOKUP(O22,'BDD S'!G:PO,$L$1+5,0)="","",HLOOKUP(O22,'BDD S'!G:PO,$L$1+5,0))</f>
        <v>12</v>
      </c>
      <c r="I22" s="18">
        <f ca="1">IF(HLOOKUP(P22,'BDD S'!G:PO,$L$1+5,0)="","",HLOOKUP(P22,'BDD S'!G:PO,$L$1+5,0))</f>
        <v>12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12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Le développement durable</v>
      </c>
      <c r="E23" s="158"/>
      <c r="F23" s="8">
        <f>IF('Maquette S'!R21="","",'Maquette S'!R21)</f>
        <v>0.23076923076923078</v>
      </c>
      <c r="G23" s="79">
        <f ca="1">IF(HLOOKUP(N23,'BDD S'!F:PN,$L$1+5,0)="","",HLOOKUP(N23,'BDD S'!F:PN,$L$1+5,0))</f>
        <v>11</v>
      </c>
      <c r="H23" s="79">
        <f ca="1">IF(HLOOKUP(O23,'BDD S'!G:PO,$L$1+5,0)="","",HLOOKUP(O23,'BDD S'!G:PO,$L$1+5,0))</f>
        <v>13.5</v>
      </c>
      <c r="I23" s="18">
        <f ca="1">IF(HLOOKUP(P23,'BDD S'!G:PO,$L$1+5,0)="","",HLOOKUP(P23,'BDD S'!G:PO,$L$1+5,0))</f>
        <v>12.5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12.5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22" t="str">
        <f>IF('Maquette S'!D24="","",'Maquette S'!D24)</f>
        <v>Informer et raconter</v>
      </c>
      <c r="E26" s="17">
        <f>IF('Maquette S'!Q24="","",'Maquette S'!Q24)</f>
        <v>3</v>
      </c>
      <c r="F26" s="158"/>
      <c r="G26" s="78">
        <f ca="1">IF(HLOOKUP(N26,'BDD S'!F:PN,$L$1+5,0)="","",HLOOKUP(N26,'BDD S'!F:PN,$L$1+5,0))</f>
        <v>14.884615384615385</v>
      </c>
      <c r="H26" s="78">
        <f ca="1">IF(HLOOKUP(O26,'BDD S'!G:PO,$L$1+5,0)="","",HLOOKUP(O26,'BDD S'!G:PO,$L$1+5,0))</f>
        <v>15.03846153846154</v>
      </c>
      <c r="I26" s="78">
        <f ca="1">IF(HLOOKUP(P26,'BDD S'!G:PO,$L$1+5,0)="","",HLOOKUP(P26,'BDD S'!G:PO,$L$1+5,0))</f>
        <v>14.976923076923077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14.976923076923077</v>
      </c>
      <c r="L26" s="17">
        <f ca="1">IF(K26&gt;=10,E26,0)</f>
        <v>3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Informer, s'informer</v>
      </c>
      <c r="E27" s="158"/>
      <c r="F27" s="8">
        <f>IF('Maquette S'!R25="","",'Maquette S'!R25)</f>
        <v>0.53846153846153844</v>
      </c>
      <c r="G27" s="79">
        <f ca="1">IF(HLOOKUP(N27,'BDD S'!F:PN,$L$1+5,0)="","",HLOOKUP(N27,'BDD S'!F:PN,$L$1+5,0))</f>
        <v>16.5</v>
      </c>
      <c r="H27" s="79">
        <f ca="1">IF(HLOOKUP(O27,'BDD S'!G:PO,$L$1+5,0)="","",HLOOKUP(O27,'BDD S'!G:PO,$L$1+5,0))</f>
        <v>18.5</v>
      </c>
      <c r="I27" s="18">
        <f ca="1">IF(HLOOKUP(P27,'BDD S'!G:PO,$L$1+5,0)="","",HLOOKUP(P27,'BDD S'!G:PO,$L$1+5,0))</f>
        <v>17.7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17.7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Raconter</v>
      </c>
      <c r="E28" s="158"/>
      <c r="F28" s="8">
        <f>IF('Maquette S'!R26="","",'Maquette S'!R26)</f>
        <v>0.46153846153846156</v>
      </c>
      <c r="G28" s="79">
        <f ca="1">IF(HLOOKUP(N28,'BDD S'!F:PN,$L$1+5,0)="","",HLOOKUP(N28,'BDD S'!F:PN,$L$1+5,0))</f>
        <v>13</v>
      </c>
      <c r="H28" s="79">
        <f ca="1">IF(HLOOKUP(O28,'BDD S'!G:PO,$L$1+5,0)="","",HLOOKUP(O28,'BDD S'!G:PO,$L$1+5,0))</f>
        <v>11</v>
      </c>
      <c r="I28" s="18">
        <f ca="1">IF(HLOOKUP(P28,'BDD S'!G:PO,$L$1+5,0)="","",HLOOKUP(P28,'BDD S'!G:PO,$L$1+5,0))</f>
        <v>11.8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11.8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22" t="str">
        <f>IF('Maquette S'!D30="","",'Maquette S'!D30)</f>
        <v>Français, langue de l'enseignement sup</v>
      </c>
      <c r="E32" s="17">
        <f>IF('Maquette S'!Q30="","",'Maquette S'!Q30)</f>
        <v>3</v>
      </c>
      <c r="F32" s="158"/>
      <c r="G32" s="78">
        <f ca="1">IF(HLOOKUP(N32,'BDD S'!F:PN,$L$1+5,0)="","",HLOOKUP(N32,'BDD S'!F:PN,$L$1+5,0))</f>
        <v>11.846153846153847</v>
      </c>
      <c r="H32" s="78">
        <f ca="1">IF(HLOOKUP(O32,'BDD S'!G:PO,$L$1+5,0)="","",HLOOKUP(O32,'BDD S'!G:PO,$L$1+5,0))</f>
        <v>9.4230769230769234</v>
      </c>
      <c r="I32" s="78">
        <f ca="1">IF(HLOOKUP(P32,'BDD S'!G:PO,$L$1+5,0)="","",HLOOKUP(P32,'BDD S'!G:PO,$L$1+5,0))</f>
        <v>10.392307692307693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10.392307692307693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>Comprendre un cours magistral</v>
      </c>
      <c r="E33" s="158"/>
      <c r="F33" s="8">
        <f>IF('Maquette S'!R31="","",'Maquette S'!R31)</f>
        <v>0.53846153846153844</v>
      </c>
      <c r="G33" s="79">
        <f ca="1">IF(HLOOKUP(N33,'BDD S'!F:PN,$L$1+5,0)="","",HLOOKUP(N33,'BDD S'!F:PN,$L$1+5,0))</f>
        <v>13</v>
      </c>
      <c r="H33" s="79">
        <f ca="1">IF(HLOOKUP(O33,'BDD S'!G:PO,$L$1+5,0)="","",HLOOKUP(O33,'BDD S'!G:PO,$L$1+5,0))</f>
        <v>8.5</v>
      </c>
      <c r="I33" s="18">
        <f ca="1">IF(HLOOKUP(P33,'BDD S'!G:PO,$L$1+5,0)="","",HLOOKUP(P33,'BDD S'!G:PO,$L$1+5,0))</f>
        <v>10.3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10.3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Rédiger un résumé de texte</v>
      </c>
      <c r="E34" s="158"/>
      <c r="F34" s="8">
        <f>IF('Maquette S'!R32="","",'Maquette S'!R32)</f>
        <v>0.23076923076923078</v>
      </c>
      <c r="G34" s="79">
        <f ca="1">IF(HLOOKUP(N34,'BDD S'!F:PN,$L$1+5,0)="","",HLOOKUP(N34,'BDD S'!F:PN,$L$1+5,0))</f>
        <v>11</v>
      </c>
      <c r="H34" s="79">
        <f ca="1">IF(HLOOKUP(O34,'BDD S'!G:PO,$L$1+5,0)="","",HLOOKUP(O34,'BDD S'!G:PO,$L$1+5,0))</f>
        <v>9.5</v>
      </c>
      <c r="I34" s="18">
        <f ca="1">IF(HLOOKUP(P34,'BDD S'!G:PO,$L$1+5,0)="","",HLOOKUP(P34,'BDD S'!G:PO,$L$1+5,0))</f>
        <v>10.100000000000001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10.100000000000001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>Note de synthèse</v>
      </c>
      <c r="E35" s="158"/>
      <c r="F35" s="8">
        <f>IF('Maquette S'!R33="","",'Maquette S'!R33)</f>
        <v>0.23076923076923078</v>
      </c>
      <c r="G35" s="79">
        <f ca="1">IF(HLOOKUP(N35,'BDD S'!F:PN,$L$1+5,0)="","",HLOOKUP(N35,'BDD S'!F:PN,$L$1+5,0))</f>
        <v>10</v>
      </c>
      <c r="H35" s="79">
        <f ca="1">IF(HLOOKUP(O35,'BDD S'!G:PO,$L$1+5,0)="","",HLOOKUP(O35,'BDD S'!G:PO,$L$1+5,0))</f>
        <v>11.5</v>
      </c>
      <c r="I35" s="18">
        <f ca="1">IF(HLOOKUP(P35,'BDD S'!G:PO,$L$1+5,0)="","",HLOOKUP(P35,'BDD S'!G:PO,$L$1+5,0))</f>
        <v>10.899999999999999</v>
      </c>
      <c r="J35" s="79" t="str">
        <f ca="1">IF(HLOOKUP(Q35,'BDD S'!I:PP,$L$1+5,0)="","",HLOOKUP(Q35,'BDD S'!I:PP,$L$1+5,0))</f>
        <v/>
      </c>
      <c r="K35" s="18">
        <f ca="1">IF(HLOOKUP(R35,'BDD S'!J:PQ,$L$1+5,0)="","",HLOOKUP(R35,'BDD S'!J:PQ,$L$1+5,0))</f>
        <v>10.899999999999999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22" t="str">
        <f>IF('Maquette S'!D36="","",'Maquette S'!D36)</f>
        <v>Physiologie humaine</v>
      </c>
      <c r="E38" s="17">
        <f>IF('Maquette S'!Q36="","",'Maquette S'!Q36)</f>
        <v>3</v>
      </c>
      <c r="F38" s="158"/>
      <c r="G38" s="78">
        <f ca="1">IF(HLOOKUP(N38,'BDD S'!F:PN,$L$1+5,0)="","",HLOOKUP(N38,'BDD S'!F:PN,$L$1+5,0))</f>
        <v>9.6730769230769234</v>
      </c>
      <c r="H38" s="78">
        <f ca="1">IF(HLOOKUP(O38,'BDD S'!G:PO,$L$1+5,0)="","",HLOOKUP(O38,'BDD S'!G:PO,$L$1+5,0))</f>
        <v>5.4423076923076925</v>
      </c>
      <c r="I38" s="78">
        <f ca="1">IF(HLOOKUP(P38,'BDD S'!G:PO,$L$1+5,0)="","",HLOOKUP(P38,'BDD S'!G:PO,$L$1+5,0))</f>
        <v>7.134615384615385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7.134615384615385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Reproduction humaine</v>
      </c>
      <c r="E39" s="158"/>
      <c r="F39" s="8">
        <f>IF('Maquette S'!R37="","",'Maquette S'!R37)</f>
        <v>0.53846153846153844</v>
      </c>
      <c r="G39" s="79">
        <f ca="1">IF(HLOOKUP(N39,'BDD S'!F:PN,$L$1+5,0)="","",HLOOKUP(N39,'BDD S'!F:PN,$L$1+5,0))</f>
        <v>10.25</v>
      </c>
      <c r="H39" s="79">
        <f ca="1">IF(HLOOKUP(O39,'BDD S'!G:PO,$L$1+5,0)="","",HLOOKUP(O39,'BDD S'!G:PO,$L$1+5,0))</f>
        <v>6.25</v>
      </c>
      <c r="I39" s="18">
        <f ca="1">IF(HLOOKUP(P39,'BDD S'!G:PO,$L$1+5,0)="","",HLOOKUP(P39,'BDD S'!G:PO,$L$1+5,0))</f>
        <v>7.8500000000000005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7.8500000000000005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>Physiologie nerveuse</v>
      </c>
      <c r="E40" s="158"/>
      <c r="F40" s="8">
        <f>IF('Maquette S'!R38="","",'Maquette S'!R38)</f>
        <v>0.46153846153846156</v>
      </c>
      <c r="G40" s="79">
        <f ca="1">IF(HLOOKUP(N40,'BDD S'!F:PN,$L$1+5,0)="","",HLOOKUP(N40,'BDD S'!F:PN,$L$1+5,0))</f>
        <v>9</v>
      </c>
      <c r="H40" s="79">
        <f ca="1">IF(HLOOKUP(O40,'BDD S'!G:PO,$L$1+5,0)="","",HLOOKUP(O40,'BDD S'!G:PO,$L$1+5,0))</f>
        <v>4.5</v>
      </c>
      <c r="I40" s="18">
        <f ca="1">IF(HLOOKUP(P40,'BDD S'!G:PO,$L$1+5,0)="","",HLOOKUP(P40,'BDD S'!G:PO,$L$1+5,0))</f>
        <v>6.3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6.3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S'!F:PN,$L$1+5,0)="","",HLOOKUP(N41,'BDD S'!F:PN,$L$1+5,0))</f>
        <v/>
      </c>
      <c r="H41" s="79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9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22" t="str">
        <f>IF('Maquette S'!D42="","",'Maquette S'!D42)</f>
        <v>Génétique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14.211538461538462</v>
      </c>
      <c r="H44" s="78">
        <f ca="1">IF(HLOOKUP(O44,'BDD S'!G:PO,$L$1+5,0)="","",HLOOKUP(O44,'BDD S'!G:PO,$L$1+5,0))</f>
        <v>9.0384615384615383</v>
      </c>
      <c r="I44" s="78">
        <f ca="1">IF(HLOOKUP(P44,'BDD S'!G:PO,$L$1+5,0)="","",HLOOKUP(P44,'BDD S'!G:PO,$L$1+5,0))</f>
        <v>11.107692307692307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11.107692307692307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Biologie Moléculaire</v>
      </c>
      <c r="E45" s="158"/>
      <c r="F45" s="8">
        <f>IF('Maquette S'!R43="","",'Maquette S'!R43)</f>
        <v>0.53846153846153844</v>
      </c>
      <c r="G45" s="79">
        <f ca="1">IF(HLOOKUP(N45,'BDD S'!F:PN,$L$1+5,0)="","",HLOOKUP(N45,'BDD S'!F:PN,$L$1+5,0))</f>
        <v>15.25</v>
      </c>
      <c r="H45" s="79">
        <f ca="1">IF(HLOOKUP(O45,'BDD S'!G:PO,$L$1+5,0)="","",HLOOKUP(O45,'BDD S'!G:PO,$L$1+5,0))</f>
        <v>6.5</v>
      </c>
      <c r="I45" s="18">
        <f ca="1">IF(HLOOKUP(P45,'BDD S'!G:PO,$L$1+5,0)="","",HLOOKUP(P45,'BDD S'!G:PO,$L$1+5,0))</f>
        <v>10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10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Biométrie et hérédité</v>
      </c>
      <c r="E46" s="158"/>
      <c r="F46" s="8">
        <f>IF('Maquette S'!R44="","",'Maquette S'!R44)</f>
        <v>0.46153846153846156</v>
      </c>
      <c r="G46" s="79">
        <f ca="1">IF(HLOOKUP(N46,'BDD S'!F:PN,$L$1+5,0)="","",HLOOKUP(N46,'BDD S'!F:PN,$L$1+5,0))</f>
        <v>13</v>
      </c>
      <c r="H46" s="79">
        <f ca="1">IF(HLOOKUP(O46,'BDD S'!G:PO,$L$1+5,0)="","",HLOOKUP(O46,'BDD S'!G:PO,$L$1+5,0))</f>
        <v>12</v>
      </c>
      <c r="I46" s="18">
        <f ca="1">IF(HLOOKUP(P46,'BDD S'!G:PO,$L$1+5,0)="","",HLOOKUP(P46,'BDD S'!G:PO,$L$1+5,0))</f>
        <v>12.399999999999999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12.399999999999999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/>
      </c>
      <c r="E47" s="158"/>
      <c r="F47" s="8">
        <f>IF('Maquette S'!R45="","",'Maquette S'!R45)</f>
        <v>0</v>
      </c>
      <c r="G47" s="79" t="str">
        <f ca="1">IF(HLOOKUP(N47,'BDD S'!F:PN,$L$1+5,0)="","",HLOOKUP(N47,'BDD S'!F:PN,$L$1+5,0))</f>
        <v/>
      </c>
      <c r="H47" s="79" t="str">
        <f ca="1">IF(HLOOKUP(O47,'BDD S'!G:PO,$L$1+5,0)="","",HLOOKUP(O47,'BDD S'!G:PO,$L$1+5,0))</f>
        <v/>
      </c>
      <c r="I47" s="18" t="str">
        <f ca="1">IF(HLOOKUP(P47,'BDD S'!G:PO,$L$1+5,0)="","",HLOOKUP(P47,'BDD S'!G:PO,$L$1+5,0))</f>
        <v/>
      </c>
      <c r="J47" s="79" t="str">
        <f ca="1">IF(HLOOKUP(Q47,'BDD S'!I:PP,$L$1+5,0)="","",HLOOKUP(Q47,'BDD S'!I:PP,$L$1+5,0))</f>
        <v/>
      </c>
      <c r="K47" s="18" t="str">
        <f ca="1">IF(HLOOKUP(R47,'BDD S'!J:PQ,$L$1+5,0)="","",HLOOKUP(R47,'BDD S'!J:PQ,$L$1+5,0))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22" t="str">
        <f>IF('Maquette S'!D48="","",'Maquette S'!D48)</f>
        <v>Informatique</v>
      </c>
      <c r="E50" s="17">
        <f>IF('Maquette S'!Q48="","",'Maquette S'!Q48)</f>
        <v>3</v>
      </c>
      <c r="F50" s="158"/>
      <c r="G50" s="78">
        <f ca="1">IF(HLOOKUP(N50,'BDD S'!F:PN,$L$1+5,0)="","",HLOOKUP(N50,'BDD S'!F:PN,$L$1+5,0))</f>
        <v>8.615384615384615</v>
      </c>
      <c r="H50" s="78">
        <f ca="1">IF(HLOOKUP(O50,'BDD S'!G:PO,$L$1+5,0)="","",HLOOKUP(O50,'BDD S'!G:PO,$L$1+5,0))</f>
        <v>17.153846153846153</v>
      </c>
      <c r="I50" s="78">
        <f ca="1">IF(HLOOKUP(P50,'BDD S'!G:PO,$L$1+5,0)="","",HLOOKUP(P50,'BDD S'!G:PO,$L$1+5,0))</f>
        <v>13.738461538461539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13.738461538461539</v>
      </c>
      <c r="L50" s="17">
        <f ca="1">IF(K50&gt;=10,E50,0)</f>
        <v>3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Bureautique</v>
      </c>
      <c r="E51" s="158"/>
      <c r="F51" s="8">
        <f>IF('Maquette S'!R49="","",'Maquette S'!R49)</f>
        <v>0.53846153846153844</v>
      </c>
      <c r="G51" s="79">
        <f ca="1">IF(HLOOKUP(N51,'BDD S'!F:PN,$L$1+5,0)="","",HLOOKUP(N51,'BDD S'!F:PN,$L$1+5,0))</f>
        <v>4</v>
      </c>
      <c r="H51" s="79">
        <f ca="1">IF(HLOOKUP(O51,'BDD S'!G:PO,$L$1+5,0)="","",HLOOKUP(O51,'BDD S'!G:PO,$L$1+5,0))</f>
        <v>19</v>
      </c>
      <c r="I51" s="18">
        <f ca="1">IF(HLOOKUP(P51,'BDD S'!G:PO,$L$1+5,0)="","",HLOOKUP(P51,'BDD S'!G:PO,$L$1+5,0))</f>
        <v>13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13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 Web</v>
      </c>
      <c r="E52" s="158"/>
      <c r="F52" s="8">
        <f>IF('Maquette S'!R50="","",'Maquette S'!R50)</f>
        <v>0.46153846153846156</v>
      </c>
      <c r="G52" s="79">
        <f ca="1">IF(HLOOKUP(N52,'BDD S'!F:PN,$L$1+5,0)="","",HLOOKUP(N52,'BDD S'!F:PN,$L$1+5,0))</f>
        <v>14</v>
      </c>
      <c r="H52" s="79">
        <f ca="1">IF(HLOOKUP(O52,'BDD S'!G:PO,$L$1+5,0)="","",HLOOKUP(O52,'BDD S'!G:PO,$L$1+5,0))</f>
        <v>15</v>
      </c>
      <c r="I52" s="18">
        <f ca="1">IF(HLOOKUP(P52,'BDD S'!G:PO,$L$1+5,0)="","",HLOOKUP(P52,'BDD S'!G:PO,$L$1+5,0))</f>
        <v>14.600000000000001</v>
      </c>
      <c r="J52" s="79" t="str">
        <f ca="1">IF(HLOOKUP(Q52,'BDD S'!I:PP,$L$1+5,0)="","",HLOOKUP(Q52,'BDD S'!I:PP,$L$1+5,0))</f>
        <v/>
      </c>
      <c r="K52" s="18">
        <f ca="1">IF(HLOOKUP(R52,'BDD S'!J:PQ,$L$1+5,0)="","",HLOOKUP(R52,'BDD S'!J:PQ,$L$1+5,0))</f>
        <v>14.600000000000001</v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SSCL01FLECOMM</v>
      </c>
      <c r="D56" s="22" t="str">
        <f>IF('Maquette S'!D54="","",'Maquette S'!D54)</f>
        <v>Communiquer dans la vie quotidienne</v>
      </c>
      <c r="E56" s="17">
        <f>IF('Maquette S'!Q54="","",'Maquette S'!Q54)</f>
        <v>2</v>
      </c>
      <c r="F56" s="6" t="str">
        <f>IF('Maquette S'!R54="","",'Maquette S'!R54)</f>
        <v/>
      </c>
      <c r="G56" s="78">
        <f ca="1">IF(HLOOKUP(N56,'BDD S'!F:PN,$L$1+5,0)="","",HLOOKUP(N56,'BDD S'!F:PN,$L$1+5,0))</f>
        <v>9</v>
      </c>
      <c r="H56" s="78">
        <f ca="1">IF(HLOOKUP(O56,'BDD S'!G:PO,$L$1+5,0)="","",HLOOKUP(O56,'BDD S'!G:PO,$L$1+5,0))</f>
        <v>10</v>
      </c>
      <c r="I56" s="78">
        <f ca="1">IF(HLOOKUP(P56,'BDD S'!G:PO,$L$1+5,0)="","",HLOOKUP(P56,'BDD S'!G:PO,$L$1+5,0))</f>
        <v>9.6</v>
      </c>
      <c r="J56" s="78" t="str">
        <f ca="1">IF(HLOOKUP(Q56,'BDD S'!H:PP,$L$1+5,0)="","",HLOOKUP(Q56,'BDD S'!H:PP,$L$1+5,0))</f>
        <v/>
      </c>
      <c r="K56" s="78">
        <f ca="1">IF(HLOOKUP(R56,'BDD S'!I:PQ,$L$1+5,0)="","",HLOOKUP(R56,'BDD S'!I:PQ,$L$1+5,0))</f>
        <v>9.6</v>
      </c>
      <c r="L56" s="17">
        <f ca="1">IF(K56&gt;=10,E56,0)</f>
        <v>0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Français langue étrangère</v>
      </c>
      <c r="E57" s="21" t="str">
        <f>IF('Maquette S'!Q55="","",'Maquette S'!Q55)</f>
        <v/>
      </c>
      <c r="F57" s="8">
        <f>IF('Maquette S'!R55="","",'Maquette S'!R55)</f>
        <v>1</v>
      </c>
      <c r="G57" s="79">
        <f ca="1">IF(HLOOKUP(N57,'BDD S'!F:PN,$L$1+5,0)="","",HLOOKUP(N57,'BDD S'!F:PN,$L$1+5,0))</f>
        <v>9</v>
      </c>
      <c r="H57" s="79">
        <f ca="1">IF(HLOOKUP(O57,'BDD S'!G:PO,$L$1+5,0)="","",HLOOKUP(O57,'BDD S'!G:PO,$L$1+5,0))</f>
        <v>10</v>
      </c>
      <c r="I57" s="18">
        <f ca="1">IF(HLOOKUP(P57,'BDD S'!G:PO,$L$1+5,0)="","",HLOOKUP(P57,'BDD S'!G:PO,$L$1+5,0))</f>
        <v>9.6</v>
      </c>
      <c r="J57" s="79" t="str">
        <f ca="1">IF(HLOOKUP(Q57,'BDD S'!I:PP,$L$1+5,0)="","",HLOOKUP(Q57,'BDD S'!I:PP,$L$1+5,0))</f>
        <v/>
      </c>
      <c r="K57" s="18">
        <f ca="1">IF(HLOOKUP(R57,'BDD S'!J:PQ,$L$1+5,0)="","",HLOOKUP(R57,'BDD S'!J:PQ,$L$1+5,0))</f>
        <v>9.6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 t="str">
        <f>IF('Maquette S'!R58="","",'Maquette S'!R58)</f>
        <v/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/>
      </c>
      <c r="D62" s="22" t="str">
        <f>IF('Maquette S'!D60="","",'Maquette S'!D60)</f>
        <v/>
      </c>
      <c r="E62" s="17" t="str">
        <f>IF('Maquette S'!Q60="","",'Maquette S'!Q60)</f>
        <v/>
      </c>
      <c r="F62" s="6" t="str">
        <f>IF('Maquette S'!R60="","",'Maquette S'!R60)</f>
        <v/>
      </c>
      <c r="G62" s="78" t="str">
        <f ca="1">IF(HLOOKUP(N62,'BDD S'!F:PN,$L$1+5,0)="","",HLOOKUP(N62,'BDD S'!F:PN,$L$1+5,0))</f>
        <v/>
      </c>
      <c r="H62" s="78" t="str">
        <f ca="1">IF(HLOOKUP(O62,'BDD S'!G:PO,$L$1+5,0)="","",HLOOKUP(O62,'BDD S'!G:PO,$L$1+5,0))</f>
        <v/>
      </c>
      <c r="I62" s="78" t="str">
        <f ca="1">IF(HLOOKUP(P62,'BDD S'!G:PO,$L$1+5,0)="","",HLOOKUP(P62,'BDD S'!G:PO,$L$1+5,0))</f>
        <v/>
      </c>
      <c r="J62" s="78" t="str">
        <f ca="1">IF(HLOOKUP(Q62,'BDD S'!H:PP,$L$1+5,0)="","",HLOOKUP(Q62,'BDD S'!H:PP,$L$1+5,0))</f>
        <v/>
      </c>
      <c r="K62" s="78" t="str">
        <f ca="1">IF(HLOOKUP(R62,'BDD S'!I:PQ,$L$1+5,0)="","",HLOOKUP(R62,'BDD S'!I:PQ,$L$1+5,0))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/>
      </c>
      <c r="E63" s="21" t="str">
        <f>IF('Maquette S'!Q61="","",'Maquette S'!Q61)</f>
        <v/>
      </c>
      <c r="F63" s="8" t="str">
        <f>IF('Maquette S'!R61="","",'Maquette S'!R61)</f>
        <v/>
      </c>
      <c r="G63" s="79" t="str">
        <f ca="1">IF(HLOOKUP(N63,'BDD S'!F:PN,$L$1+5,0)="","",HLOOKUP(N63,'BDD S'!F:PN,$L$1+5,0))</f>
        <v/>
      </c>
      <c r="H63" s="79" t="str">
        <f ca="1">IF(HLOOKUP(O63,'BDD S'!G:PO,$L$1+5,0)="","",HLOOKUP(O63,'BDD S'!G:PO,$L$1+5,0))</f>
        <v/>
      </c>
      <c r="I63" s="18" t="str">
        <f ca="1">IF(HLOOKUP(P63,'BDD S'!G:PO,$L$1+5,0)="","",HLOOKUP(P63,'BDD S'!G:PO,$L$1+5,0))</f>
        <v/>
      </c>
      <c r="J63" s="79" t="str">
        <f ca="1">IF(HLOOKUP(Q63,'BDD S'!I:PP,$L$1+5,0)="","",HLOOKUP(Q63,'BDD S'!I:PP,$L$1+5,0))</f>
        <v/>
      </c>
      <c r="K63" s="18" t="str">
        <f ca="1">IF(HLOOKUP(R63,'BDD S'!J:PQ,$L$1+5,0)="","",HLOOKUP(R63,'BDD S'!J:PQ,$L$1+5,0))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/>
      </c>
      <c r="E64" s="21" t="str">
        <f>IF('Maquette S'!Q62="","",'Maquette S'!Q62)</f>
        <v/>
      </c>
      <c r="F64" s="8" t="str">
        <f>IF('Maquette S'!R62="","",'Maquette S'!R62)</f>
        <v/>
      </c>
      <c r="G64" s="79" t="str">
        <f ca="1">IF(HLOOKUP(N64,'BDD S'!F:PN,$L$1+5,0)="","",HLOOKUP(N64,'BDD S'!F:PN,$L$1+5,0))</f>
        <v/>
      </c>
      <c r="H64" s="79" t="str">
        <f ca="1">IF(HLOOKUP(O64,'BDD S'!G:PO,$L$1+5,0)="","",HLOOKUP(O64,'BDD S'!G:PO,$L$1+5,0))</f>
        <v/>
      </c>
      <c r="I64" s="18" t="str">
        <f ca="1">IF(HLOOKUP(P64,'BDD S'!G:PO,$L$1+5,0)="","",HLOOKUP(P64,'BDD S'!G:PO,$L$1+5,0))</f>
        <v/>
      </c>
      <c r="J64" s="79" t="str">
        <f ca="1">IF(HLOOKUP(Q64,'BDD S'!I:PP,$L$1+5,0)="","",HLOOKUP(Q64,'BDD S'!I:PP,$L$1+5,0))</f>
        <v/>
      </c>
      <c r="K64" s="18" t="str">
        <f ca="1">IF(HLOOKUP(R64,'BDD S'!J:PQ,$L$1+5,0)="","",HLOOKUP(R64,'BDD S'!J:PQ,$L$1+5,0))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 t="str">
        <f>IF('Maquette S'!R63="","",'Maquette S'!R63)</f>
        <v/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8.8942307692307701</v>
      </c>
      <c r="H80" s="23">
        <f ca="1">IF(HLOOKUP(O80,'BDD S'!G:PO,$L$1+5,0)="","",HLOOKUP(O80,'BDD S'!G:PO,$L$1+5,0))</f>
        <v>9.226923076923077</v>
      </c>
      <c r="I80" s="23">
        <f ca="1">IF(HLOOKUP(P80,'BDD S'!H:PP,$L$1+5,0)="","",HLOOKUP(P80,'BDD S'!H:PP,$L$1+5,0))</f>
        <v>10.914358974358974</v>
      </c>
      <c r="J80" s="158"/>
      <c r="K80" s="23">
        <f ca="1">IF(HLOOKUP(R80,'BDD S'!J:PR,$L$1+5,0)="","",HLOOKUP(R80,'BDD S'!J:PR,$L$1+5,0))</f>
        <v>10.914358974358974</v>
      </c>
      <c r="L80" s="17">
        <f ca="1">SUM(L8:L79)</f>
        <v>25</v>
      </c>
      <c r="M80" s="17">
        <f ca="1">IF(K80&gt;10,E80,L80)</f>
        <v>30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/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algorithmName="SHA-512" hashValue="3qYdA21kTtjFz5QGphwnrAP3fKaHkfXPpBVOPQPhhCS8XNhtdXglyG9M+USABhKGYu+6SMSbnmSQnqZkHFH/gw==" saltValue="0+2OLv6ppBCMmUz8bUCtbg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2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S'!AI3</f>
        <v>Activités numériques</v>
      </c>
      <c r="D1" s="152" t="str">
        <f>'BDD S'!BO3</f>
        <v>Chimie</v>
      </c>
      <c r="E1" s="152" t="str">
        <f>'BDD S'!CU3</f>
        <v>S'informer</v>
      </c>
      <c r="F1" s="152" t="str">
        <f>'BDD S'!EA3</f>
        <v>Informer et raconter</v>
      </c>
      <c r="G1" s="152" t="str">
        <f>'BDD S'!FG3</f>
        <v>Français, langue de l'enseignement sup</v>
      </c>
      <c r="H1" s="152" t="str">
        <f>'BDD S'!GM3</f>
        <v>Physiologie humaine</v>
      </c>
      <c r="I1" s="152" t="str">
        <f>'BDD S'!HS3</f>
        <v>Génétique</v>
      </c>
      <c r="J1" s="152" t="str">
        <f>'BDD S'!IY3</f>
        <v>Informatique</v>
      </c>
      <c r="K1" s="152" t="str">
        <f>'BDD S'!KE3</f>
        <v>Communiquer dans la vie quotidienne</v>
      </c>
      <c r="L1" s="152">
        <f>'BDD S'!LK3</f>
        <v>0</v>
      </c>
      <c r="M1" s="152">
        <f>'BDD S'!MQ3</f>
        <v>0</v>
      </c>
      <c r="N1" s="152">
        <f>'BDD S'!NW3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S'!OQ:OQ)</f>
        <v>13.16076923076923</v>
      </c>
      <c r="C2" s="104">
        <f>MAX('BDD S'!AI:AI)</f>
        <v>15.16923076923077</v>
      </c>
      <c r="D2" s="104">
        <f>MAX('BDD S'!BO:BO)</f>
        <v>13.838461538461541</v>
      </c>
      <c r="E2" s="104">
        <f>MAX('BDD S'!CU:CU)</f>
        <v>14.723076923076922</v>
      </c>
      <c r="F2" s="104">
        <f>MAX('BDD S'!EA:EA)</f>
        <v>17.069230769230771</v>
      </c>
      <c r="G2" s="104">
        <f>MAX('BDD S'!FG:FG)</f>
        <v>14.953846153846154</v>
      </c>
      <c r="H2" s="104">
        <f>MAX('BDD S'!GM:GM)</f>
        <v>14.311538461538461</v>
      </c>
      <c r="I2" s="104">
        <f>MAX('BDD S'!HS:HS)</f>
        <v>16.107692307692307</v>
      </c>
      <c r="J2" s="104">
        <f>MAX('BDD S'!IY:IY)</f>
        <v>18.123076923076923</v>
      </c>
      <c r="K2" s="104">
        <f>MAX('BDD S'!KE:KE)</f>
        <v>15.600000000000001</v>
      </c>
      <c r="L2" s="104">
        <f>MAX('BDD S'!LK:LK)</f>
        <v>0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103</v>
      </c>
      <c r="B3" s="104">
        <f>AVERAGE('BDD S'!OQ6:OQ83)</f>
        <v>10.57732158119658</v>
      </c>
      <c r="C3" s="104">
        <f>'BDD S'!AE3</f>
        <v>8.5780448717948676</v>
      </c>
      <c r="D3" s="104">
        <f>'BDD S'!BK3</f>
        <v>8.7233974358974375</v>
      </c>
      <c r="E3" s="104">
        <f>'BDD S'!CQ3</f>
        <v>11.505929487179488</v>
      </c>
      <c r="F3" s="104">
        <f>'BDD S'!DW3</f>
        <v>13.510657051282054</v>
      </c>
      <c r="G3" s="104">
        <f>'BDD S'!FC3</f>
        <v>11.225352564102563</v>
      </c>
      <c r="H3" s="104">
        <f>'BDD S'!GI3</f>
        <v>9.1499198717948733</v>
      </c>
      <c r="I3" s="104">
        <f>'BDD S'!HO3</f>
        <v>11.823878205128205</v>
      </c>
      <c r="J3" s="104">
        <f>'BDD S'!IU3</f>
        <v>12.829807692307694</v>
      </c>
      <c r="K3" s="104">
        <f>'BDD S'!KA3</f>
        <v>10.496874999999998</v>
      </c>
      <c r="L3" s="104" t="str">
        <f>'BDD S'!LG3</f>
        <v/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104</v>
      </c>
      <c r="B4" s="104">
        <f>STDEV('BDD S'!OQ6:OQ83)</f>
        <v>1.4952961260079014</v>
      </c>
      <c r="C4" s="104">
        <f>'BDD S'!AF3</f>
        <v>2.727177504506932</v>
      </c>
      <c r="D4" s="104">
        <f>'BDD S'!BL3</f>
        <v>2.4085034208031484</v>
      </c>
      <c r="E4" s="104">
        <f>'BDD S'!CR3</f>
        <v>1.2143164209114792</v>
      </c>
      <c r="F4" s="104">
        <f>'BDD S'!DX3</f>
        <v>2.0069183876829833</v>
      </c>
      <c r="G4" s="104">
        <f>'BDD S'!FD3</f>
        <v>2.02290009967194</v>
      </c>
      <c r="H4" s="104">
        <f>'BDD S'!GJ3</f>
        <v>1.9707138329027705</v>
      </c>
      <c r="I4" s="104">
        <f>'BDD S'!HP3</f>
        <v>2.1359498723497183</v>
      </c>
      <c r="J4" s="104">
        <f>'BDD S'!IV3</f>
        <v>2.3773272422659493</v>
      </c>
      <c r="K4" s="104">
        <f>'BDD S'!KB3</f>
        <v>2.7104487782998725</v>
      </c>
      <c r="L4" s="104" t="str">
        <f>'BDD S'!LH3</f>
        <v/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105</v>
      </c>
      <c r="B5" s="104">
        <f>MIN('BDD S'!OQ:OQ)</f>
        <v>7.1307948717948717</v>
      </c>
      <c r="C5" s="104">
        <f>MIN('BDD S'!AI:AI)</f>
        <v>3.8461538461538467</v>
      </c>
      <c r="D5" s="104">
        <f>MIN('BDD S'!BO:BO)</f>
        <v>4.046153846153846</v>
      </c>
      <c r="E5" s="104">
        <f>MIN('BDD S'!CU:CU)</f>
        <v>9.1615384615384627</v>
      </c>
      <c r="F5" s="104">
        <f>MIN('BDD S'!EA:EA)</f>
        <v>8.138461538461538</v>
      </c>
      <c r="G5" s="104">
        <f>MIN('BDD S'!FG:FG)</f>
        <v>7.3092307692307692</v>
      </c>
      <c r="H5" s="104">
        <f>MIN('BDD S'!GM:GM)</f>
        <v>4.9846153846153847</v>
      </c>
      <c r="I5" s="104">
        <f>MIN('BDD S'!HS:HS)</f>
        <v>7.138461538461538</v>
      </c>
      <c r="J5" s="104">
        <f>MIN('BDD S'!IY:IY)</f>
        <v>7.6538461538461533</v>
      </c>
      <c r="K5" s="104">
        <f>MIN('BDD S'!KE:KE)</f>
        <v>5.0999999999999996</v>
      </c>
      <c r="L5" s="104">
        <f>MIN('BDD S'!LK:LK)</f>
        <v>0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Activités numériques</v>
      </c>
      <c r="D6" s="154" t="str">
        <f t="shared" si="0"/>
        <v>Chimie</v>
      </c>
      <c r="E6" s="154" t="str">
        <f t="shared" si="0"/>
        <v>S'informer</v>
      </c>
      <c r="F6" s="154" t="str">
        <f t="shared" si="0"/>
        <v>Informer et raconter</v>
      </c>
      <c r="G6" s="154" t="str">
        <f t="shared" si="0"/>
        <v>Français, langue de l'enseignement sup</v>
      </c>
      <c r="H6" s="154" t="str">
        <f t="shared" si="0"/>
        <v>Physiologie humaine</v>
      </c>
      <c r="I6" s="154" t="str">
        <f t="shared" si="0"/>
        <v>Génétique</v>
      </c>
      <c r="J6" s="154" t="str">
        <f t="shared" si="0"/>
        <v>Informatique</v>
      </c>
      <c r="K6" s="154" t="str">
        <f t="shared" si="0"/>
        <v>Communiquer dans la vie quotidienne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S'!AE4</f>
        <v>48</v>
      </c>
      <c r="D7" s="117">
        <f>'BDD S'!BK4</f>
        <v>48</v>
      </c>
      <c r="E7" s="117">
        <f>'BDD S'!CQ4</f>
        <v>48</v>
      </c>
      <c r="F7" s="117">
        <f>'BDD S'!DW4</f>
        <v>48</v>
      </c>
      <c r="G7" s="117">
        <f>'BDD S'!FC4</f>
        <v>48</v>
      </c>
      <c r="H7" s="117">
        <f>'BDD S'!GI4</f>
        <v>48</v>
      </c>
      <c r="I7" s="117">
        <f>'BDD S'!HO4</f>
        <v>48</v>
      </c>
      <c r="J7" s="117">
        <f>'BDD S'!IU4</f>
        <v>48</v>
      </c>
      <c r="K7" s="117">
        <f>'BDD S'!KA4</f>
        <v>48</v>
      </c>
      <c r="L7" s="117">
        <f>'BDD S'!LG4</f>
        <v>0</v>
      </c>
      <c r="M7" s="117">
        <f>'BDD S'!MM4</f>
        <v>0</v>
      </c>
      <c r="N7" s="117">
        <f>'BDD S'!NS4</f>
        <v>0</v>
      </c>
      <c r="O7" s="10"/>
      <c r="P7" s="103" t="s">
        <v>106</v>
      </c>
      <c r="Q7" s="117">
        <f>C7</f>
        <v>48</v>
      </c>
    </row>
    <row r="8" spans="1:17" x14ac:dyDescent="0.3">
      <c r="A8" s="103" t="s">
        <v>107</v>
      </c>
      <c r="B8" s="103"/>
      <c r="C8" s="117">
        <f>C7-'BDD S'!AF4</f>
        <v>17</v>
      </c>
      <c r="D8" s="117">
        <f>D7-'BDD S'!BL4</f>
        <v>16</v>
      </c>
      <c r="E8" s="117">
        <f>E7-'BDD S'!CR4</f>
        <v>42</v>
      </c>
      <c r="F8" s="117">
        <f>F7-'BDD S'!DX4</f>
        <v>44</v>
      </c>
      <c r="G8" s="117">
        <f>G7-'BDD S'!FD4</f>
        <v>31</v>
      </c>
      <c r="H8" s="117">
        <f>H7-'BDD S'!GJ4</f>
        <v>17</v>
      </c>
      <c r="I8" s="117">
        <f>I7-'BDD S'!HP4</f>
        <v>39</v>
      </c>
      <c r="J8" s="117">
        <f>J7-'BDD S'!IV4</f>
        <v>39</v>
      </c>
      <c r="K8" s="117">
        <f>K7-'BDD S'!KB4</f>
        <v>30</v>
      </c>
      <c r="L8" s="117">
        <f>L7-'BDD S'!LH4</f>
        <v>0</v>
      </c>
      <c r="M8" s="117">
        <f>M7-'BDD S'!MN4</f>
        <v>0</v>
      </c>
      <c r="N8" s="117">
        <f>N7-'BDD S'!NT4</f>
        <v>0</v>
      </c>
      <c r="O8" s="10"/>
      <c r="P8" s="103" t="s">
        <v>108</v>
      </c>
      <c r="Q8" s="117">
        <f>COUNTIF('BDD S'!OR:OR,30)</f>
        <v>2</v>
      </c>
    </row>
    <row r="9" spans="1:17" s="3" customFormat="1" x14ac:dyDescent="0.3">
      <c r="A9" s="103" t="s">
        <v>109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110</v>
      </c>
      <c r="Q9" s="117">
        <f>COUNTIF('BDD S'!OS:OS,30)-Q8</f>
        <v>29</v>
      </c>
    </row>
    <row r="10" spans="1:17" x14ac:dyDescent="0.3">
      <c r="A10" s="103" t="s">
        <v>111</v>
      </c>
      <c r="B10" s="103"/>
      <c r="C10" s="117">
        <f>C7-C8-C9</f>
        <v>31</v>
      </c>
      <c r="D10" s="117">
        <f t="shared" ref="D10:N10" si="1">D7-D8-D9</f>
        <v>32</v>
      </c>
      <c r="E10" s="117">
        <f t="shared" si="1"/>
        <v>6</v>
      </c>
      <c r="F10" s="117">
        <f t="shared" si="1"/>
        <v>4</v>
      </c>
      <c r="G10" s="117">
        <f t="shared" si="1"/>
        <v>17</v>
      </c>
      <c r="H10" s="117">
        <f t="shared" si="1"/>
        <v>31</v>
      </c>
      <c r="I10" s="117">
        <f t="shared" si="1"/>
        <v>9</v>
      </c>
      <c r="J10" s="117">
        <f t="shared" si="1"/>
        <v>9</v>
      </c>
      <c r="K10" s="117">
        <f t="shared" si="1"/>
        <v>18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17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0.35416666666666669</v>
      </c>
      <c r="D11" s="157">
        <f t="shared" ref="D11:N13" si="2">IF(D$7=0,"",D8/D$7)</f>
        <v>0.33333333333333331</v>
      </c>
      <c r="E11" s="157">
        <f t="shared" si="2"/>
        <v>0.875</v>
      </c>
      <c r="F11" s="157">
        <f t="shared" si="2"/>
        <v>0.91666666666666663</v>
      </c>
      <c r="G11" s="157">
        <f t="shared" si="2"/>
        <v>0.64583333333333337</v>
      </c>
      <c r="H11" s="157">
        <f t="shared" si="2"/>
        <v>0.35416666666666669</v>
      </c>
      <c r="I11" s="157">
        <f t="shared" si="2"/>
        <v>0.8125</v>
      </c>
      <c r="J11" s="157">
        <f t="shared" si="2"/>
        <v>0.8125</v>
      </c>
      <c r="K11" s="157">
        <f t="shared" si="2"/>
        <v>0.625</v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4.1666666666666664E-2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0.60416666666666663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0.64583333333333337</v>
      </c>
      <c r="D13" s="157">
        <f t="shared" si="2"/>
        <v>0.66666666666666663</v>
      </c>
      <c r="E13" s="157">
        <f t="shared" si="2"/>
        <v>0.125</v>
      </c>
      <c r="F13" s="157">
        <f t="shared" si="2"/>
        <v>8.3333333333333329E-2</v>
      </c>
      <c r="G13" s="157">
        <f t="shared" si="2"/>
        <v>0.35416666666666669</v>
      </c>
      <c r="H13" s="157">
        <f t="shared" si="2"/>
        <v>0.64583333333333337</v>
      </c>
      <c r="I13" s="157">
        <f t="shared" si="2"/>
        <v>0.1875</v>
      </c>
      <c r="J13" s="157">
        <f t="shared" si="2"/>
        <v>0.1875</v>
      </c>
      <c r="K13" s="157">
        <f t="shared" si="2"/>
        <v>0.375</v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0.35416666666666669</v>
      </c>
    </row>
  </sheetData>
  <dataValidations count="1">
    <dataValidation allowBlank="1" showInputMessage="1" showErrorMessage="1" errorTitle="erreur saisie" error="La note doit être comprise entre 0 et 20" sqref="Q11:Q13 C11:N13 B2:N2 B5:N5" xr:uid="{00000000-0002-0000-05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S99"/>
  <sheetViews>
    <sheetView showGridLines="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L'!$A:$B,2,0)</f>
        <v>Jesminah</v>
      </c>
      <c r="E3" s="88"/>
      <c r="F3" s="78" t="s">
        <v>78</v>
      </c>
      <c r="G3" s="90">
        <f ca="1">VLOOKUP($L$1,'BDD L'!$A:$E,5,0)</f>
        <v>0</v>
      </c>
      <c r="H3" s="4"/>
      <c r="I3" s="4"/>
      <c r="J3" s="89" t="s">
        <v>35</v>
      </c>
      <c r="K3" s="90" t="str">
        <f>'Maquette L'!N1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>
        <f ca="1">VLOOKUP($L$1,'BDD L'!$A:$C,3,0)</f>
        <v>0</v>
      </c>
      <c r="E4" s="88"/>
      <c r="F4" s="78" t="s">
        <v>25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>
        <f ca="1">VLOOKUP($L$1,'BDD L'!$A:$D,4,0)</f>
        <v>0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12.115384615384617</v>
      </c>
      <c r="H8" s="78">
        <f ca="1">IF(HLOOKUP(O8,'BDD L'!G:PR,$L$1+5,0)="","",HLOOKUP(O8,'BDD L'!G:PR,$L$1+5,0))</f>
        <v>12.26923076923077</v>
      </c>
      <c r="I8" s="78">
        <f ca="1">IF(HLOOKUP(P8,'BDD L'!G:PR,$L$1+5,0)="","",HLOOKUP(P8,'BDD L'!G:PR,$L$1+5,0))</f>
        <v>12.207692307692309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12.207692307692309</v>
      </c>
      <c r="L8" s="17">
        <f ca="1">IF(K8&gt;=10,E8,0)</f>
        <v>5</v>
      </c>
      <c r="M8" s="158"/>
      <c r="N8" s="73" t="str">
        <f>B8&amp;"CC"</f>
        <v>UE11CC</v>
      </c>
      <c r="O8" s="73" t="str">
        <f>B8&amp;"CTi"</f>
        <v>UE11CTi</v>
      </c>
      <c r="P8" s="73" t="str">
        <f>B8&amp;"Ni"</f>
        <v>UE11Ni</v>
      </c>
      <c r="Q8" s="73" t="str">
        <f>B8&amp;"CTr"</f>
        <v>UE11CTr</v>
      </c>
      <c r="R8" s="73" t="str">
        <f>B8&amp;"N"</f>
        <v>UE11N</v>
      </c>
      <c r="S8" s="73" t="str">
        <f>B8&amp;"CR"</f>
        <v>UE11CR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Comprendre un cours magistral</v>
      </c>
      <c r="E9" s="158"/>
      <c r="F9" s="8">
        <f>IF('Maquette L'!R7="","",'Maquette L'!R7)</f>
        <v>0.46153846153846156</v>
      </c>
      <c r="G9" s="79">
        <f ca="1">IF(HLOOKUP(N9,'BDD L'!F:PQ,$L$1+5,0)="","",HLOOKUP(N9,'BDD L'!F:PQ,$L$1+5,0))</f>
        <v>12.5</v>
      </c>
      <c r="H9" s="79">
        <f ca="1">IF(HLOOKUP(O9,'BDD L'!G:PR,$L$1+5,0)="","",HLOOKUP(O9,'BDD L'!G:PR,$L$1+5,0))</f>
        <v>14.5</v>
      </c>
      <c r="I9" s="18">
        <f ca="1">IF(HLOOKUP(P9,'BDD L'!G:PR,$L$1+5,0)="","",HLOOKUP(P9,'BDD L'!G:PR,$L$1+5,0))</f>
        <v>13.7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13.7</v>
      </c>
      <c r="L9" s="158"/>
      <c r="M9" s="158"/>
      <c r="N9" s="75" t="str">
        <f>B8&amp;$B9&amp;"CC"</f>
        <v>UE11EC1CC</v>
      </c>
      <c r="O9" s="75" t="str">
        <f>B8&amp;$B9&amp;"CTi"</f>
        <v>UE11EC1CTi</v>
      </c>
      <c r="P9" s="73" t="str">
        <f>B8&amp;B9&amp;"Ni"</f>
        <v>UE11EC1Ni</v>
      </c>
      <c r="Q9" s="75" t="str">
        <f>B8&amp;$B9&amp;"CTr"</f>
        <v>UE11EC1CTr</v>
      </c>
      <c r="R9" s="73" t="str">
        <f>B8&amp;$B9&amp;"N"</f>
        <v>UE11EC1N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Résumé de texte</v>
      </c>
      <c r="E10" s="158"/>
      <c r="F10" s="8">
        <f>IF('Maquette L'!R8="","",'Maquette L'!R8)</f>
        <v>0.23076923076923078</v>
      </c>
      <c r="G10" s="79">
        <f ca="1">IF(HLOOKUP(N10,'BDD L'!F:PQ,$L$1+5,0)="","",HLOOKUP(N10,'BDD L'!F:PQ,$L$1+5,0))</f>
        <v>11.5</v>
      </c>
      <c r="H10" s="79">
        <f ca="1">IF(HLOOKUP(O10,'BDD L'!G:PR,$L$1+5,0)="","",HLOOKUP(O10,'BDD L'!G:PR,$L$1+5,0))</f>
        <v>12.5</v>
      </c>
      <c r="I10" s="18">
        <f ca="1">IF(HLOOKUP(P10,'BDD L'!G:PR,$L$1+5,0)="","",HLOOKUP(P10,'BDD L'!G:PR,$L$1+5,0))</f>
        <v>12.100000000000001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12.100000000000001</v>
      </c>
      <c r="L10" s="158"/>
      <c r="M10" s="158"/>
      <c r="N10" s="75" t="str">
        <f>B8&amp;$B10&amp;"CC"</f>
        <v>UE11EC2CC</v>
      </c>
      <c r="O10" s="75" t="str">
        <f>B8&amp;$B10&amp;"CTi"</f>
        <v>UE11EC2CTi</v>
      </c>
      <c r="P10" s="73" t="str">
        <f>B8&amp;B10&amp;"Ni"</f>
        <v>UE11EC2Ni</v>
      </c>
      <c r="Q10" s="75" t="str">
        <f>B8&amp;$B10&amp;"CTr"</f>
        <v>UE11EC2CTr</v>
      </c>
      <c r="R10" s="73" t="str">
        <f>B8&amp;$B10&amp;"N"</f>
        <v>UE11EC2N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>Note de synthèse</v>
      </c>
      <c r="E11" s="158"/>
      <c r="F11" s="8">
        <f>IF('Maquette L'!R9="","",'Maquette L'!R9)</f>
        <v>0.30769230769230771</v>
      </c>
      <c r="G11" s="79">
        <f ca="1">IF(HLOOKUP(N11,'BDD L'!F:PQ,$L$1+5,0)="","",HLOOKUP(N11,'BDD L'!F:PQ,$L$1+5,0))</f>
        <v>12</v>
      </c>
      <c r="H11" s="79">
        <f ca="1">IF(HLOOKUP(O11,'BDD L'!G:PR,$L$1+5,0)="","",HLOOKUP(O11,'BDD L'!G:PR,$L$1+5,0))</f>
        <v>8.75</v>
      </c>
      <c r="I11" s="18">
        <f ca="1">IF(HLOOKUP(P11,'BDD L'!G:PR,$L$1+5,0)="","",HLOOKUP(P11,'BDD L'!G:PR,$L$1+5,0))</f>
        <v>10.050000000000001</v>
      </c>
      <c r="J11" s="79" t="str">
        <f ca="1">IF(HLOOKUP(Q11,'BDD L'!I:PS,$L$1+5,0)="","",HLOOKUP(Q11,'BDD L'!I:PS,$L$1+5,0))</f>
        <v/>
      </c>
      <c r="K11" s="18">
        <f ca="1">IF(HLOOKUP(R11,'BDD L'!J:PT,$L$1+5,0)="","",HLOOKUP(R11,'BDD L'!J:PT,$L$1+5,0))</f>
        <v>10.050000000000001</v>
      </c>
      <c r="L11" s="158"/>
      <c r="M11" s="158"/>
      <c r="N11" s="75" t="str">
        <f>B8&amp;$B11&amp;"CC"</f>
        <v>UE11EC3CC</v>
      </c>
      <c r="O11" s="75" t="str">
        <f>B8&amp;$B11&amp;"CTi"</f>
        <v>UE11EC3CTi</v>
      </c>
      <c r="P11" s="73" t="str">
        <f>B8&amp;B11&amp;"Ni"</f>
        <v>UE11EC3Ni</v>
      </c>
      <c r="Q11" s="75" t="str">
        <f>B8&amp;$B11&amp;"CTr"</f>
        <v>UE11EC3CTr</v>
      </c>
      <c r="R11" s="73" t="str">
        <f>B8&amp;$B11&amp;"N"</f>
        <v>UE11EC3N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UE11EC4CC</v>
      </c>
      <c r="O12" s="75" t="str">
        <f>B8&amp;$B12&amp;"CTi"</f>
        <v>UE11EC4CTi</v>
      </c>
      <c r="P12" s="73" t="str">
        <f>B8&amp;B12&amp;"Ni"</f>
        <v>UE11EC4Ni</v>
      </c>
      <c r="Q12" s="75" t="str">
        <f>B8&amp;$B12&amp;"CTr"</f>
        <v>UE11EC4CTr</v>
      </c>
      <c r="R12" s="73" t="str">
        <f>B8&amp;$B12&amp;"N"</f>
        <v>UE11EC4N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UE11EC5CC</v>
      </c>
      <c r="O13" s="75" t="str">
        <f>B8&amp;$B13&amp;"CTi"</f>
        <v>UE11EC5CTi</v>
      </c>
      <c r="P13" s="73" t="str">
        <f>B8&amp;B13&amp;"Ni"</f>
        <v>UE11EC5Ni</v>
      </c>
      <c r="Q13" s="75" t="str">
        <f>B8&amp;$B13&amp;"CTr"</f>
        <v>UE11EC5CTr</v>
      </c>
      <c r="R13" s="73" t="str">
        <f>B8&amp;$B13&amp;"N"</f>
        <v>UE11EC5N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UE12</v>
      </c>
      <c r="C14" s="15" t="str">
        <f>IF('Maquette L'!C12="","",'Maquette L'!C12)</f>
        <v>SLIL01ANGLAISB1</v>
      </c>
      <c r="D14" s="22" t="str">
        <f>IF('Maquette L'!D12="","",'Maquette L'!D12)</f>
        <v>Informer et raconter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15.076923076923077</v>
      </c>
      <c r="H14" s="78">
        <f ca="1">IF(HLOOKUP(O14,'BDD L'!G:PR,$L$1+5,0)="","",HLOOKUP(O14,'BDD L'!G:PR,$L$1+5,0))</f>
        <v>13.25</v>
      </c>
      <c r="I14" s="78">
        <f ca="1">IF(HLOOKUP(P14,'BDD L'!G:PR,$L$1+5,0)="","",HLOOKUP(P14,'BDD L'!G:PR,$L$1+5,0))</f>
        <v>13.98076923076923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13.98076923076923</v>
      </c>
      <c r="L14" s="17">
        <f ca="1">IF(K14&gt;=10,E14,0)</f>
        <v>5</v>
      </c>
      <c r="M14" s="158"/>
      <c r="N14" s="73" t="str">
        <f>B14&amp;"CC"</f>
        <v>UE12CC</v>
      </c>
      <c r="O14" s="73" t="str">
        <f>B14&amp;"CTi"</f>
        <v>UE12CTi</v>
      </c>
      <c r="P14" s="73" t="str">
        <f>B14&amp;"Ni"</f>
        <v>UE12Ni</v>
      </c>
      <c r="Q14" s="73" t="str">
        <f>B14&amp;"CTr"</f>
        <v>UE12CTr</v>
      </c>
      <c r="R14" s="73" t="str">
        <f>B14&amp;"N"</f>
        <v>UE12N</v>
      </c>
      <c r="S14" s="73" t="str">
        <f>B14&amp;"CR"</f>
        <v>UE12CR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Informer</v>
      </c>
      <c r="E15" s="158"/>
      <c r="F15" s="8">
        <f>IF('Maquette L'!R13="","",'Maquette L'!R13)</f>
        <v>0.53846153846153844</v>
      </c>
      <c r="G15" s="79">
        <f ca="1">IF(HLOOKUP(N15,'BDD L'!F:PQ,$L$1+5,0)="","",HLOOKUP(N15,'BDD L'!F:PQ,$L$1+5,0))</f>
        <v>16</v>
      </c>
      <c r="H15" s="79">
        <f ca="1">IF(HLOOKUP(O15,'BDD L'!G:PR,$L$1+5,0)="","",HLOOKUP(O15,'BDD L'!G:PR,$L$1+5,0))</f>
        <v>13.25</v>
      </c>
      <c r="I15" s="18">
        <f ca="1">IF(HLOOKUP(P15,'BDD L'!G:PR,$L$1+5,0)="","",HLOOKUP(P15,'BDD L'!G:PR,$L$1+5,0))</f>
        <v>14.35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14.35</v>
      </c>
      <c r="L15" s="158"/>
      <c r="M15" s="158"/>
      <c r="N15" s="75" t="str">
        <f>B14&amp;$B15&amp;"CC"</f>
        <v>UE12EC1CC</v>
      </c>
      <c r="O15" s="75" t="str">
        <f>B14&amp;$B15&amp;"CTi"</f>
        <v>UE12EC1CTi</v>
      </c>
      <c r="P15" s="73" t="str">
        <f>B14&amp;B15&amp;"Ni"</f>
        <v>UE12EC1Ni</v>
      </c>
      <c r="Q15" s="75" t="str">
        <f>B14&amp;$B15&amp;"CTr"</f>
        <v>UE12EC1CTr</v>
      </c>
      <c r="R15" s="73" t="str">
        <f>B14&amp;$B15&amp;"N"</f>
        <v>UE12EC1N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Raconter</v>
      </c>
      <c r="E16" s="158"/>
      <c r="F16" s="8">
        <f>IF('Maquette L'!R14="","",'Maquette L'!R14)</f>
        <v>0.46153846153846156</v>
      </c>
      <c r="G16" s="79">
        <f ca="1">IF(HLOOKUP(N16,'BDD L'!F:PQ,$L$1+5,0)="","",HLOOKUP(N16,'BDD L'!F:PQ,$L$1+5,0))</f>
        <v>14</v>
      </c>
      <c r="H16" s="79">
        <f ca="1">IF(HLOOKUP(O16,'BDD L'!G:PR,$L$1+5,0)="","",HLOOKUP(O16,'BDD L'!G:PR,$L$1+5,0))</f>
        <v>13.25</v>
      </c>
      <c r="I16" s="18">
        <f ca="1">IF(HLOOKUP(P16,'BDD L'!G:PR,$L$1+5,0)="","",HLOOKUP(P16,'BDD L'!G:PR,$L$1+5,0))</f>
        <v>13.55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13.55</v>
      </c>
      <c r="L16" s="158"/>
      <c r="M16" s="158"/>
      <c r="N16" s="75" t="str">
        <f>B14&amp;$B16&amp;"CC"</f>
        <v>UE12EC2CC</v>
      </c>
      <c r="O16" s="75" t="str">
        <f>B14&amp;$B16&amp;"CTi"</f>
        <v>UE12EC2CTi</v>
      </c>
      <c r="P16" s="73" t="str">
        <f>B14&amp;B16&amp;"Ni"</f>
        <v>UE12EC2Ni</v>
      </c>
      <c r="Q16" s="75" t="str">
        <f>B14&amp;$B16&amp;"CTr"</f>
        <v>UE12EC2CTr</v>
      </c>
      <c r="R16" s="73" t="str">
        <f>B14&amp;$B16&amp;"N"</f>
        <v>UE12EC2N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UE12EC3CC</v>
      </c>
      <c r="O17" s="75" t="str">
        <f>B14&amp;$B17&amp;"CTi"</f>
        <v>UE12EC3CTi</v>
      </c>
      <c r="P17" s="73" t="str">
        <f>B14&amp;B17&amp;"Ni"</f>
        <v>UE12EC3Ni</v>
      </c>
      <c r="Q17" s="75" t="str">
        <f>B14&amp;$B17&amp;"CTr"</f>
        <v>UE12EC3CTr</v>
      </c>
      <c r="R17" s="73" t="str">
        <f>B14&amp;$B17&amp;"N"</f>
        <v>UE12EC3N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UE12EC4CC</v>
      </c>
      <c r="O18" s="75" t="str">
        <f>B14&amp;$B18&amp;"CTi"</f>
        <v>UE12EC4CTi</v>
      </c>
      <c r="P18" s="73" t="str">
        <f>B14&amp;B18&amp;"Ni"</f>
        <v>UE12EC4Ni</v>
      </c>
      <c r="Q18" s="75" t="str">
        <f>B14&amp;$B18&amp;"CTr"</f>
        <v>UE12EC4CTr</v>
      </c>
      <c r="R18" s="73" t="str">
        <f>B14&amp;$B18&amp;"N"</f>
        <v>UE12EC4N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UE12EC5CC</v>
      </c>
      <c r="O19" s="75" t="str">
        <f>B14&amp;$B19&amp;"CTi"</f>
        <v>UE12EC5CTi</v>
      </c>
      <c r="P19" s="73" t="str">
        <f>B14&amp;B19&amp;"Ni"</f>
        <v>UE12EC5Ni</v>
      </c>
      <c r="Q19" s="75" t="str">
        <f>B14&amp;$B19&amp;"CTr"</f>
        <v>UE12EC5CTr</v>
      </c>
      <c r="R19" s="73" t="str">
        <f>B14&amp;$B19&amp;"N"</f>
        <v>UE12EC5N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UE13</v>
      </c>
      <c r="C20" s="15" t="str">
        <f>IF('Maquette L'!C18="","",'Maquette L'!C18)</f>
        <v>SLIL01HISTGEOGR</v>
      </c>
      <c r="D20" s="22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12.923076923076923</v>
      </c>
      <c r="H20" s="78">
        <f ca="1">IF(HLOOKUP(O20,'BDD L'!G:PR,$L$1+5,0)="","",HLOOKUP(O20,'BDD L'!G:PR,$L$1+5,0))</f>
        <v>12.615384615384615</v>
      </c>
      <c r="I20" s="78">
        <f ca="1">IF(HLOOKUP(P20,'BDD L'!G:PR,$L$1+5,0)="","",HLOOKUP(P20,'BDD L'!G:PR,$L$1+5,0))</f>
        <v>12.738461538461539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12.738461538461539</v>
      </c>
      <c r="L20" s="17">
        <f ca="1">IF(K20&gt;=10,E20,0)</f>
        <v>5</v>
      </c>
      <c r="M20" s="158"/>
      <c r="N20" s="73" t="str">
        <f>B20&amp;"CC"</f>
        <v>UE13CC</v>
      </c>
      <c r="O20" s="73" t="str">
        <f>B20&amp;"CTi"</f>
        <v>UE13CTi</v>
      </c>
      <c r="P20" s="73" t="str">
        <f>B20&amp;"Ni"</f>
        <v>UE13Ni</v>
      </c>
      <c r="Q20" s="73" t="str">
        <f>B20&amp;"CTr"</f>
        <v>UE13CTr</v>
      </c>
      <c r="R20" s="73" t="str">
        <f>B20&amp;"N"</f>
        <v>UE13N</v>
      </c>
      <c r="S20" s="73" t="str">
        <f>B20&amp;"CR"</f>
        <v>UE13CR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Les relations internationales de 1945 à nos jours</v>
      </c>
      <c r="E21" s="158"/>
      <c r="F21" s="8">
        <f>IF('Maquette L'!R19="","",'Maquette L'!R19)</f>
        <v>0.53846153846153844</v>
      </c>
      <c r="G21" s="79">
        <f ca="1">IF(HLOOKUP(N21,'BDD L'!F:PQ,$L$1+5,0)="","",HLOOKUP(N21,'BDD L'!F:PQ,$L$1+5,0))</f>
        <v>12</v>
      </c>
      <c r="H21" s="79">
        <f ca="1">IF(HLOOKUP(O21,'BDD L'!G:PR,$L$1+5,0)="","",HLOOKUP(O21,'BDD L'!G:PR,$L$1+5,0))</f>
        <v>11</v>
      </c>
      <c r="I21" s="18">
        <f ca="1">IF(HLOOKUP(P21,'BDD L'!G:PR,$L$1+5,0)="","",HLOOKUP(P21,'BDD L'!G:PR,$L$1+5,0))</f>
        <v>11.4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11.4</v>
      </c>
      <c r="L21" s="158"/>
      <c r="M21" s="158"/>
      <c r="N21" s="75" t="str">
        <f>B20&amp;$B21&amp;"CC"</f>
        <v>UE13EC1CC</v>
      </c>
      <c r="O21" s="75" t="str">
        <f>B20&amp;$B21&amp;"CTi"</f>
        <v>UE13EC1CTi</v>
      </c>
      <c r="P21" s="73" t="str">
        <f>B20&amp;B21&amp;"Ni"</f>
        <v>UE13EC1Ni</v>
      </c>
      <c r="Q21" s="75" t="str">
        <f>B20&amp;$B21&amp;"CTr"</f>
        <v>UE13EC1CTr</v>
      </c>
      <c r="R21" s="73" t="str">
        <f>B20&amp;$B21&amp;"N"</f>
        <v>UE13EC1N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Les dynamiques de la mondialisation</v>
      </c>
      <c r="E22" s="158"/>
      <c r="F22" s="8">
        <f>IF('Maquette L'!R20="","",'Maquette L'!R20)</f>
        <v>0.46153846153846156</v>
      </c>
      <c r="G22" s="79">
        <f ca="1">IF(HLOOKUP(N22,'BDD L'!F:PQ,$L$1+5,0)="","",HLOOKUP(N22,'BDD L'!F:PQ,$L$1+5,0))</f>
        <v>14</v>
      </c>
      <c r="H22" s="79">
        <f ca="1">IF(HLOOKUP(O22,'BDD L'!G:PR,$L$1+5,0)="","",HLOOKUP(O22,'BDD L'!G:PR,$L$1+5,0))</f>
        <v>14.5</v>
      </c>
      <c r="I22" s="18">
        <f ca="1">IF(HLOOKUP(P22,'BDD L'!G:PR,$L$1+5,0)="","",HLOOKUP(P22,'BDD L'!G:PR,$L$1+5,0))</f>
        <v>14.3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14.3</v>
      </c>
      <c r="L22" s="158"/>
      <c r="M22" s="158"/>
      <c r="N22" s="75" t="str">
        <f>B20&amp;$B22&amp;"CC"</f>
        <v>UE13EC2CC</v>
      </c>
      <c r="O22" s="75" t="str">
        <f>B20&amp;$B22&amp;"CTi"</f>
        <v>UE13EC2CTi</v>
      </c>
      <c r="P22" s="73" t="str">
        <f>B20&amp;B22&amp;"Ni"</f>
        <v>UE13EC2Ni</v>
      </c>
      <c r="Q22" s="75" t="str">
        <f>B20&amp;$B22&amp;"CTr"</f>
        <v>UE13EC2CTr</v>
      </c>
      <c r="R22" s="73" t="str">
        <f>B20&amp;$B22&amp;"N"</f>
        <v>UE13EC2N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/>
      </c>
      <c r="E23" s="158"/>
      <c r="F23" s="8" t="str">
        <f>IF('Maquette L'!R21="","",'Maquette L'!R21)</f>
        <v/>
      </c>
      <c r="G23" s="79" t="str">
        <f ca="1">IF(HLOOKUP(N23,'BDD L'!F:PQ,$L$1+5,0)="","",HLOOKUP(N23,'BDD L'!F:PQ,$L$1+5,0))</f>
        <v/>
      </c>
      <c r="H23" s="79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9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58"/>
      <c r="M23" s="158"/>
      <c r="N23" s="75" t="str">
        <f>B20&amp;$B23&amp;"CC"</f>
        <v>UE13EC3CC</v>
      </c>
      <c r="O23" s="75" t="str">
        <f>B20&amp;$B23&amp;"CTi"</f>
        <v>UE13EC3CTi</v>
      </c>
      <c r="P23" s="73" t="str">
        <f>B20&amp;B23&amp;"Ni"</f>
        <v>UE13EC3Ni</v>
      </c>
      <c r="Q23" s="75" t="str">
        <f>B20&amp;$B23&amp;"CTr"</f>
        <v>UE13EC3CTr</v>
      </c>
      <c r="R23" s="73" t="str">
        <f>B20&amp;$B23&amp;"N"</f>
        <v>UE13EC3N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UE13EC4CC</v>
      </c>
      <c r="O24" s="75" t="str">
        <f>B20&amp;$B24&amp;"CTi"</f>
        <v>UE13EC4CTi</v>
      </c>
      <c r="P24" s="73" t="str">
        <f>B20&amp;B24&amp;"Ni"</f>
        <v>UE13EC4Ni</v>
      </c>
      <c r="Q24" s="75" t="str">
        <f>B20&amp;$B24&amp;"CTr"</f>
        <v>UE13EC4CTr</v>
      </c>
      <c r="R24" s="73" t="str">
        <f>B20&amp;$B24&amp;"N"</f>
        <v>UE13EC4N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UE13EC5CC</v>
      </c>
      <c r="O25" s="75" t="str">
        <f>B20&amp;$B25&amp;"CTi"</f>
        <v>UE13EC5CTi</v>
      </c>
      <c r="P25" s="73" t="str">
        <f>B20&amp;B25&amp;"Ni"</f>
        <v>UE13EC5Ni</v>
      </c>
      <c r="Q25" s="75" t="str">
        <f>B20&amp;$B25&amp;"CTr"</f>
        <v>UE13EC5CTr</v>
      </c>
      <c r="R25" s="73" t="str">
        <f>B20&amp;$B25&amp;"N"</f>
        <v>UE13EC5N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UE14</v>
      </c>
      <c r="C26" s="15" t="str">
        <f>IF('Maquette L'!C24="","",'Maquette L'!C24)</f>
        <v>SLIL01CULTGENER</v>
      </c>
      <c r="D26" s="22" t="str">
        <f>IF('Maquette L'!D24="","",'Maquette L'!D24)</f>
        <v>S'informer</v>
      </c>
      <c r="E26" s="17">
        <f>IF('Maquette L'!Q24="","",'Maquette L'!Q24)</f>
        <v>5</v>
      </c>
      <c r="F26" s="158"/>
      <c r="G26" s="78">
        <f ca="1">IF(HLOOKUP(N26,'BDD L'!F:PQ,$L$1+5,0)="","",HLOOKUP(N26,'BDD L'!F:PQ,$L$1+5,0))</f>
        <v>12.53846153846154</v>
      </c>
      <c r="H26" s="78">
        <f ca="1">IF(HLOOKUP(O26,'BDD L'!G:PR,$L$1+5,0)="","",HLOOKUP(O26,'BDD L'!G:PR,$L$1+5,0))</f>
        <v>10.230769230769232</v>
      </c>
      <c r="I26" s="78">
        <f ca="1">IF(HLOOKUP(P26,'BDD L'!G:PR,$L$1+5,0)="","",HLOOKUP(P26,'BDD L'!G:PR,$L$1+5,0))</f>
        <v>11.153846153846153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11.153846153846153</v>
      </c>
      <c r="L26" s="17">
        <f ca="1">IF(K26&gt;=10,E26,0)</f>
        <v>5</v>
      </c>
      <c r="M26" s="158"/>
      <c r="N26" s="73" t="str">
        <f>B26&amp;"CC"</f>
        <v>UE14CC</v>
      </c>
      <c r="O26" s="73" t="str">
        <f>B26&amp;"CTi"</f>
        <v>UE14CTi</v>
      </c>
      <c r="P26" s="73" t="str">
        <f>B26&amp;"Ni"</f>
        <v>UE14Ni</v>
      </c>
      <c r="Q26" s="73" t="str">
        <f>B26&amp;"CTr"</f>
        <v>UE14CTr</v>
      </c>
      <c r="R26" s="73" t="str">
        <f>B26&amp;"N"</f>
        <v>UE14N</v>
      </c>
      <c r="S26" s="73" t="str">
        <f>B26&amp;"CR"</f>
        <v>UE14CR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Recherche documentaire</v>
      </c>
      <c r="E27" s="158"/>
      <c r="F27" s="8">
        <f>IF('Maquette L'!R25="","",'Maquette L'!R25)</f>
        <v>0.30769230769230771</v>
      </c>
      <c r="G27" s="79">
        <f ca="1">IF(HLOOKUP(N27,'BDD L'!F:PQ,$L$1+5,0)="","",HLOOKUP(N27,'BDD L'!F:PQ,$L$1+5,0))</f>
        <v>11</v>
      </c>
      <c r="H27" s="79">
        <f ca="1">IF(HLOOKUP(O27,'BDD L'!G:PR,$L$1+5,0)="","",HLOOKUP(O27,'BDD L'!G:PR,$L$1+5,0))</f>
        <v>11</v>
      </c>
      <c r="I27" s="18">
        <f ca="1">IF(HLOOKUP(P27,'BDD L'!G:PR,$L$1+5,0)="","",HLOOKUP(P27,'BDD L'!G:PR,$L$1+5,0))</f>
        <v>11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11</v>
      </c>
      <c r="L27" s="158"/>
      <c r="M27" s="158"/>
      <c r="N27" s="75" t="str">
        <f>B26&amp;$B27&amp;"CC"</f>
        <v>UE14EC1CC</v>
      </c>
      <c r="O27" s="75" t="str">
        <f>B26&amp;$B27&amp;"CTi"</f>
        <v>UE14EC1CTi</v>
      </c>
      <c r="P27" s="73" t="str">
        <f>B26&amp;B27&amp;"Ni"</f>
        <v>UE14EC1Ni</v>
      </c>
      <c r="Q27" s="75" t="str">
        <f>B26&amp;$B27&amp;"CTr"</f>
        <v>UE14EC1CTr</v>
      </c>
      <c r="R27" s="73" t="str">
        <f>B26&amp;$B27&amp;"N"</f>
        <v>UE14EC1N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Sujet d'actualité</v>
      </c>
      <c r="E28" s="158"/>
      <c r="F28" s="8">
        <f>IF('Maquette L'!R26="","",'Maquette L'!R26)</f>
        <v>0.38461538461538464</v>
      </c>
      <c r="G28" s="79">
        <f ca="1">IF(HLOOKUP(N28,'BDD L'!F:PQ,$L$1+5,0)="","",HLOOKUP(N28,'BDD L'!F:PQ,$L$1+5,0))</f>
        <v>13</v>
      </c>
      <c r="H28" s="79">
        <f ca="1">IF(HLOOKUP(O28,'BDD L'!G:PR,$L$1+5,0)="","",HLOOKUP(O28,'BDD L'!G:PR,$L$1+5,0))</f>
        <v>9</v>
      </c>
      <c r="I28" s="18">
        <f ca="1">IF(HLOOKUP(P28,'BDD L'!G:PR,$L$1+5,0)="","",HLOOKUP(P28,'BDD L'!G:PR,$L$1+5,0))</f>
        <v>10.6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10.6</v>
      </c>
      <c r="L28" s="158"/>
      <c r="M28" s="158"/>
      <c r="N28" s="75" t="str">
        <f>B26&amp;$B28&amp;"CC"</f>
        <v>UE14EC2CC</v>
      </c>
      <c r="O28" s="75" t="str">
        <f>B26&amp;$B28&amp;"CTi"</f>
        <v>UE14EC2CTi</v>
      </c>
      <c r="P28" s="73" t="str">
        <f>B26&amp;B28&amp;"Ni"</f>
        <v>UE14EC2Ni</v>
      </c>
      <c r="Q28" s="75" t="str">
        <f>B26&amp;$B28&amp;"CTr"</f>
        <v>UE14EC2CTr</v>
      </c>
      <c r="R28" s="73" t="str">
        <f>B26&amp;$B28&amp;"N"</f>
        <v>UE14EC2N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>Développement durable</v>
      </c>
      <c r="E29" s="158"/>
      <c r="F29" s="8">
        <f>IF('Maquette L'!R27="","",'Maquette L'!R27)</f>
        <v>0.30769230769230771</v>
      </c>
      <c r="G29" s="79">
        <f ca="1">IF(HLOOKUP(N29,'BDD L'!F:PQ,$L$1+5,0)="","",HLOOKUP(N29,'BDD L'!F:PQ,$L$1+5,0))</f>
        <v>13.5</v>
      </c>
      <c r="H29" s="79">
        <f ca="1">IF(HLOOKUP(O29,'BDD L'!G:PR,$L$1+5,0)="","",HLOOKUP(O29,'BDD L'!G:PR,$L$1+5,0))</f>
        <v>11</v>
      </c>
      <c r="I29" s="18">
        <f ca="1">IF(HLOOKUP(P29,'BDD L'!G:PR,$L$1+5,0)="","",HLOOKUP(P29,'BDD L'!G:PR,$L$1+5,0))</f>
        <v>12</v>
      </c>
      <c r="J29" s="79" t="str">
        <f ca="1">IF(HLOOKUP(Q29,'BDD L'!I:PS,$L$1+5,0)="","",HLOOKUP(Q29,'BDD L'!I:PS,$L$1+5,0))</f>
        <v/>
      </c>
      <c r="K29" s="18">
        <f ca="1">IF(HLOOKUP(R29,'BDD L'!J:PT,$L$1+5,0)="","",HLOOKUP(R29,'BDD L'!J:PT,$L$1+5,0))</f>
        <v>12</v>
      </c>
      <c r="L29" s="158"/>
      <c r="M29" s="158"/>
      <c r="N29" s="75" t="str">
        <f>B26&amp;$B29&amp;"CC"</f>
        <v>UE14EC3CC</v>
      </c>
      <c r="O29" s="75" t="str">
        <f>B26&amp;$B29&amp;"CTi"</f>
        <v>UE14EC3CTi</v>
      </c>
      <c r="P29" s="73" t="str">
        <f>B26&amp;B29&amp;"Ni"</f>
        <v>UE14EC3Ni</v>
      </c>
      <c r="Q29" s="75" t="str">
        <f>B26&amp;$B29&amp;"CTr"</f>
        <v>UE14EC3CTr</v>
      </c>
      <c r="R29" s="73" t="str">
        <f>B26&amp;$B29&amp;"N"</f>
        <v>UE14EC3N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UE14EC4CC</v>
      </c>
      <c r="O30" s="75" t="str">
        <f>B26&amp;$B30&amp;"CTi"</f>
        <v>UE14EC4CTi</v>
      </c>
      <c r="P30" s="73" t="str">
        <f>B26&amp;B30&amp;"Ni"</f>
        <v>UE14EC4Ni</v>
      </c>
      <c r="Q30" s="75" t="str">
        <f>B26&amp;$B30&amp;"CTr"</f>
        <v>UE14EC4CTr</v>
      </c>
      <c r="R30" s="73" t="str">
        <f>B26&amp;$B30&amp;"N"</f>
        <v>UE14EC4N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UE14EC5CC</v>
      </c>
      <c r="O31" s="75" t="str">
        <f>B26&amp;$B31&amp;"CTi"</f>
        <v>UE14EC5CTi</v>
      </c>
      <c r="P31" s="73" t="str">
        <f>B26&amp;B31&amp;"Ni"</f>
        <v>UE14EC5Ni</v>
      </c>
      <c r="Q31" s="75" t="str">
        <f>B26&amp;$B31&amp;"CTr"</f>
        <v>UE14EC5CTr</v>
      </c>
      <c r="R31" s="73" t="str">
        <f>B26&amp;$B31&amp;"N"</f>
        <v>UE14EC5N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UE15</v>
      </c>
      <c r="C32" s="15" t="str">
        <f>IF('Maquette L'!C30="","",'Maquette L'!C30)</f>
        <v>SLIL01MATHEMATL</v>
      </c>
      <c r="D32" s="22" t="str">
        <f>IF('Maquette L'!D30="","",'Maquette L'!D30)</f>
        <v xml:space="preserve"> Activités numériques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8.0192307692307701</v>
      </c>
      <c r="H32" s="78">
        <f ca="1">IF(HLOOKUP(O32,'BDD L'!G:PR,$L$1+5,0)="","",HLOOKUP(O32,'BDD L'!G:PR,$L$1+5,0))</f>
        <v>6</v>
      </c>
      <c r="I32" s="78">
        <f ca="1">IF(HLOOKUP(P32,'BDD L'!G:PR,$L$1+5,0)="","",HLOOKUP(P32,'BDD L'!G:PR,$L$1+5,0))</f>
        <v>6.8076923076923084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6.8076923076923084</v>
      </c>
      <c r="L32" s="17">
        <f ca="1">IF(K32&gt;=10,E32,0)</f>
        <v>0</v>
      </c>
      <c r="M32" s="158"/>
      <c r="N32" s="73" t="str">
        <f>B32&amp;"CC"</f>
        <v>UE15CC</v>
      </c>
      <c r="O32" s="73" t="str">
        <f>B32&amp;"CTi"</f>
        <v>UE15CTi</v>
      </c>
      <c r="P32" s="73" t="str">
        <f>B32&amp;"Ni"</f>
        <v>UE15Ni</v>
      </c>
      <c r="Q32" s="73" t="str">
        <f>B32&amp;"CTr"</f>
        <v>UE15CTr</v>
      </c>
      <c r="R32" s="73" t="str">
        <f>B32&amp;"N"</f>
        <v>UE15N</v>
      </c>
      <c r="S32" s="73" t="str">
        <f>B32&amp;"CR"</f>
        <v>UE15CR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Equations</v>
      </c>
      <c r="E33" s="158"/>
      <c r="F33" s="8">
        <f>IF('Maquette L'!R31="","",'Maquette L'!R31)</f>
        <v>0.30769230769230771</v>
      </c>
      <c r="G33" s="79">
        <f ca="1">IF(HLOOKUP(N33,'BDD L'!F:PQ,$L$1+5,0)="","",HLOOKUP(N33,'BDD L'!F:PQ,$L$1+5,0))</f>
        <v>12</v>
      </c>
      <c r="H33" s="79">
        <f ca="1">IF(HLOOKUP(O33,'BDD L'!G:PR,$L$1+5,0)="","",HLOOKUP(O33,'BDD L'!G:PR,$L$1+5,0))</f>
        <v>6</v>
      </c>
      <c r="I33" s="18">
        <f ca="1">IF(HLOOKUP(P33,'BDD L'!G:PR,$L$1+5,0)="","",HLOOKUP(P33,'BDD L'!G:PR,$L$1+5,0))</f>
        <v>8.4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8.4</v>
      </c>
      <c r="L33" s="158"/>
      <c r="M33" s="158"/>
      <c r="N33" s="75" t="str">
        <f>B32&amp;$B33&amp;"CC"</f>
        <v>UE15EC1CC</v>
      </c>
      <c r="O33" s="75" t="str">
        <f>B32&amp;$B33&amp;"CTi"</f>
        <v>UE15EC1CTi</v>
      </c>
      <c r="P33" s="73" t="str">
        <f>B32&amp;B33&amp;"Ni"</f>
        <v>UE15EC1Ni</v>
      </c>
      <c r="Q33" s="75" t="str">
        <f>B32&amp;$B33&amp;"CTr"</f>
        <v>UE15EC1CTr</v>
      </c>
      <c r="R33" s="73" t="str">
        <f>B32&amp;$B33&amp;"N"</f>
        <v>UE15EC1N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Fonctions numériques</v>
      </c>
      <c r="E34" s="158"/>
      <c r="F34" s="8">
        <f>IF('Maquette L'!R32="","",'Maquette L'!R32)</f>
        <v>0.46153846153846156</v>
      </c>
      <c r="G34" s="79">
        <f ca="1">IF(HLOOKUP(N34,'BDD L'!F:PQ,$L$1+5,0)="","",HLOOKUP(N34,'BDD L'!F:PQ,$L$1+5,0))</f>
        <v>6</v>
      </c>
      <c r="H34" s="79">
        <f ca="1">IF(HLOOKUP(O34,'BDD L'!G:PR,$L$1+5,0)="","",HLOOKUP(O34,'BDD L'!G:PR,$L$1+5,0))</f>
        <v>6</v>
      </c>
      <c r="I34" s="18">
        <f ca="1">IF(HLOOKUP(P34,'BDD L'!G:PR,$L$1+5,0)="","",HLOOKUP(P34,'BDD L'!G:PR,$L$1+5,0))</f>
        <v>6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6</v>
      </c>
      <c r="L34" s="158"/>
      <c r="M34" s="158"/>
      <c r="N34" s="75" t="str">
        <f>B32&amp;$B34&amp;"CC"</f>
        <v>UE15EC2CC</v>
      </c>
      <c r="O34" s="75" t="str">
        <f>B32&amp;$B34&amp;"CTi"</f>
        <v>UE15EC2CTi</v>
      </c>
      <c r="P34" s="73" t="str">
        <f>B32&amp;B34&amp;"Ni"</f>
        <v>UE15EC2Ni</v>
      </c>
      <c r="Q34" s="75" t="str">
        <f>B32&amp;$B34&amp;"CTr"</f>
        <v>UE15EC2CTr</v>
      </c>
      <c r="R34" s="73" t="str">
        <f>B32&amp;$B34&amp;"N"</f>
        <v>UE15EC2N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>Suites</v>
      </c>
      <c r="E35" s="158"/>
      <c r="F35" s="8">
        <f>IF('Maquette L'!R33="","",'Maquette L'!R33)</f>
        <v>0.23076923076923078</v>
      </c>
      <c r="G35" s="79">
        <f ca="1">IF(HLOOKUP(N35,'BDD L'!F:PQ,$L$1+5,0)="","",HLOOKUP(N35,'BDD L'!F:PQ,$L$1+5,0))</f>
        <v>6.75</v>
      </c>
      <c r="H35" s="79">
        <f ca="1">IF(HLOOKUP(O35,'BDD L'!G:PR,$L$1+5,0)="","",HLOOKUP(O35,'BDD L'!G:PR,$L$1+5,0))</f>
        <v>6</v>
      </c>
      <c r="I35" s="18">
        <f ca="1">IF(HLOOKUP(P35,'BDD L'!G:PR,$L$1+5,0)="","",HLOOKUP(P35,'BDD L'!G:PR,$L$1+5,0))</f>
        <v>6.3</v>
      </c>
      <c r="J35" s="79" t="str">
        <f ca="1">IF(HLOOKUP(Q35,'BDD L'!I:PS,$L$1+5,0)="","",HLOOKUP(Q35,'BDD L'!I:PS,$L$1+5,0))</f>
        <v/>
      </c>
      <c r="K35" s="18">
        <f ca="1">IF(HLOOKUP(R35,'BDD L'!J:PT,$L$1+5,0)="","",HLOOKUP(R35,'BDD L'!J:PT,$L$1+5,0))</f>
        <v>6.3</v>
      </c>
      <c r="L35" s="158"/>
      <c r="M35" s="158"/>
      <c r="N35" s="75" t="str">
        <f>B32&amp;$B35&amp;"CC"</f>
        <v>UE15EC3CC</v>
      </c>
      <c r="O35" s="75" t="str">
        <f>B32&amp;$B35&amp;"CTi"</f>
        <v>UE15EC3CTi</v>
      </c>
      <c r="P35" s="73" t="str">
        <f>B32&amp;B35&amp;"Ni"</f>
        <v>UE15EC3Ni</v>
      </c>
      <c r="Q35" s="75" t="str">
        <f>B32&amp;$B35&amp;"CTr"</f>
        <v>UE15EC3CTr</v>
      </c>
      <c r="R35" s="73" t="str">
        <f>B32&amp;$B35&amp;"N"</f>
        <v>UE15EC3N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UE15EC4CC</v>
      </c>
      <c r="O36" s="75" t="str">
        <f>B32&amp;$B36&amp;"CTi"</f>
        <v>UE15EC4CTi</v>
      </c>
      <c r="P36" s="73" t="str">
        <f>B32&amp;B36&amp;"Ni"</f>
        <v>UE15EC4Ni</v>
      </c>
      <c r="Q36" s="75" t="str">
        <f>B32&amp;$B36&amp;"CTr"</f>
        <v>UE15EC4CTr</v>
      </c>
      <c r="R36" s="73" t="str">
        <f>B32&amp;$B36&amp;"N"</f>
        <v>UE15EC4N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UE15EC5CC</v>
      </c>
      <c r="O37" s="75" t="str">
        <f>B32&amp;$B37&amp;"CTi"</f>
        <v>UE15EC5CTi</v>
      </c>
      <c r="P37" s="73" t="str">
        <f>B32&amp;B37&amp;"Ni"</f>
        <v>UE15EC5Ni</v>
      </c>
      <c r="Q37" s="75" t="str">
        <f>B32&amp;$B37&amp;"CTr"</f>
        <v>UE15EC5CTr</v>
      </c>
      <c r="R37" s="73" t="str">
        <f>B32&amp;$B37&amp;"N"</f>
        <v>UE15EC5N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UE8</v>
      </c>
      <c r="C38" s="15" t="str">
        <f>IF('Maquette L'!C36="","",'Maquette L'!C36)</f>
        <v>SLIL01BUREAUTEC</v>
      </c>
      <c r="D38" s="22" t="str">
        <f>IF('Maquette L'!D36="","",'Maquette L'!D36)</f>
        <v>Informatique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7.6923076923076916</v>
      </c>
      <c r="H38" s="78">
        <f ca="1">IF(HLOOKUP(O38,'BDD L'!G:PR,$L$1+5,0)="","",HLOOKUP(O38,'BDD L'!G:PR,$L$1+5,0))</f>
        <v>13</v>
      </c>
      <c r="I38" s="78">
        <f ca="1">IF(HLOOKUP(P38,'BDD L'!G:PR,$L$1+5,0)="","",HLOOKUP(P38,'BDD L'!G:PR,$L$1+5,0))</f>
        <v>10.876923076923077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10.876923076923077</v>
      </c>
      <c r="L38" s="17">
        <f ca="1">IF(K38&gt;=10,E38,0)</f>
        <v>3</v>
      </c>
      <c r="M38" s="158"/>
      <c r="N38" s="73" t="str">
        <f>B38&amp;"CC"</f>
        <v>UE8CC</v>
      </c>
      <c r="O38" s="73" t="str">
        <f>B38&amp;"CTi"</f>
        <v>UE8CTi</v>
      </c>
      <c r="P38" s="73" t="str">
        <f>B38&amp;"Ni"</f>
        <v>UE8Ni</v>
      </c>
      <c r="Q38" s="73" t="str">
        <f>B38&amp;"CTr"</f>
        <v>UE8CTr</v>
      </c>
      <c r="R38" s="73" t="str">
        <f>B38&amp;"N"</f>
        <v>UE8N</v>
      </c>
      <c r="S38" s="73" t="str">
        <f>B38&amp;"CR"</f>
        <v>UE8CR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Bureautique</v>
      </c>
      <c r="E39" s="158"/>
      <c r="F39" s="8">
        <f>IF('Maquette L'!R37="","",'Maquette L'!R37)</f>
        <v>0.53846153846153844</v>
      </c>
      <c r="G39" s="79">
        <f ca="1">IF(HLOOKUP(N39,'BDD L'!F:PQ,$L$1+5,0)="","",HLOOKUP(N39,'BDD L'!F:PQ,$L$1+5,0))</f>
        <v>4</v>
      </c>
      <c r="H39" s="79">
        <f ca="1">IF(HLOOKUP(O39,'BDD L'!G:PR,$L$1+5,0)="","",HLOOKUP(O39,'BDD L'!G:PR,$L$1+5,0))</f>
        <v>16</v>
      </c>
      <c r="I39" s="18">
        <f ca="1">IF(HLOOKUP(P39,'BDD L'!G:PR,$L$1+5,0)="","",HLOOKUP(P39,'BDD L'!G:PR,$L$1+5,0))</f>
        <v>11.2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11.2</v>
      </c>
      <c r="L39" s="158"/>
      <c r="M39" s="158"/>
      <c r="N39" s="75" t="str">
        <f>B38&amp;$B39&amp;"CC"</f>
        <v>UE8EC1CC</v>
      </c>
      <c r="O39" s="75" t="str">
        <f>B38&amp;$B39&amp;"CTi"</f>
        <v>UE8EC1CTi</v>
      </c>
      <c r="P39" s="73" t="str">
        <f>B38&amp;B39&amp;"Ni"</f>
        <v>UE8EC1Ni</v>
      </c>
      <c r="Q39" s="75" t="str">
        <f>B38&amp;$B39&amp;"CTr"</f>
        <v>UE8EC1CTr</v>
      </c>
      <c r="R39" s="73" t="str">
        <f>B38&amp;$B39&amp;"N"</f>
        <v>UE8EC1N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Technologie Web</v>
      </c>
      <c r="E40" s="158"/>
      <c r="F40" s="8">
        <f>IF('Maquette L'!R38="","",'Maquette L'!R38)</f>
        <v>0.46153846153846156</v>
      </c>
      <c r="G40" s="79">
        <f ca="1">IF(HLOOKUP(N40,'BDD L'!F:PQ,$L$1+5,0)="","",HLOOKUP(N40,'BDD L'!F:PQ,$L$1+5,0))</f>
        <v>12</v>
      </c>
      <c r="H40" s="79">
        <f ca="1">IF(HLOOKUP(O40,'BDD L'!G:PR,$L$1+5,0)="","",HLOOKUP(O40,'BDD L'!G:PR,$L$1+5,0))</f>
        <v>9.5</v>
      </c>
      <c r="I40" s="18">
        <f ca="1">IF(HLOOKUP(P40,'BDD L'!G:PR,$L$1+5,0)="","",HLOOKUP(P40,'BDD L'!G:PR,$L$1+5,0))</f>
        <v>10.5</v>
      </c>
      <c r="J40" s="79" t="str">
        <f ca="1">IF(HLOOKUP(Q40,'BDD L'!I:PS,$L$1+5,0)="","",HLOOKUP(Q40,'BDD L'!I:PS,$L$1+5,0))</f>
        <v/>
      </c>
      <c r="K40" s="18">
        <f ca="1">IF(HLOOKUP(R40,'BDD L'!J:PT,$L$1+5,0)="","",HLOOKUP(R40,'BDD L'!J:PT,$L$1+5,0))</f>
        <v>10.5</v>
      </c>
      <c r="L40" s="158"/>
      <c r="M40" s="158"/>
      <c r="N40" s="75" t="str">
        <f>B38&amp;$B40&amp;"CC"</f>
        <v>UE8EC2CC</v>
      </c>
      <c r="O40" s="75" t="str">
        <f>B38&amp;$B40&amp;"CTi"</f>
        <v>UE8EC2CTi</v>
      </c>
      <c r="P40" s="73" t="str">
        <f>B38&amp;B40&amp;"Ni"</f>
        <v>UE8EC2Ni</v>
      </c>
      <c r="Q40" s="75" t="str">
        <f>B38&amp;$B40&amp;"CTr"</f>
        <v>UE8EC2CTr</v>
      </c>
      <c r="R40" s="73" t="str">
        <f>B38&amp;$B40&amp;"N"</f>
        <v>UE8EC2N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UE8EC3CC</v>
      </c>
      <c r="O41" s="75" t="str">
        <f>B38&amp;$B41&amp;"CTi"</f>
        <v>UE8EC3CTi</v>
      </c>
      <c r="P41" s="73" t="str">
        <f>B38&amp;B41&amp;"Ni"</f>
        <v>UE8EC3Ni</v>
      </c>
      <c r="Q41" s="75" t="str">
        <f>B38&amp;$B41&amp;"CTr"</f>
        <v>UE8EC3CTr</v>
      </c>
      <c r="R41" s="73" t="str">
        <f>B38&amp;$B41&amp;"N"</f>
        <v>UE8EC3N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UE8EC4CC</v>
      </c>
      <c r="O42" s="75" t="str">
        <f>B38&amp;$B42&amp;"CTi"</f>
        <v>UE8EC4CTi</v>
      </c>
      <c r="P42" s="73" t="str">
        <f>B38&amp;B42&amp;"Ni"</f>
        <v>UE8EC4Ni</v>
      </c>
      <c r="Q42" s="75" t="str">
        <f>B38&amp;$B42&amp;"CTr"</f>
        <v>UE8EC4CTr</v>
      </c>
      <c r="R42" s="73" t="str">
        <f>B38&amp;$B42&amp;"N"</f>
        <v>UE8EC4N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UE8EC5CC</v>
      </c>
      <c r="O43" s="75" t="str">
        <f>B38&amp;$B43&amp;"CTi"</f>
        <v>UE8EC5CTi</v>
      </c>
      <c r="P43" s="73" t="str">
        <f>B38&amp;B43&amp;"Ni"</f>
        <v>UE8EC5Ni</v>
      </c>
      <c r="Q43" s="75" t="str">
        <f>B38&amp;$B43&amp;"CTr"</f>
        <v>UE8EC5CTr</v>
      </c>
      <c r="R43" s="73" t="str">
        <f>B38&amp;$B43&amp;"N"</f>
        <v>UE8EC5N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UE17</v>
      </c>
      <c r="C44" s="15" t="str">
        <f>IF('Maquette L'!C42="","",'Maquette L'!C42)</f>
        <v>SLIL01ORIENTATION</v>
      </c>
      <c r="D44" s="22" t="str">
        <f>IF('Maquette L'!D42="","",'Maquette L'!D42)</f>
        <v>Orientation</v>
      </c>
      <c r="E44" s="17" t="str">
        <f>IF('Maquette L'!Q42="","",'Maquette L'!Q42)</f>
        <v/>
      </c>
      <c r="F44" s="158"/>
      <c r="G44" s="78" t="str">
        <f ca="1">IF(HLOOKUP(N44,'BDD L'!F:PQ,$L$1+5,0)="","",HLOOKUP(N44,'BDD L'!F:PQ,$L$1+5,0))</f>
        <v/>
      </c>
      <c r="H44" s="78" t="str">
        <f ca="1">IF(HLOOKUP(O44,'BDD L'!G:PR,$L$1+5,0)="","",HLOOKUP(O44,'BDD L'!G:PR,$L$1+5,0))</f>
        <v/>
      </c>
      <c r="I44" s="78" t="str">
        <f ca="1">IF(HLOOKUP(P44,'BDD L'!G:PR,$L$1+5,0)="","",HLOOKUP(P44,'BDD L'!G:PR,$L$1+5,0))</f>
        <v/>
      </c>
      <c r="J44" s="78" t="str">
        <f ca="1">IF(HLOOKUP(Q44,'BDD L'!H:PS,$L$1+5,0)="","",HLOOKUP(Q44,'BDD L'!H:PS,$L$1+5,0))</f>
        <v/>
      </c>
      <c r="K44" s="78" t="str">
        <f ca="1">IF(HLOOKUP(R44,'BDD L'!I:PT,$L$1+5,0)="","",HLOOKUP(R44,'BDD L'!I:PT,$L$1+5,0))</f>
        <v/>
      </c>
      <c r="L44" s="17" t="str">
        <f ca="1">IF(K44&gt;=10,E44,0)</f>
        <v/>
      </c>
      <c r="M44" s="158"/>
      <c r="N44" s="73" t="str">
        <f>B44&amp;"CC"</f>
        <v>UE17CC</v>
      </c>
      <c r="O44" s="73" t="str">
        <f>B44&amp;"CTi"</f>
        <v>UE17CTi</v>
      </c>
      <c r="P44" s="73" t="str">
        <f>B44&amp;"Ni"</f>
        <v>UE17Ni</v>
      </c>
      <c r="Q44" s="73" t="str">
        <f>B44&amp;"CTr"</f>
        <v>UE17CTr</v>
      </c>
      <c r="R44" s="73" t="str">
        <f>B44&amp;"N"</f>
        <v>UE17N</v>
      </c>
      <c r="S44" s="73" t="str">
        <f>B44&amp;"CR"</f>
        <v>UE17CR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Se connaître</v>
      </c>
      <c r="E45" s="158"/>
      <c r="F45" s="8" t="str">
        <f>IF('Maquette L'!R43="","",'Maquette L'!R43)</f>
        <v/>
      </c>
      <c r="G45" s="79" t="str">
        <f ca="1">IF(HLOOKUP(N45,'BDD L'!F:PQ,$L$1+5,0)="","",HLOOKUP(N45,'BDD L'!F:PQ,$L$1+5,0))</f>
        <v/>
      </c>
      <c r="H45" s="79" t="str">
        <f ca="1">IF(HLOOKUP(O45,'BDD L'!G:PR,$L$1+5,0)="","",HLOOKUP(O45,'BDD L'!G:PR,$L$1+5,0))</f>
        <v/>
      </c>
      <c r="I45" s="18" t="str">
        <f ca="1">IF(HLOOKUP(P45,'BDD L'!G:PR,$L$1+5,0)="","",HLOOKUP(P45,'BDD L'!G:PR,$L$1+5,0))</f>
        <v/>
      </c>
      <c r="J45" s="79" t="str">
        <f ca="1">IF(HLOOKUP(Q45,'BDD L'!I:PS,$L$1+5,0)="","",HLOOKUP(Q45,'BDD L'!I:PS,$L$1+5,0))</f>
        <v/>
      </c>
      <c r="K45" s="18" t="str">
        <f ca="1">IF(HLOOKUP(R45,'BDD L'!J:PT,$L$1+5,0)="","",HLOOKUP(R45,'BDD L'!J:PT,$L$1+5,0))</f>
        <v/>
      </c>
      <c r="L45" s="158"/>
      <c r="M45" s="158"/>
      <c r="N45" s="75" t="str">
        <f>B44&amp;$B45&amp;"CC"</f>
        <v>UE17EC1CC</v>
      </c>
      <c r="O45" s="75" t="str">
        <f>B44&amp;$B45&amp;"CTi"</f>
        <v>UE17EC1CTi</v>
      </c>
      <c r="P45" s="73" t="str">
        <f>B44&amp;B45&amp;"Ni"</f>
        <v>UE17EC1Ni</v>
      </c>
      <c r="Q45" s="75" t="str">
        <f>B44&amp;$B45&amp;"CTr"</f>
        <v>UE17EC1CTr</v>
      </c>
      <c r="R45" s="73" t="str">
        <f>B44&amp;$B45&amp;"N"</f>
        <v>UE17EC1N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Bien se former en études supérieures</v>
      </c>
      <c r="E46" s="158"/>
      <c r="F46" s="8" t="str">
        <f>IF('Maquette L'!R44="","",'Maquette L'!R44)</f>
        <v/>
      </c>
      <c r="G46" s="79" t="str">
        <f ca="1">IF(HLOOKUP(N46,'BDD L'!F:PQ,$L$1+5,0)="","",HLOOKUP(N46,'BDD L'!F:PQ,$L$1+5,0))</f>
        <v/>
      </c>
      <c r="H46" s="79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9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58"/>
      <c r="M46" s="158"/>
      <c r="N46" s="75" t="str">
        <f>B44&amp;$B46&amp;"CC"</f>
        <v>UE17EC2CC</v>
      </c>
      <c r="O46" s="75" t="str">
        <f>B44&amp;$B46&amp;"CTi"</f>
        <v>UE17EC2CTi</v>
      </c>
      <c r="P46" s="73" t="str">
        <f>B44&amp;B46&amp;"Ni"</f>
        <v>UE17EC2Ni</v>
      </c>
      <c r="Q46" s="75" t="str">
        <f>B44&amp;$B46&amp;"CTr"</f>
        <v>UE17EC2CTr</v>
      </c>
      <c r="R46" s="73" t="str">
        <f>B44&amp;$B46&amp;"N"</f>
        <v>UE17EC2N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>Connaître le monde professionnel</v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UE17EC3CC</v>
      </c>
      <c r="O47" s="75" t="str">
        <f>B44&amp;$B47&amp;"CTi"</f>
        <v>UE17EC3CTi</v>
      </c>
      <c r="P47" s="73" t="str">
        <f>B44&amp;B47&amp;"Ni"</f>
        <v>UE17EC3Ni</v>
      </c>
      <c r="Q47" s="75" t="str">
        <f>B44&amp;$B47&amp;"CTr"</f>
        <v>UE17EC3CTr</v>
      </c>
      <c r="R47" s="73" t="str">
        <f>B44&amp;$B47&amp;"N"</f>
        <v>UE17EC3N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>Communiquer son projet</v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UE17EC4CC</v>
      </c>
      <c r="O48" s="75" t="str">
        <f>B44&amp;$B48&amp;"CTi"</f>
        <v>UE17EC4CTi</v>
      </c>
      <c r="P48" s="73" t="str">
        <f>B44&amp;B48&amp;"Ni"</f>
        <v>UE17EC4Ni</v>
      </c>
      <c r="Q48" s="75" t="str">
        <f>B44&amp;$B48&amp;"CTr"</f>
        <v>UE17EC4CTr</v>
      </c>
      <c r="R48" s="73" t="str">
        <f>B44&amp;$B48&amp;"N"</f>
        <v>UE17EC4N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UE17EC5CC</v>
      </c>
      <c r="O49" s="75" t="str">
        <f>B44&amp;$B49&amp;"CTi"</f>
        <v>UE17EC5CTi</v>
      </c>
      <c r="P49" s="73" t="str">
        <f>B44&amp;B49&amp;"Ni"</f>
        <v>UE17EC5Ni</v>
      </c>
      <c r="Q49" s="75" t="str">
        <f>B44&amp;$B49&amp;"CTr"</f>
        <v>UE17EC5CTr</v>
      </c>
      <c r="R49" s="73" t="str">
        <f>B44&amp;$B49&amp;"N"</f>
        <v>UE17EC5N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UE18</v>
      </c>
      <c r="C50" s="15" t="str">
        <f>IF('Maquette L'!C48="","",'Maquette L'!C48)</f>
        <v>SLIL01HABITTANA</v>
      </c>
      <c r="D50" s="22" t="str">
        <f>IF('Maquette L'!D48="","",'Maquette L'!D48)</f>
        <v>Habiter Antananarivo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13.5</v>
      </c>
      <c r="H50" s="78">
        <f ca="1">IF(HLOOKUP(O50,'BDD L'!G:PR,$L$1+5,0)="","",HLOOKUP(O50,'BDD L'!G:PR,$L$1+5,0))</f>
        <v>13</v>
      </c>
      <c r="I50" s="78">
        <f ca="1">IF(HLOOKUP(P50,'BDD L'!G:PR,$L$1+5,0)="","",HLOOKUP(P50,'BDD L'!G:PR,$L$1+5,0))</f>
        <v>13.2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13.2</v>
      </c>
      <c r="L50" s="17">
        <f ca="1">IF(K50&gt;=10,E50,0)</f>
        <v>2</v>
      </c>
      <c r="M50" s="21"/>
      <c r="N50" s="73" t="str">
        <f>B50&amp;"CC"</f>
        <v>UE18CC</v>
      </c>
      <c r="O50" s="73" t="str">
        <f>B50&amp;"CTi"</f>
        <v>UE18CTi</v>
      </c>
      <c r="P50" s="73" t="str">
        <f>B50&amp;"Ni"</f>
        <v>UE18Ni</v>
      </c>
      <c r="Q50" s="73" t="str">
        <f>B50&amp;"CTr"</f>
        <v>UE18CTr</v>
      </c>
      <c r="R50" s="73" t="str">
        <f>B50&amp;"N"</f>
        <v>UE18N</v>
      </c>
      <c r="S50" s="73" t="str">
        <f>B50&amp;"CR"</f>
        <v>UE18CR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13.5</v>
      </c>
      <c r="H51" s="79">
        <f ca="1">IF(HLOOKUP(O51,'BDD L'!G:PR,$L$1+5,0)="","",HLOOKUP(O51,'BDD L'!G:PR,$L$1+5,0))</f>
        <v>13</v>
      </c>
      <c r="I51" s="18">
        <f ca="1">IF(HLOOKUP(P51,'BDD L'!G:PR,$L$1+5,0)="","",HLOOKUP(P51,'BDD L'!G:PR,$L$1+5,0))</f>
        <v>13.2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13.2</v>
      </c>
      <c r="L51" s="21"/>
      <c r="M51" s="21"/>
      <c r="N51" s="75" t="str">
        <f>B50&amp;$B51&amp;"CC"</f>
        <v>UE18EC1CC</v>
      </c>
      <c r="O51" s="75" t="str">
        <f>B50&amp;$B51&amp;"CTi"</f>
        <v>UE18EC1CTi</v>
      </c>
      <c r="P51" s="73" t="str">
        <f>B50&amp;B51&amp;"Ni"</f>
        <v>UE18EC1Ni</v>
      </c>
      <c r="Q51" s="75" t="str">
        <f>B50&amp;$B51&amp;"CTr"</f>
        <v>UE18EC1CTr</v>
      </c>
      <c r="R51" s="73" t="str">
        <f>B50&amp;$B51&amp;"N"</f>
        <v>UE18EC1N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Morphologie urbaine</v>
      </c>
      <c r="E52" s="21" t="str">
        <f>IF('Maquette L'!Q50="","",'Maquette L'!Q50)</f>
        <v/>
      </c>
      <c r="F52" s="8">
        <f>IF('Maquette L'!R50="","",'Maquette L'!R50)</f>
        <v>0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UE18EC2CC</v>
      </c>
      <c r="O52" s="75" t="str">
        <f>B50&amp;$B52&amp;"CTi"</f>
        <v>UE18EC2CTi</v>
      </c>
      <c r="P52" s="73" t="str">
        <f>B50&amp;B52&amp;"Ni"</f>
        <v>UE18EC2Ni</v>
      </c>
      <c r="Q52" s="75" t="str">
        <f>B50&amp;$B52&amp;"CTr"</f>
        <v>UE18EC2CTr</v>
      </c>
      <c r="R52" s="73" t="str">
        <f>B50&amp;$B52&amp;"N"</f>
        <v>UE18EC2N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UE18EC3CC</v>
      </c>
      <c r="O53" s="75" t="str">
        <f>B50&amp;$B53&amp;"CTi"</f>
        <v>UE18EC3CTi</v>
      </c>
      <c r="P53" s="73" t="str">
        <f>B50&amp;B53&amp;"Ni"</f>
        <v>UE18EC3Ni</v>
      </c>
      <c r="Q53" s="75" t="str">
        <f>B50&amp;$B53&amp;"CTr"</f>
        <v>UE18EC3CTr</v>
      </c>
      <c r="R53" s="73" t="str">
        <f>B50&amp;$B53&amp;"N"</f>
        <v>UE18EC3N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UE18EC4CC</v>
      </c>
      <c r="O54" s="75" t="str">
        <f>B50&amp;$B54&amp;"CTi"</f>
        <v>UE18EC4CTi</v>
      </c>
      <c r="P54" s="73" t="str">
        <f>B50&amp;B54&amp;"Ni"</f>
        <v>UE18EC4Ni</v>
      </c>
      <c r="Q54" s="75" t="str">
        <f>B50&amp;$B54&amp;"CTr"</f>
        <v>UE18EC4CTr</v>
      </c>
      <c r="R54" s="73" t="str">
        <f>B50&amp;$B54&amp;"N"</f>
        <v>UE18EC4N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UE18EC5CC</v>
      </c>
      <c r="O55" s="75" t="str">
        <f>B50&amp;$B55&amp;"CTi"</f>
        <v>UE18EC5CTi</v>
      </c>
      <c r="P55" s="73" t="str">
        <f>B50&amp;B55&amp;"Ni"</f>
        <v>UE18EC5Ni</v>
      </c>
      <c r="Q55" s="75" t="str">
        <f>B50&amp;$B55&amp;"CTr"</f>
        <v>UE18EC5CTr</v>
      </c>
      <c r="R55" s="73" t="str">
        <f>B50&amp;$B55&amp;"N"</f>
        <v>UE18EC5N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>SLIL01FRANCFLE</v>
      </c>
      <c r="D56" s="22" t="str">
        <f>IF('Maquette L'!D54="","",'Maquette L'!D54)</f>
        <v>Communiquer dans la vie quotidienne</v>
      </c>
      <c r="E56" s="17">
        <f>IF('Maquette L'!Q54="","",'Maquette L'!Q54)</f>
        <v>2</v>
      </c>
      <c r="F56" s="6" t="str">
        <f>IF('Maquette L'!R54="","",'Maquette L'!R54)</f>
        <v/>
      </c>
      <c r="G56" s="78">
        <f ca="1">IF(HLOOKUP(N56,'BDD L'!F:PQ,$L$1+5,0)="","",HLOOKUP(N56,'BDD L'!F:PQ,$L$1+5,0))</f>
        <v>10.25</v>
      </c>
      <c r="H56" s="78">
        <f ca="1">IF(HLOOKUP(O56,'BDD L'!G:PR,$L$1+5,0)="","",HLOOKUP(O56,'BDD L'!G:PR,$L$1+5,0))</f>
        <v>6.5</v>
      </c>
      <c r="I56" s="78">
        <f ca="1">IF(HLOOKUP(P56,'BDD L'!G:PR,$L$1+5,0)="","",HLOOKUP(P56,'BDD L'!G:PR,$L$1+5,0))</f>
        <v>8</v>
      </c>
      <c r="J56" s="78" t="str">
        <f ca="1">IF(HLOOKUP(Q56,'BDD L'!H:PS,$L$1+5,0)="","",HLOOKUP(Q56,'BDD L'!H:PS,$L$1+5,0))</f>
        <v/>
      </c>
      <c r="K56" s="78">
        <f ca="1">IF(HLOOKUP(R56,'BDD L'!I:PT,$L$1+5,0)="","",HLOOKUP(R56,'BDD L'!I:PT,$L$1+5,0))</f>
        <v>8</v>
      </c>
      <c r="L56" s="17">
        <f ca="1">IF(K56&gt;=10,E56,0)</f>
        <v>0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Français, langue étrangère</v>
      </c>
      <c r="E57" s="21" t="str">
        <f>IF('Maquette L'!Q55="","",'Maquette L'!Q55)</f>
        <v/>
      </c>
      <c r="F57" s="8">
        <f>IF('Maquette L'!R55="","",'Maquette L'!R55)</f>
        <v>1</v>
      </c>
      <c r="G57" s="79">
        <f ca="1">IF(HLOOKUP(N57,'BDD L'!F:PQ,$L$1+5,0)="","",HLOOKUP(N57,'BDD L'!F:PQ,$L$1+5,0))</f>
        <v>10.25</v>
      </c>
      <c r="H57" s="79">
        <f ca="1">IF(HLOOKUP(O57,'BDD L'!G:PR,$L$1+5,0)="","",HLOOKUP(O57,'BDD L'!G:PR,$L$1+5,0))</f>
        <v>6.5</v>
      </c>
      <c r="I57" s="18">
        <f ca="1">IF(HLOOKUP(P57,'BDD L'!G:PR,$L$1+5,0)="","",HLOOKUP(P57,'BDD L'!G:PR,$L$1+5,0))</f>
        <v>8</v>
      </c>
      <c r="J57" s="79" t="str">
        <f ca="1">IF(HLOOKUP(Q57,'BDD L'!I:PS,$L$1+5,0)="","",HLOOKUP(Q57,'BDD L'!I:PS,$L$1+5,0))</f>
        <v/>
      </c>
      <c r="K57" s="18">
        <f ca="1">IF(HLOOKUP(R57,'BDD L'!J:PT,$L$1+5,0)="","",HLOOKUP(R57,'BDD L'!J:PT,$L$1+5,0))</f>
        <v>8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>
        <f ca="1">IF(HLOOKUP(N68,'BDD L'!F:PQ,$L$1+5,0)="","",HLOOKUP(N68,'BDD L'!F:PQ,$L$1+5,0))</f>
        <v>12.115384615384617</v>
      </c>
      <c r="H68" s="78">
        <f ca="1">IF(HLOOKUP(O68,'BDD L'!G:PR,$L$1+5,0)="","",HLOOKUP(O68,'BDD L'!G:PR,$L$1+5,0))</f>
        <v>12.26923076923077</v>
      </c>
      <c r="I68" s="78">
        <f ca="1">IF(HLOOKUP(P68,'BDD L'!G:PR,$L$1+5,0)="","",HLOOKUP(P68,'BDD L'!G:PR,$L$1+5,0))</f>
        <v>12.207692307692309</v>
      </c>
      <c r="J68" s="78" t="str">
        <f ca="1">IF(HLOOKUP(Q68,'BDD L'!H:PS,$L$1+5,0)="","",HLOOKUP(Q68,'BDD L'!H:PS,$L$1+5,0))</f>
        <v/>
      </c>
      <c r="K68" s="78">
        <f ca="1">IF(HLOOKUP(R68,'BDD L'!I:PT,$L$1+5,0)="","",HLOOKUP(R68,'BDD L'!I:PT,$L$1+5,0))</f>
        <v>12.207692307692309</v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>
        <f ca="1">IF(HLOOKUP(N69,'BDD L'!F:PQ,$L$1+5,0)="","",HLOOKUP(N69,'BDD L'!F:PQ,$L$1+5,0))</f>
        <v>12.5</v>
      </c>
      <c r="H69" s="79">
        <f ca="1">IF(HLOOKUP(O69,'BDD L'!G:PR,$L$1+5,0)="","",HLOOKUP(O69,'BDD L'!G:PR,$L$1+5,0))</f>
        <v>14.5</v>
      </c>
      <c r="I69" s="18">
        <f ca="1">IF(HLOOKUP(P69,'BDD L'!G:PR,$L$1+5,0)="","",HLOOKUP(P69,'BDD L'!G:PR,$L$1+5,0))</f>
        <v>13.7</v>
      </c>
      <c r="J69" s="79" t="str">
        <f ca="1">IF(HLOOKUP(Q69,'BDD L'!I:PS,$L$1+5,0)="","",HLOOKUP(Q69,'BDD L'!I:PS,$L$1+5,0))</f>
        <v/>
      </c>
      <c r="K69" s="18">
        <f ca="1">IF(HLOOKUP(R69,'BDD L'!J:PT,$L$1+5,0)="","",HLOOKUP(R69,'BDD L'!J:PT,$L$1+5,0))</f>
        <v>13.7</v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>
        <f ca="1">IF(HLOOKUP(N70,'BDD L'!F:PQ,$L$1+5,0)="","",HLOOKUP(N70,'BDD L'!F:PQ,$L$1+5,0))</f>
        <v>11.5</v>
      </c>
      <c r="H70" s="79">
        <f ca="1">IF(HLOOKUP(O70,'BDD L'!G:PR,$L$1+5,0)="","",HLOOKUP(O70,'BDD L'!G:PR,$L$1+5,0))</f>
        <v>12.5</v>
      </c>
      <c r="I70" s="18">
        <f ca="1">IF(HLOOKUP(P70,'BDD L'!G:PR,$L$1+5,0)="","",HLOOKUP(P70,'BDD L'!G:PR,$L$1+5,0))</f>
        <v>12.100000000000001</v>
      </c>
      <c r="J70" s="79" t="str">
        <f ca="1">IF(HLOOKUP(Q70,'BDD L'!I:PS,$L$1+5,0)="","",HLOOKUP(Q70,'BDD L'!I:PS,$L$1+5,0))</f>
        <v/>
      </c>
      <c r="K70" s="18">
        <f ca="1">IF(HLOOKUP(R70,'BDD L'!J:PT,$L$1+5,0)="","",HLOOKUP(R70,'BDD L'!J:PT,$L$1+5,0))</f>
        <v>12.100000000000001</v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>
        <f ca="1">IF(HLOOKUP(N71,'BDD L'!F:PQ,$L$1+5,0)="","",HLOOKUP(N71,'BDD L'!F:PQ,$L$1+5,0))</f>
        <v>12</v>
      </c>
      <c r="H71" s="79">
        <f ca="1">IF(HLOOKUP(O71,'BDD L'!G:PR,$L$1+5,0)="","",HLOOKUP(O71,'BDD L'!G:PR,$L$1+5,0))</f>
        <v>8.75</v>
      </c>
      <c r="I71" s="18">
        <f ca="1">IF(HLOOKUP(P71,'BDD L'!G:PR,$L$1+5,0)="","",HLOOKUP(P71,'BDD L'!G:PR,$L$1+5,0))</f>
        <v>10.050000000000001</v>
      </c>
      <c r="J71" s="79" t="str">
        <f ca="1">IF(HLOOKUP(Q71,'BDD L'!I:PS,$L$1+5,0)="","",HLOOKUP(Q71,'BDD L'!I:PS,$L$1+5,0))</f>
        <v/>
      </c>
      <c r="K71" s="18">
        <f ca="1">IF(HLOOKUP(R71,'BDD L'!J:PT,$L$1+5,0)="","",HLOOKUP(R71,'BDD L'!J:PT,$L$1+5,0))</f>
        <v>10.050000000000001</v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>
        <f ca="1">IF(HLOOKUP(N74,'BDD L'!F:PQ,$L$1+5,0)="","",HLOOKUP(N74,'BDD L'!F:PQ,$L$1+5,0))</f>
        <v>15.076923076923077</v>
      </c>
      <c r="H74" s="78">
        <f ca="1">IF(HLOOKUP(O74,'BDD L'!G:PR,$L$1+5,0)="","",HLOOKUP(O74,'BDD L'!G:PR,$L$1+5,0))</f>
        <v>13.25</v>
      </c>
      <c r="I74" s="78">
        <f ca="1">IF(HLOOKUP(P74,'BDD L'!G:PR,$L$1+5,0)="","",HLOOKUP(P74,'BDD L'!G:PR,$L$1+5,0))</f>
        <v>13.98076923076923</v>
      </c>
      <c r="J74" s="78" t="str">
        <f ca="1">IF(HLOOKUP(Q74,'BDD L'!H:PS,$L$1+5,0)="","",HLOOKUP(Q74,'BDD L'!H:PS,$L$1+5,0))</f>
        <v/>
      </c>
      <c r="K74" s="78">
        <f ca="1">IF(HLOOKUP(R74,'BDD L'!I:PT,$L$1+5,0)="","",HLOOKUP(R74,'BDD L'!I:PT,$L$1+5,0))</f>
        <v>13.98076923076923</v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>
        <f ca="1">IF(HLOOKUP(N75,'BDD L'!F:PQ,$L$1+5,0)="","",HLOOKUP(N75,'BDD L'!F:PQ,$L$1+5,0))</f>
        <v>16</v>
      </c>
      <c r="H75" s="79">
        <f ca="1">IF(HLOOKUP(O75,'BDD L'!G:PR,$L$1+5,0)="","",HLOOKUP(O75,'BDD L'!G:PR,$L$1+5,0))</f>
        <v>13.25</v>
      </c>
      <c r="I75" s="18">
        <f ca="1">IF(HLOOKUP(P75,'BDD L'!G:PR,$L$1+5,0)="","",HLOOKUP(P75,'BDD L'!G:PR,$L$1+5,0))</f>
        <v>14.35</v>
      </c>
      <c r="J75" s="79" t="str">
        <f ca="1">IF(HLOOKUP(Q75,'BDD L'!I:PS,$L$1+5,0)="","",HLOOKUP(Q75,'BDD L'!I:PS,$L$1+5,0))</f>
        <v/>
      </c>
      <c r="K75" s="18">
        <f ca="1">IF(HLOOKUP(R75,'BDD L'!J:PT,$L$1+5,0)="","",HLOOKUP(R75,'BDD L'!J:PT,$L$1+5,0))</f>
        <v>14.35</v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>
        <f ca="1">IF(HLOOKUP(N76,'BDD L'!F:PQ,$L$1+5,0)="","",HLOOKUP(N76,'BDD L'!F:PQ,$L$1+5,0))</f>
        <v>14</v>
      </c>
      <c r="H76" s="79">
        <f ca="1">IF(HLOOKUP(O76,'BDD L'!G:PR,$L$1+5,0)="","",HLOOKUP(O76,'BDD L'!G:PR,$L$1+5,0))</f>
        <v>13.25</v>
      </c>
      <c r="I76" s="18">
        <f ca="1">IF(HLOOKUP(P76,'BDD L'!G:PR,$L$1+5,0)="","",HLOOKUP(P76,'BDD L'!G:PR,$L$1+5,0))</f>
        <v>13.55</v>
      </c>
      <c r="J76" s="79" t="str">
        <f ca="1">IF(HLOOKUP(Q76,'BDD L'!I:PS,$L$1+5,0)="","",HLOOKUP(Q76,'BDD L'!I:PS,$L$1+5,0))</f>
        <v/>
      </c>
      <c r="K76" s="18">
        <f ca="1">IF(HLOOKUP(R76,'BDD L'!J:PT,$L$1+5,0)="","",HLOOKUP(R76,'BDD L'!J:PT,$L$1+5,0))</f>
        <v>13.55</v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9.9108974358974358</v>
      </c>
      <c r="H80" s="23">
        <f ca="1">IF(HLOOKUP(O80,'BDD L'!G:PR,$L$1+5,0)="","",HLOOKUP(O80,'BDD L'!G:PR,$L$1+5,0))</f>
        <v>9.2160256410256416</v>
      </c>
      <c r="I80" s="23">
        <f ca="1">IF(HLOOKUP(P80,'BDD L'!H:PS,$L$1+5,0)="","",HLOOKUP(P80,'BDD L'!H:PS,$L$1+5,0))</f>
        <v>11.528589743589741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11.528589743589741</v>
      </c>
      <c r="L80" s="17">
        <f ca="1">SUM(L8:L79)</f>
        <v>25</v>
      </c>
      <c r="M80" s="17">
        <f ca="1">IF(K80&gt;10,E80,L80)</f>
        <v>30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 t="s">
        <v>82</v>
      </c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84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L'!AI3</f>
        <v>Français, Langue de l'enseignement supérieur</v>
      </c>
      <c r="D1" s="152" t="str">
        <f>'BDD L'!BO3</f>
        <v>Informer et raconter</v>
      </c>
      <c r="E1" s="152" t="str">
        <f>'BDD L'!CU3</f>
        <v xml:space="preserve">Comprendre le monde contemporain </v>
      </c>
      <c r="F1" s="152" t="str">
        <f>'BDD L'!EA3</f>
        <v>S'informer</v>
      </c>
      <c r="G1" s="152" t="str">
        <f>'BDD L'!FG3</f>
        <v xml:space="preserve"> Activités numériques</v>
      </c>
      <c r="H1" s="152" t="str">
        <f>'BDD L'!GM3</f>
        <v>Informatique</v>
      </c>
      <c r="I1" s="152" t="str">
        <f>'BDD L'!HS3</f>
        <v>Orientation</v>
      </c>
      <c r="J1" s="152" t="str">
        <f>'BDD L'!IY3</f>
        <v>Habiter Antananarivo</v>
      </c>
      <c r="K1" s="152" t="str">
        <f>'BDD L'!KE3</f>
        <v>Communiquer dans la vie quotidienne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L'!OQ:OQ)</f>
        <v>14.492692307692307</v>
      </c>
      <c r="C2" s="104">
        <f>MAX('BDD L'!AI:AI)</f>
        <v>14.753846153846155</v>
      </c>
      <c r="D2" s="104">
        <f>MAX('BDD L'!BO:BO)</f>
        <v>16.892307692307693</v>
      </c>
      <c r="E2" s="104">
        <f>MAX('BDD L'!CU:CU)</f>
        <v>17.484615384615385</v>
      </c>
      <c r="F2" s="104">
        <f>MAX('BDD L'!EA:EA)</f>
        <v>15.253846153846155</v>
      </c>
      <c r="G2" s="104">
        <f>MAX('BDD L'!FG:FG)</f>
        <v>13.023076923076923</v>
      </c>
      <c r="H2" s="104">
        <f>MAX('BDD L'!GM:GM)</f>
        <v>14.446153846153846</v>
      </c>
      <c r="I2" s="104">
        <f>MAX('BDD L'!HS:HS)</f>
        <v>0</v>
      </c>
      <c r="J2" s="104">
        <f>MAX('BDD L'!IY:IY)</f>
        <v>17.399999999999999</v>
      </c>
      <c r="K2" s="104">
        <f>MAX('BDD L'!KE:KE)</f>
        <v>14.75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103</v>
      </c>
      <c r="B3" s="104">
        <f>AVERAGE('BDD L'!OQ6:OQ83)</f>
        <v>11.805507478632483</v>
      </c>
      <c r="C3" s="104">
        <f>'BDD L'!AE3</f>
        <v>11.92275641025641</v>
      </c>
      <c r="D3" s="104">
        <f>'BDD L'!BK3</f>
        <v>13.620673076923076</v>
      </c>
      <c r="E3" s="104">
        <f>'BDD L'!CQ3</f>
        <v>12.52371794871795</v>
      </c>
      <c r="F3" s="104">
        <f>'BDD L'!DW3</f>
        <v>11.717307692307692</v>
      </c>
      <c r="G3" s="104">
        <f>'BDD L'!FC3</f>
        <v>7.5108974358974363</v>
      </c>
      <c r="H3" s="104">
        <f>'BDD L'!GI3</f>
        <v>11.146474358974359</v>
      </c>
      <c r="I3" s="104" t="str">
        <f>'BDD L'!HO3</f>
        <v/>
      </c>
      <c r="J3" s="104">
        <f>'BDD L'!IU3</f>
        <v>14.18333333333333</v>
      </c>
      <c r="K3" s="104">
        <f>'BDD L'!KA3</f>
        <v>10.452083333333333</v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104</v>
      </c>
      <c r="B4" s="104">
        <f>STDEV('BDD L'!OQ6:OQ83)</f>
        <v>1.5033733825721138</v>
      </c>
      <c r="C4" s="104">
        <f>'BDD L'!AF3</f>
        <v>1.7342083693173427</v>
      </c>
      <c r="D4" s="104">
        <f>'BDD L'!BL3</f>
        <v>2.3000740506921469</v>
      </c>
      <c r="E4" s="104">
        <f>'BDD L'!CR3</f>
        <v>2.2605359376315448</v>
      </c>
      <c r="F4" s="104">
        <f>'BDD L'!DX3</f>
        <v>1.3396704838887126</v>
      </c>
      <c r="G4" s="104">
        <f>'BDD L'!FD3</f>
        <v>3.1648701343270766</v>
      </c>
      <c r="H4" s="104">
        <f>'BDD L'!GJ3</f>
        <v>2.0158511027522641</v>
      </c>
      <c r="I4" s="104" t="str">
        <f>'BDD L'!HP3</f>
        <v/>
      </c>
      <c r="J4" s="104">
        <f>'BDD L'!IV3</f>
        <v>1.629528250396622</v>
      </c>
      <c r="K4" s="104">
        <f>'BDD L'!KB3</f>
        <v>2.2794201764000648</v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105</v>
      </c>
      <c r="B5" s="104">
        <f>MIN('BDD L'!OQ:OQ)</f>
        <v>8.8319230769230774</v>
      </c>
      <c r="C5" s="104">
        <f>MIN('BDD L'!AI:AI)</f>
        <v>8.7000000000000028</v>
      </c>
      <c r="D5" s="104">
        <f>MIN('BDD L'!BO:BO)</f>
        <v>9.8307692307692314</v>
      </c>
      <c r="E5" s="104">
        <f>MIN('BDD L'!CU:CU)</f>
        <v>9.1923076923076934</v>
      </c>
      <c r="F5" s="104">
        <f>MIN('BDD L'!EA:EA)</f>
        <v>9.2076923076923087</v>
      </c>
      <c r="G5" s="104">
        <f>MIN('BDD L'!FG:FG)</f>
        <v>2.0230769230769234</v>
      </c>
      <c r="H5" s="104">
        <f>MIN('BDD L'!GM:GM)</f>
        <v>7.5307692307692307</v>
      </c>
      <c r="I5" s="104">
        <f>MIN('BDD L'!HS:HS)</f>
        <v>0</v>
      </c>
      <c r="J5" s="104">
        <f>MIN('BDD L'!IY:IY)</f>
        <v>11.9</v>
      </c>
      <c r="K5" s="104">
        <f>MIN('BDD L'!KE:KE)</f>
        <v>6.9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Français, Langue de l'enseignement supérieur</v>
      </c>
      <c r="D6" s="154" t="str">
        <f t="shared" si="0"/>
        <v>Informer et raconter</v>
      </c>
      <c r="E6" s="154" t="str">
        <f t="shared" si="0"/>
        <v xml:space="preserve">Comprendre le monde contemporain </v>
      </c>
      <c r="F6" s="154" t="str">
        <f t="shared" si="0"/>
        <v>S'informer</v>
      </c>
      <c r="G6" s="154" t="str">
        <f t="shared" si="0"/>
        <v xml:space="preserve"> Activités numériques</v>
      </c>
      <c r="H6" s="154" t="str">
        <f t="shared" si="0"/>
        <v>Informatique</v>
      </c>
      <c r="I6" s="154" t="str">
        <f t="shared" si="0"/>
        <v>Orientation</v>
      </c>
      <c r="J6" s="154" t="str">
        <f t="shared" si="0"/>
        <v>Habiter Antananarivo</v>
      </c>
      <c r="K6" s="154" t="str">
        <f t="shared" si="0"/>
        <v>Communiquer dans la vie quotidienne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L'!AE4</f>
        <v>24</v>
      </c>
      <c r="D7" s="117">
        <f>'BDD L'!BK4</f>
        <v>24</v>
      </c>
      <c r="E7" s="117">
        <f>'BDD L'!CQ4</f>
        <v>24</v>
      </c>
      <c r="F7" s="117">
        <f>'BDD L'!DW4</f>
        <v>24</v>
      </c>
      <c r="G7" s="117">
        <f>'BDD L'!FC4</f>
        <v>24</v>
      </c>
      <c r="H7" s="117">
        <f>'BDD L'!GI4</f>
        <v>24</v>
      </c>
      <c r="I7" s="117">
        <f>'BDD L'!HO4</f>
        <v>0</v>
      </c>
      <c r="J7" s="117">
        <f>'BDD L'!IU4</f>
        <v>24</v>
      </c>
      <c r="K7" s="117">
        <f>'BDD L'!KA4</f>
        <v>24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106</v>
      </c>
      <c r="Q7" s="117">
        <f>C7</f>
        <v>24</v>
      </c>
    </row>
    <row r="8" spans="1:17" x14ac:dyDescent="0.3">
      <c r="A8" s="103" t="s">
        <v>107</v>
      </c>
      <c r="B8" s="103"/>
      <c r="C8" s="117">
        <f>C7-'BDD L'!AF4</f>
        <v>19</v>
      </c>
      <c r="D8" s="117">
        <f>D7-'BDD L'!BL4</f>
        <v>21</v>
      </c>
      <c r="E8" s="117">
        <f>E7-'BDD L'!CR4</f>
        <v>21</v>
      </c>
      <c r="F8" s="117">
        <f>F7-'BDD L'!DX4</f>
        <v>22</v>
      </c>
      <c r="G8" s="117">
        <f>G7-'BDD L'!FD4</f>
        <v>5</v>
      </c>
      <c r="H8" s="117">
        <f>H7-'BDD L'!GJ4</f>
        <v>16</v>
      </c>
      <c r="I8" s="117">
        <f>I7-'BDD L'!HP4</f>
        <v>0</v>
      </c>
      <c r="J8" s="117">
        <f>J7-'BDD L'!IV4</f>
        <v>24</v>
      </c>
      <c r="K8" s="117">
        <f>K7-'BDD L'!KB4</f>
        <v>14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108</v>
      </c>
      <c r="Q8" s="117">
        <f>COUNTIF('BDD L'!OR:OR,30)</f>
        <v>4</v>
      </c>
    </row>
    <row r="9" spans="1:17" s="3" customFormat="1" x14ac:dyDescent="0.3">
      <c r="A9" s="103" t="s">
        <v>109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110</v>
      </c>
      <c r="Q9" s="117">
        <f>COUNTIF('BDD L'!OS:OS,30)-Q8</f>
        <v>17</v>
      </c>
    </row>
    <row r="10" spans="1:17" x14ac:dyDescent="0.3">
      <c r="A10" s="103" t="s">
        <v>111</v>
      </c>
      <c r="B10" s="103"/>
      <c r="C10" s="117">
        <f>C7-C8-C9</f>
        <v>5</v>
      </c>
      <c r="D10" s="117">
        <f t="shared" ref="D10:N10" si="1">D7-D8-D9</f>
        <v>3</v>
      </c>
      <c r="E10" s="117">
        <f t="shared" si="1"/>
        <v>3</v>
      </c>
      <c r="F10" s="117">
        <f t="shared" si="1"/>
        <v>2</v>
      </c>
      <c r="G10" s="117">
        <f t="shared" si="1"/>
        <v>19</v>
      </c>
      <c r="H10" s="117">
        <f t="shared" si="1"/>
        <v>8</v>
      </c>
      <c r="I10" s="117">
        <f t="shared" si="1"/>
        <v>0</v>
      </c>
      <c r="J10" s="117">
        <f t="shared" si="1"/>
        <v>0</v>
      </c>
      <c r="K10" s="117">
        <f t="shared" si="1"/>
        <v>10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3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0.79166666666666663</v>
      </c>
      <c r="D11" s="157">
        <f t="shared" ref="D11:N13" si="2">IF(D$7=0,"",D8/D$7)</f>
        <v>0.875</v>
      </c>
      <c r="E11" s="157">
        <f t="shared" si="2"/>
        <v>0.875</v>
      </c>
      <c r="F11" s="157">
        <f t="shared" si="2"/>
        <v>0.91666666666666663</v>
      </c>
      <c r="G11" s="157">
        <f t="shared" si="2"/>
        <v>0.20833333333333334</v>
      </c>
      <c r="H11" s="157">
        <f t="shared" si="2"/>
        <v>0.66666666666666663</v>
      </c>
      <c r="I11" s="157" t="str">
        <f t="shared" si="2"/>
        <v/>
      </c>
      <c r="J11" s="157">
        <f t="shared" si="2"/>
        <v>1</v>
      </c>
      <c r="K11" s="157">
        <f t="shared" si="2"/>
        <v>0.58333333333333337</v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0.16666666666666666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 t="str">
        <f t="shared" si="2"/>
        <v/>
      </c>
      <c r="J12" s="157">
        <f t="shared" si="2"/>
        <v>0</v>
      </c>
      <c r="K12" s="157">
        <f t="shared" si="2"/>
        <v>0</v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0.70833333333333337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0.20833333333333334</v>
      </c>
      <c r="D13" s="157">
        <f t="shared" si="2"/>
        <v>0.125</v>
      </c>
      <c r="E13" s="157">
        <f t="shared" si="2"/>
        <v>0.125</v>
      </c>
      <c r="F13" s="157">
        <f t="shared" si="2"/>
        <v>8.3333333333333329E-2</v>
      </c>
      <c r="G13" s="157">
        <f t="shared" si="2"/>
        <v>0.79166666666666663</v>
      </c>
      <c r="H13" s="157">
        <f t="shared" si="2"/>
        <v>0.33333333333333331</v>
      </c>
      <c r="I13" s="157" t="str">
        <f t="shared" si="2"/>
        <v/>
      </c>
      <c r="J13" s="157">
        <f t="shared" si="2"/>
        <v>0</v>
      </c>
      <c r="K13" s="157">
        <f t="shared" si="2"/>
        <v>0.41666666666666669</v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0.125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2"/>
  <sheetViews>
    <sheetView showGridLines="0" showZeros="0" workbookViewId="0">
      <selection activeCell="M16" sqref="M16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244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216</v>
      </c>
      <c r="B3" s="184"/>
      <c r="C3" s="41" t="s">
        <v>233</v>
      </c>
      <c r="D3" s="41" t="s">
        <v>234</v>
      </c>
      <c r="E3" s="41" t="s">
        <v>235</v>
      </c>
      <c r="F3" s="184"/>
      <c r="G3" s="175" t="s">
        <v>229</v>
      </c>
      <c r="H3" s="184"/>
      <c r="I3" s="176" t="s">
        <v>226</v>
      </c>
      <c r="J3" s="176" t="s">
        <v>227</v>
      </c>
      <c r="K3" s="184"/>
      <c r="L3" s="175" t="s">
        <v>230</v>
      </c>
      <c r="M3" s="175" t="s">
        <v>228</v>
      </c>
      <c r="N3" s="184"/>
      <c r="O3" s="175" t="s">
        <v>224</v>
      </c>
      <c r="P3" s="175" t="s">
        <v>225</v>
      </c>
    </row>
    <row r="4" spans="1:16" s="36" customFormat="1" x14ac:dyDescent="0.3">
      <c r="A4" s="185" t="s">
        <v>240</v>
      </c>
      <c r="B4" s="184"/>
      <c r="C4" s="186">
        <f>SUMIF('Maquette L'!AD:AD,H!A4,'Maquette L'!AF:AF)</f>
        <v>5.6875</v>
      </c>
      <c r="D4" s="186">
        <f>SUMIF('Maquette S'!AD:AD,H!A4,'Maquette S'!AF:AF)</f>
        <v>10.5625</v>
      </c>
      <c r="E4" s="186">
        <f>SUM(C4:D4)</f>
        <v>16.25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188" t="s">
        <v>245</v>
      </c>
      <c r="N4" s="187"/>
      <c r="O4" s="186">
        <f>E4+G4+J4+L4</f>
        <v>20.25</v>
      </c>
      <c r="P4" s="189">
        <f>O4/40</f>
        <v>0.50624999999999998</v>
      </c>
    </row>
    <row r="5" spans="1:16" s="36" customFormat="1" x14ac:dyDescent="0.3">
      <c r="A5" s="185" t="s">
        <v>219</v>
      </c>
      <c r="B5" s="184"/>
      <c r="C5" s="186">
        <f>SUMIF('Maquette L'!AD:AD,H!A5,'Maquette L'!AF:AF)</f>
        <v>4.640625</v>
      </c>
      <c r="D5" s="186">
        <f>SUMIF('Maquette S'!AD:AD,H!A5,'Maquette S'!AF:AF)</f>
        <v>5.6875</v>
      </c>
      <c r="E5" s="186">
        <f t="shared" ref="E5:E31" si="0">SUM(C5:D5)</f>
        <v>10.328125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188" t="s">
        <v>246</v>
      </c>
      <c r="N5" s="187"/>
      <c r="O5" s="186">
        <f t="shared" ref="O5:O31" si="2">E5+G5+J5+L5</f>
        <v>16.728124999999999</v>
      </c>
      <c r="P5" s="189">
        <f t="shared" ref="P5:P31" si="3">O5/40</f>
        <v>0.41820312499999995</v>
      </c>
    </row>
    <row r="6" spans="1:16" s="36" customFormat="1" x14ac:dyDescent="0.3">
      <c r="A6" s="185" t="s">
        <v>220</v>
      </c>
      <c r="B6" s="184"/>
      <c r="C6" s="186">
        <f>SUMIF('Maquette L'!AD:AD,H!A6,'Maquette L'!AF:AF)</f>
        <v>7.921875</v>
      </c>
      <c r="D6" s="186">
        <f>SUMIF('Maquette S'!AD:AD,H!A6,'Maquette S'!AF:AF)</f>
        <v>6.703125</v>
      </c>
      <c r="E6" s="186">
        <f t="shared" si="0"/>
        <v>14.625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188" t="s">
        <v>247</v>
      </c>
      <c r="N6" s="187"/>
      <c r="O6" s="186">
        <f t="shared" si="2"/>
        <v>21.024999999999999</v>
      </c>
      <c r="P6" s="189">
        <f t="shared" si="3"/>
        <v>0.52562500000000001</v>
      </c>
    </row>
    <row r="7" spans="1:16" s="36" customFormat="1" x14ac:dyDescent="0.3">
      <c r="A7" s="185" t="s">
        <v>243</v>
      </c>
      <c r="B7" s="184"/>
      <c r="C7" s="186">
        <f>SUMIF('Maquette L'!AD:AD,H!A7,'Maquette L'!AF:AF)</f>
        <v>0.5625</v>
      </c>
      <c r="D7" s="186">
        <f>SUMIF('Maquette S'!AD:AD,H!A7,'Maquette S'!AF:AF)</f>
        <v>8.9375</v>
      </c>
      <c r="E7" s="186">
        <f t="shared" si="0"/>
        <v>9.5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188" t="s">
        <v>251</v>
      </c>
      <c r="N7" s="187"/>
      <c r="O7" s="186">
        <f t="shared" si="2"/>
        <v>15.9</v>
      </c>
      <c r="P7" s="189">
        <f t="shared" si="3"/>
        <v>0.39750000000000002</v>
      </c>
    </row>
    <row r="8" spans="1:16" s="36" customFormat="1" x14ac:dyDescent="0.3">
      <c r="A8" s="185" t="s">
        <v>221</v>
      </c>
      <c r="B8" s="184"/>
      <c r="C8" s="186">
        <f>SUMIF('Maquette L'!AD:AD,H!A8,'Maquette L'!AF:AF)</f>
        <v>11.578125</v>
      </c>
      <c r="D8" s="186">
        <f>SUMIF('Maquette S'!AD:AD,H!A8,'Maquette S'!AF:AF)</f>
        <v>10.359375</v>
      </c>
      <c r="E8" s="186">
        <f t="shared" si="0"/>
        <v>21.9375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188" t="s">
        <v>248</v>
      </c>
      <c r="N8" s="187"/>
      <c r="O8" s="186">
        <f t="shared" si="2"/>
        <v>28.337499999999999</v>
      </c>
      <c r="P8" s="189">
        <f t="shared" si="3"/>
        <v>0.70843749999999994</v>
      </c>
    </row>
    <row r="9" spans="1:16" s="36" customFormat="1" x14ac:dyDescent="0.3">
      <c r="A9" s="185" t="s">
        <v>222</v>
      </c>
      <c r="B9" s="184"/>
      <c r="C9" s="186">
        <f>SUMIF('Maquette L'!AD:AD,H!A9,'Maquette L'!AF:AF)</f>
        <v>0.5625</v>
      </c>
      <c r="D9" s="186">
        <f>SUMIF('Maquette S'!AD:AD,H!A9,'Maquette S'!AF:AF)</f>
        <v>8.9375</v>
      </c>
      <c r="E9" s="186">
        <f t="shared" si="0"/>
        <v>9.5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188" t="s">
        <v>249</v>
      </c>
      <c r="N9" s="187"/>
      <c r="O9" s="186">
        <f t="shared" si="2"/>
        <v>15.9</v>
      </c>
      <c r="P9" s="189">
        <f t="shared" si="3"/>
        <v>0.39750000000000002</v>
      </c>
    </row>
    <row r="10" spans="1:16" s="36" customFormat="1" x14ac:dyDescent="0.3">
      <c r="A10" s="185" t="s">
        <v>239</v>
      </c>
      <c r="B10" s="184"/>
      <c r="C10" s="186">
        <f>SUMIF('Maquette L'!AD:AD,H!A10,'Maquette L'!AF:AF)</f>
        <v>13.75</v>
      </c>
      <c r="D10" s="186">
        <f>SUMIF('Maquette S'!AD:AD,H!A10,'Maquette S'!AF:AF)</f>
        <v>3.25</v>
      </c>
      <c r="E10" s="186">
        <f t="shared" si="0"/>
        <v>17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188" t="s">
        <v>250</v>
      </c>
      <c r="N10" s="187"/>
      <c r="O10" s="186">
        <f t="shared" si="2"/>
        <v>23.4</v>
      </c>
      <c r="P10" s="189">
        <f t="shared" si="3"/>
        <v>0.58499999999999996</v>
      </c>
    </row>
    <row r="11" spans="1:16" s="36" customFormat="1" x14ac:dyDescent="0.3">
      <c r="A11" s="185" t="s">
        <v>223</v>
      </c>
      <c r="B11" s="184"/>
      <c r="C11" s="186">
        <f>SUMIF('Maquette L'!AD:AD,H!A11,'Maquette L'!AF:AF)</f>
        <v>0</v>
      </c>
      <c r="D11" s="186">
        <f>SUMIF('Maquette S'!AD:AD,H!A11,'Maquette S'!AF:AF)</f>
        <v>0</v>
      </c>
      <c r="E11" s="186">
        <f t="shared" si="0"/>
        <v>0</v>
      </c>
      <c r="F11" s="187"/>
      <c r="G11" s="188"/>
      <c r="H11" s="187"/>
      <c r="I11" s="188"/>
      <c r="J11" s="188">
        <f t="shared" si="1"/>
        <v>0</v>
      </c>
      <c r="K11" s="187"/>
      <c r="L11" s="188"/>
      <c r="M11" s="188"/>
      <c r="N11" s="187"/>
      <c r="O11" s="186">
        <f t="shared" si="2"/>
        <v>0</v>
      </c>
      <c r="P11" s="189">
        <f t="shared" si="3"/>
        <v>0</v>
      </c>
    </row>
    <row r="12" spans="1:16" s="36" customFormat="1" x14ac:dyDescent="0.3">
      <c r="A12" s="185" t="s">
        <v>231</v>
      </c>
      <c r="B12" s="184"/>
      <c r="C12" s="186">
        <f>SUMIF('Maquette L'!AD:AD,H!A12,'Maquette L'!AF:AF)</f>
        <v>0</v>
      </c>
      <c r="D12" s="186">
        <f>SUMIF('Maquette S'!AD:AD,H!A12,'Maquette S'!AF:AF)</f>
        <v>0</v>
      </c>
      <c r="E12" s="186">
        <f t="shared" si="0"/>
        <v>0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188" t="s">
        <v>252</v>
      </c>
      <c r="N12" s="187"/>
      <c r="O12" s="186">
        <f t="shared" si="2"/>
        <v>6.4</v>
      </c>
      <c r="P12" s="189">
        <f t="shared" si="3"/>
        <v>0.16</v>
      </c>
    </row>
    <row r="13" spans="1:16" s="36" customFormat="1" x14ac:dyDescent="0.3">
      <c r="A13" s="185" t="s">
        <v>241</v>
      </c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188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242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188"/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188"/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53</v>
      </c>
      <c r="N32" s="192"/>
      <c r="O32" s="193">
        <f>SUM(O4:O31)</f>
        <v>155.94062500000001</v>
      </c>
      <c r="P32" s="194">
        <f>SUM(P4:P31)</f>
        <v>3.8985156249999999</v>
      </c>
    </row>
  </sheetData>
  <sheetProtection algorithmName="SHA-512" hashValue="CfSJhmRskOBjrWDrkvV/XdE6CEpkGcORtfYwLozkoxjSjsjFdPVyKFevy9EyK8OulYnb0WsYZgIreYMIjRlhyw==" saltValue="Y9wOENNxTtlNojt1biL0BQ==" spinCount="100000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Maquette L</vt:lpstr>
      <vt:lpstr>BDD S</vt:lpstr>
      <vt:lpstr>BDD L</vt:lpstr>
      <vt:lpstr>24</vt:lpstr>
      <vt:lpstr>Stats S</vt:lpstr>
      <vt:lpstr>14</vt:lpstr>
      <vt:lpstr>Stats L</vt:lpstr>
      <vt:lpstr>H</vt:lpstr>
      <vt:lpstr>GCrédits S</vt:lpstr>
      <vt:lpstr>GNotes S</vt:lpstr>
      <vt:lpstr>GCrédits L</vt:lpstr>
      <vt:lpstr>GNotes L</vt:lpstr>
      <vt:lpstr>'14'!Zone_d_impression</vt:lpstr>
      <vt:lpstr>'24'!Zone_d_impression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2021-05-17T05:12:09Z</cp:lastPrinted>
  <dcterms:created xsi:type="dcterms:W3CDTF">2013-09-16T05:26:21Z</dcterms:created>
  <dcterms:modified xsi:type="dcterms:W3CDTF">2023-09-05T11:40:26Z</dcterms:modified>
</cp:coreProperties>
</file>