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t2\Desktop\"/>
    </mc:Choice>
  </mc:AlternateContent>
  <bookViews>
    <workbookView xWindow="0" yWindow="0" windowWidth="24000" windowHeight="9630"/>
  </bookViews>
  <sheets>
    <sheet name="Задание 1-3, 5" sheetId="1" r:id="rId1"/>
    <sheet name="Задание 4" sheetId="2" r:id="rId2"/>
  </sheets>
  <calcPr calcId="162913"/>
  <fileRecoveryPr repairLoad="1"/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I11" i="1"/>
  <c r="H11" i="1"/>
  <c r="G11" i="1"/>
  <c r="F11" i="1"/>
  <c r="I3" i="1"/>
  <c r="I4" i="1"/>
  <c r="I5" i="1"/>
  <c r="I6" i="1"/>
  <c r="I7" i="1"/>
  <c r="I8" i="1"/>
  <c r="I2" i="1"/>
  <c r="H3" i="1"/>
  <c r="H4" i="1"/>
  <c r="H5" i="1"/>
  <c r="H6" i="1"/>
  <c r="H7" i="1"/>
  <c r="H8" i="1"/>
  <c r="H2" i="1"/>
  <c r="G3" i="1"/>
  <c r="G4" i="1"/>
  <c r="G5" i="1"/>
  <c r="G6" i="1"/>
  <c r="G7" i="1"/>
  <c r="G8" i="1"/>
  <c r="G2" i="1"/>
  <c r="C4" i="1" l="1"/>
  <c r="B4" i="2" l="1" a="1"/>
  <c r="B4" i="2" s="1"/>
  <c r="B3" i="2"/>
  <c r="H2" i="2"/>
  <c r="D2" i="1"/>
  <c r="D4" i="1" s="1"/>
  <c r="C2" i="1"/>
  <c r="B2" i="1"/>
</calcChain>
</file>

<file path=xl/sharedStrings.xml><?xml version="1.0" encoding="utf-8"?>
<sst xmlns="http://schemas.openxmlformats.org/spreadsheetml/2006/main" count="18" uniqueCount="17">
  <si>
    <t>Ряд признаков</t>
  </si>
  <si>
    <t>n</t>
  </si>
  <si>
    <t>Тарифн. разряд</t>
  </si>
  <si>
    <t>min</t>
  </si>
  <si>
    <t>max</t>
  </si>
  <si>
    <t>Частота</t>
  </si>
  <si>
    <t>Средняя выработка</t>
  </si>
  <si>
    <t>Медиана (кумул.)</t>
  </si>
  <si>
    <t>Мода</t>
  </si>
  <si>
    <t>k</t>
  </si>
  <si>
    <t>Δ</t>
  </si>
  <si>
    <t>Кол-во рабочих</t>
  </si>
  <si>
    <t>№ интервала</t>
  </si>
  <si>
    <t>Границы интервала</t>
  </si>
  <si>
    <t>Cреднее значение интервала</t>
  </si>
  <si>
    <t>Медиана</t>
  </si>
  <si>
    <t>Медиана (кум.)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</si>
</sst>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6D9EEB"/>
      </patternFill>
    </fill>
    <fill>
      <patternFill patternType="solid">
        <fgColor theme="4" tint="0.59999389629810485"/>
        <bgColor rgb="FFD5A6BD"/>
      </patternFill>
    </fill>
    <fill>
      <patternFill patternType="solid">
        <fgColor theme="9" tint="0.39997558519241921"/>
        <bgColor rgb="FFCC000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2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0" fillId="2" borderId="7" xfId="0" applyFont="1" applyFill="1" applyBorder="1" applyAlignment="1">
      <alignment horizontal="center" vertical="center"/>
    </xf>
    <xf numFmtId="164" fontId="0" fillId="2" borderId="7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65" fontId="2" fillId="5" borderId="3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Ряд признаков</a:t>
            </a:r>
          </a:p>
        </c:rich>
      </c:tx>
      <c:layout>
        <c:manualLayout>
          <c:xMode val="edge"/>
          <c:yMode val="edge"/>
          <c:x val="0.41464883350168558"/>
          <c:y val="2.4610213197034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 признаков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'Задание 1-3, 5'!$A$2:$A$99</c:f>
              <c:numCache>
                <c:formatCode>General</c:formatCode>
                <c:ptCount val="98"/>
                <c:pt idx="0">
                  <c:v>94.1</c:v>
                </c:pt>
                <c:pt idx="1">
                  <c:v>97</c:v>
                </c:pt>
                <c:pt idx="2">
                  <c:v>99.2</c:v>
                </c:pt>
                <c:pt idx="3">
                  <c:v>100.1</c:v>
                </c:pt>
                <c:pt idx="4">
                  <c:v>102</c:v>
                </c:pt>
                <c:pt idx="5">
                  <c:v>103.4</c:v>
                </c:pt>
                <c:pt idx="6">
                  <c:v>105.5</c:v>
                </c:pt>
                <c:pt idx="7">
                  <c:v>105.9</c:v>
                </c:pt>
                <c:pt idx="8">
                  <c:v>106.1</c:v>
                </c:pt>
                <c:pt idx="9">
                  <c:v>106.5</c:v>
                </c:pt>
                <c:pt idx="10">
                  <c:v>107</c:v>
                </c:pt>
                <c:pt idx="11">
                  <c:v>107.1</c:v>
                </c:pt>
                <c:pt idx="12">
                  <c:v>108</c:v>
                </c:pt>
                <c:pt idx="13">
                  <c:v>108.2</c:v>
                </c:pt>
                <c:pt idx="14">
                  <c:v>109</c:v>
                </c:pt>
                <c:pt idx="15">
                  <c:v>109.5</c:v>
                </c:pt>
                <c:pt idx="16">
                  <c:v>110</c:v>
                </c:pt>
                <c:pt idx="17">
                  <c:v>111</c:v>
                </c:pt>
                <c:pt idx="18">
                  <c:v>111.5</c:v>
                </c:pt>
                <c:pt idx="19">
                  <c:v>112</c:v>
                </c:pt>
                <c:pt idx="20">
                  <c:v>112.3</c:v>
                </c:pt>
                <c:pt idx="21">
                  <c:v>112.5</c:v>
                </c:pt>
                <c:pt idx="22">
                  <c:v>112.9</c:v>
                </c:pt>
                <c:pt idx="23">
                  <c:v>113</c:v>
                </c:pt>
                <c:pt idx="24">
                  <c:v>113.2</c:v>
                </c:pt>
                <c:pt idx="25">
                  <c:v>113.5</c:v>
                </c:pt>
                <c:pt idx="26">
                  <c:v>114</c:v>
                </c:pt>
                <c:pt idx="27">
                  <c:v>114.1</c:v>
                </c:pt>
                <c:pt idx="28">
                  <c:v>114.5</c:v>
                </c:pt>
                <c:pt idx="29">
                  <c:v>115</c:v>
                </c:pt>
                <c:pt idx="30">
                  <c:v>115.2</c:v>
                </c:pt>
                <c:pt idx="31">
                  <c:v>115.5</c:v>
                </c:pt>
                <c:pt idx="32">
                  <c:v>115.7</c:v>
                </c:pt>
                <c:pt idx="33">
                  <c:v>116</c:v>
                </c:pt>
                <c:pt idx="34">
                  <c:v>116.5</c:v>
                </c:pt>
                <c:pt idx="35">
                  <c:v>116.9</c:v>
                </c:pt>
                <c:pt idx="36">
                  <c:v>117</c:v>
                </c:pt>
                <c:pt idx="37">
                  <c:v>117.5</c:v>
                </c:pt>
                <c:pt idx="38">
                  <c:v>117.5</c:v>
                </c:pt>
                <c:pt idx="39">
                  <c:v>118</c:v>
                </c:pt>
                <c:pt idx="40">
                  <c:v>118.1</c:v>
                </c:pt>
                <c:pt idx="41">
                  <c:v>118.3</c:v>
                </c:pt>
                <c:pt idx="42">
                  <c:v>118.5</c:v>
                </c:pt>
                <c:pt idx="43">
                  <c:v>118.9</c:v>
                </c:pt>
                <c:pt idx="44">
                  <c:v>119</c:v>
                </c:pt>
                <c:pt idx="45">
                  <c:v>119.2</c:v>
                </c:pt>
                <c:pt idx="46">
                  <c:v>119.5</c:v>
                </c:pt>
                <c:pt idx="47">
                  <c:v>119.6</c:v>
                </c:pt>
                <c:pt idx="48">
                  <c:v>119.8</c:v>
                </c:pt>
                <c:pt idx="49">
                  <c:v>120</c:v>
                </c:pt>
                <c:pt idx="50">
                  <c:v>120.2</c:v>
                </c:pt>
                <c:pt idx="51">
                  <c:v>120.6</c:v>
                </c:pt>
                <c:pt idx="52">
                  <c:v>120.8</c:v>
                </c:pt>
                <c:pt idx="53">
                  <c:v>121</c:v>
                </c:pt>
                <c:pt idx="54">
                  <c:v>121.1</c:v>
                </c:pt>
                <c:pt idx="55">
                  <c:v>121.5</c:v>
                </c:pt>
                <c:pt idx="56">
                  <c:v>121.9</c:v>
                </c:pt>
                <c:pt idx="57">
                  <c:v>122</c:v>
                </c:pt>
                <c:pt idx="58">
                  <c:v>122.2</c:v>
                </c:pt>
                <c:pt idx="59">
                  <c:v>122.5</c:v>
                </c:pt>
                <c:pt idx="60">
                  <c:v>122.6</c:v>
                </c:pt>
                <c:pt idx="61">
                  <c:v>122.9</c:v>
                </c:pt>
                <c:pt idx="62">
                  <c:v>123</c:v>
                </c:pt>
                <c:pt idx="63">
                  <c:v>123</c:v>
                </c:pt>
                <c:pt idx="64">
                  <c:v>123.1</c:v>
                </c:pt>
                <c:pt idx="65">
                  <c:v>123.2</c:v>
                </c:pt>
                <c:pt idx="66">
                  <c:v>123.5</c:v>
                </c:pt>
                <c:pt idx="67">
                  <c:v>123.5</c:v>
                </c:pt>
                <c:pt idx="68">
                  <c:v>123.8</c:v>
                </c:pt>
                <c:pt idx="69">
                  <c:v>123.9</c:v>
                </c:pt>
                <c:pt idx="70">
                  <c:v>124</c:v>
                </c:pt>
                <c:pt idx="71">
                  <c:v>124.5</c:v>
                </c:pt>
                <c:pt idx="72">
                  <c:v>124.8</c:v>
                </c:pt>
                <c:pt idx="73">
                  <c:v>125</c:v>
                </c:pt>
                <c:pt idx="74">
                  <c:v>125.5</c:v>
                </c:pt>
                <c:pt idx="75">
                  <c:v>126</c:v>
                </c:pt>
                <c:pt idx="76">
                  <c:v>126.1</c:v>
                </c:pt>
                <c:pt idx="77">
                  <c:v>126.5</c:v>
                </c:pt>
                <c:pt idx="78">
                  <c:v>127</c:v>
                </c:pt>
                <c:pt idx="79">
                  <c:v>127.5</c:v>
                </c:pt>
                <c:pt idx="80">
                  <c:v>127.8</c:v>
                </c:pt>
                <c:pt idx="81">
                  <c:v>128</c:v>
                </c:pt>
                <c:pt idx="82">
                  <c:v>128.5</c:v>
                </c:pt>
                <c:pt idx="83">
                  <c:v>129</c:v>
                </c:pt>
                <c:pt idx="84">
                  <c:v>129.5</c:v>
                </c:pt>
                <c:pt idx="85">
                  <c:v>129.9</c:v>
                </c:pt>
                <c:pt idx="86">
                  <c:v>130</c:v>
                </c:pt>
                <c:pt idx="87">
                  <c:v>131</c:v>
                </c:pt>
                <c:pt idx="88">
                  <c:v>131.4</c:v>
                </c:pt>
                <c:pt idx="89">
                  <c:v>132</c:v>
                </c:pt>
                <c:pt idx="90">
                  <c:v>133</c:v>
                </c:pt>
                <c:pt idx="91">
                  <c:v>133.6</c:v>
                </c:pt>
                <c:pt idx="92">
                  <c:v>134</c:v>
                </c:pt>
                <c:pt idx="93">
                  <c:v>134.19999999999999</c:v>
                </c:pt>
                <c:pt idx="94">
                  <c:v>135</c:v>
                </c:pt>
                <c:pt idx="95">
                  <c:v>135.80000000000001</c:v>
                </c:pt>
                <c:pt idx="96">
                  <c:v>138</c:v>
                </c:pt>
                <c:pt idx="97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AD-4F55-8552-0F16EC19BEC1}"/>
            </c:ext>
          </c:extLst>
        </c:ser>
        <c:ser>
          <c:idx val="1"/>
          <c:order val="1"/>
          <c:tx>
            <c:v>Медиана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yVal>
            <c:numRef>
              <c:f>'Задание 1-3, 5'!$G$11</c:f>
              <c:numCache>
                <c:formatCode>General</c:formatCode>
                <c:ptCount val="1"/>
                <c:pt idx="0">
                  <c:v>119.9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AD-4F55-8552-0F16EC19B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098575"/>
        <c:axId val="1003101487"/>
      </c:scatterChart>
      <c:valAx>
        <c:axId val="1003098575"/>
        <c:scaling>
          <c:orientation val="minMax"/>
          <c:max val="1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03101487"/>
        <c:crosses val="autoZero"/>
        <c:crossBetween val="midCat"/>
      </c:valAx>
      <c:valAx>
        <c:axId val="1003101487"/>
        <c:scaling>
          <c:orientation val="minMax"/>
          <c:max val="141"/>
          <c:min val="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3098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Кумулята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1-3, 5'!$I$2:$I$8</c:f>
              <c:numCache>
                <c:formatCode>General</c:formatCode>
                <c:ptCount val="7"/>
                <c:pt idx="0">
                  <c:v>97.378571428571419</c:v>
                </c:pt>
                <c:pt idx="1">
                  <c:v>103.93571428571428</c:v>
                </c:pt>
                <c:pt idx="2">
                  <c:v>110.49285714285713</c:v>
                </c:pt>
                <c:pt idx="3">
                  <c:v>117.05</c:v>
                </c:pt>
                <c:pt idx="4">
                  <c:v>123.60714285714285</c:v>
                </c:pt>
                <c:pt idx="5">
                  <c:v>130.16428571428571</c:v>
                </c:pt>
                <c:pt idx="6">
                  <c:v>136.72142857142859</c:v>
                </c:pt>
              </c:numCache>
            </c:numRef>
          </c:xVal>
          <c:yVal>
            <c:numRef>
              <c:f>'Задание 1-3, 5'!$H$2:$H$8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14</c:v>
                </c:pt>
                <c:pt idx="3">
                  <c:v>25</c:v>
                </c:pt>
                <c:pt idx="4">
                  <c:v>27</c:v>
                </c:pt>
                <c:pt idx="5">
                  <c:v>13</c:v>
                </c:pt>
                <c:pt idx="6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94-434B-9204-8D6D2C300BD6}"/>
            </c:ext>
          </c:extLst>
        </c:ser>
        <c:ser>
          <c:idx val="1"/>
          <c:order val="1"/>
          <c:tx>
            <c:v>Медиана</c:v>
          </c:tx>
          <c:spPr>
            <a:ln w="1905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1-3, 5'!$H$11</c:f>
              <c:numCache>
                <c:formatCode>General</c:formatCode>
                <c:ptCount val="1"/>
                <c:pt idx="0">
                  <c:v>117.05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994-434B-9204-8D6D2C300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8063"/>
        <c:axId val="1194333887"/>
      </c:scatterChart>
      <c:valAx>
        <c:axId val="1194328063"/>
        <c:scaling>
          <c:orientation val="minMax"/>
          <c:min val="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4333887"/>
        <c:crosses val="autoZero"/>
        <c:crossBetween val="midCat"/>
      </c:valAx>
      <c:valAx>
        <c:axId val="119433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4328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Полигон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'Задание 4'!$A$2</c:f>
              <c:strCache>
                <c:ptCount val="1"/>
                <c:pt idx="0">
                  <c:v>Кол-во рабочих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numRef>
              <c:f>'Задание 4'!$B$1:$G$1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4'!$B$2:$G$2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7DC-4F19-BD0F-488D191CF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6556014"/>
        <c:axId val="1119860326"/>
      </c:barChart>
      <c:catAx>
        <c:axId val="9365560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Тарифн. разряд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1119860326"/>
        <c:crosses val="autoZero"/>
        <c:auto val="1"/>
        <c:lblAlgn val="ctr"/>
        <c:lblOffset val="100"/>
        <c:noMultiLvlLbl val="1"/>
      </c:catAx>
      <c:valAx>
        <c:axId val="11198603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Кол-во рабочих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93655601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Кумулята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4'!$B$1:$G$1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4'!$B$2:$G$2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85-4429-B9EB-41522134A809}"/>
            </c:ext>
          </c:extLst>
        </c:ser>
        <c:ser>
          <c:idx val="1"/>
          <c:order val="1"/>
          <c:tx>
            <c:v>Медиана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4'!$B$3:$K$3</c:f>
              <c:numCache>
                <c:formatCode>General</c:formatCode>
                <c:ptCount val="10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</c:numCache>
            </c:numRef>
          </c:xVal>
          <c:yVal>
            <c:numRef>
              <c:f>'Задание 4'!$B$1:$G$1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85-4429-B9EB-41522134A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364799"/>
        <c:axId val="1062363551"/>
      </c:scatterChart>
      <c:valAx>
        <c:axId val="106236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2363551"/>
        <c:crosses val="autoZero"/>
        <c:crossBetween val="midCat"/>
      </c:valAx>
      <c:valAx>
        <c:axId val="106236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2364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11</xdr:row>
      <xdr:rowOff>161925</xdr:rowOff>
    </xdr:from>
    <xdr:to>
      <xdr:col>6</xdr:col>
      <xdr:colOff>1152525</xdr:colOff>
      <xdr:row>28</xdr:row>
      <xdr:rowOff>19050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1704975</xdr:colOff>
      <xdr:row>12</xdr:row>
      <xdr:rowOff>85725</xdr:rowOff>
    </xdr:from>
    <xdr:to>
      <xdr:col>9</xdr:col>
      <xdr:colOff>1009650</xdr:colOff>
      <xdr:row>26</xdr:row>
      <xdr:rowOff>28575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4</xdr:row>
      <xdr:rowOff>152400</xdr:rowOff>
    </xdr:from>
    <xdr:ext cx="3028950" cy="1866900"/>
    <xdr:graphicFrame macro="">
      <xdr:nvGraphicFramePr>
        <xdr:cNvPr id="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3</xdr:col>
      <xdr:colOff>114300</xdr:colOff>
      <xdr:row>4</xdr:row>
      <xdr:rowOff>38100</xdr:rowOff>
    </xdr:from>
    <xdr:to>
      <xdr:col>7</xdr:col>
      <xdr:colOff>838200</xdr:colOff>
      <xdr:row>17</xdr:row>
      <xdr:rowOff>180975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9"/>
  <sheetViews>
    <sheetView tabSelected="1" workbookViewId="0">
      <selection activeCell="G11" sqref="G11"/>
    </sheetView>
  </sheetViews>
  <sheetFormatPr defaultColWidth="14.42578125" defaultRowHeight="15.75" customHeight="1" x14ac:dyDescent="0.2"/>
  <cols>
    <col min="6" max="6" width="20.28515625" bestFit="1" customWidth="1"/>
    <col min="7" max="7" width="34.7109375" bestFit="1" customWidth="1"/>
    <col min="8" max="8" width="15.140625" bestFit="1" customWidth="1"/>
    <col min="9" max="9" width="30" bestFit="1" customWidth="1"/>
    <col min="10" max="10" width="18.7109375" customWidth="1"/>
    <col min="11" max="11" width="21.42578125" customWidth="1"/>
    <col min="12" max="12" width="21" customWidth="1"/>
    <col min="13" max="13" width="24.5703125" customWidth="1"/>
  </cols>
  <sheetData>
    <row r="1" spans="1:14" ht="15.75" customHeight="1" x14ac:dyDescent="0.2">
      <c r="A1" s="10" t="s">
        <v>0</v>
      </c>
      <c r="B1" s="10" t="s">
        <v>1</v>
      </c>
      <c r="C1" s="10" t="s">
        <v>3</v>
      </c>
      <c r="D1" s="10" t="s">
        <v>4</v>
      </c>
      <c r="F1" s="8" t="s">
        <v>12</v>
      </c>
      <c r="G1" s="8" t="s">
        <v>13</v>
      </c>
      <c r="H1" s="9" t="s">
        <v>5</v>
      </c>
      <c r="I1" s="9" t="s">
        <v>14</v>
      </c>
      <c r="J1" s="1"/>
    </row>
    <row r="2" spans="1:14" ht="15.75" customHeight="1" x14ac:dyDescent="0.2">
      <c r="A2" s="13">
        <v>94.1</v>
      </c>
      <c r="B2" s="14">
        <f>COUNT($A$2:$A$99)</f>
        <v>98</v>
      </c>
      <c r="C2" s="14">
        <f>MIN($A$2:$A$99)</f>
        <v>94.1</v>
      </c>
      <c r="D2" s="14">
        <f>MAX($A$2:$A$99)</f>
        <v>140</v>
      </c>
      <c r="F2" s="4">
        <v>1</v>
      </c>
      <c r="G2" s="5" t="str">
        <f>C$2+(D$4*(F2-1))&amp;" - "&amp;C$2+(D$4*F2)</f>
        <v>94,1 - 100,657142857143</v>
      </c>
      <c r="H2" s="6">
        <f>COUNTIFS(A$2:A$99,"&gt;="&amp;$C$2+$D$4*(F2 - 1),A$2:A$99,"&lt;="&amp;$C$2+$D$4*(F2))</f>
        <v>4</v>
      </c>
      <c r="I2" s="6">
        <f>$C$2+$D$4*(F2-1) + $D$4/2</f>
        <v>97.378571428571419</v>
      </c>
    </row>
    <row r="3" spans="1:14" ht="15.75" customHeight="1" x14ac:dyDescent="0.2">
      <c r="A3" s="13">
        <v>97</v>
      </c>
      <c r="B3" s="2"/>
      <c r="C3" s="11" t="s">
        <v>9</v>
      </c>
      <c r="D3" s="12" t="s">
        <v>10</v>
      </c>
      <c r="F3" s="4">
        <v>2</v>
      </c>
      <c r="G3" s="5" t="str">
        <f t="shared" ref="G3:G8" si="0">C$2+(D$4*(F3-1))&amp;" - "&amp;C$2+(D$4*F3)</f>
        <v>100,657142857143 - 107,214285714286</v>
      </c>
      <c r="H3" s="6">
        <f t="shared" ref="H3:H8" si="1">COUNTIFS(A$2:A$99,"&gt;="&amp;$C$2+$D$4*(F3 - 1),A$2:A$99,"&lt;="&amp;$C$2+$D$4*(F3))</f>
        <v>8</v>
      </c>
      <c r="I3" s="6">
        <f t="shared" ref="I3:I8" si="2">$C$2+$D$4*(F3-1) + $D$4/2</f>
        <v>103.93571428571428</v>
      </c>
    </row>
    <row r="4" spans="1:14" ht="15.75" customHeight="1" x14ac:dyDescent="0.2">
      <c r="A4" s="13">
        <v>99.2</v>
      </c>
      <c r="B4" s="2"/>
      <c r="C4" s="15">
        <f>INT(1 + 1.4*LOG(B2,2.71))</f>
        <v>7</v>
      </c>
      <c r="D4" s="16">
        <f>($D$2-$C$2)/$C$4</f>
        <v>6.5571428571428578</v>
      </c>
      <c r="F4" s="4">
        <v>3</v>
      </c>
      <c r="G4" s="5" t="str">
        <f t="shared" si="0"/>
        <v>107,214285714286 - 113,771428571429</v>
      </c>
      <c r="H4" s="6">
        <f t="shared" si="1"/>
        <v>14</v>
      </c>
      <c r="I4" s="6">
        <f t="shared" si="2"/>
        <v>110.49285714285713</v>
      </c>
    </row>
    <row r="5" spans="1:14" ht="15.75" customHeight="1" x14ac:dyDescent="0.2">
      <c r="A5" s="13">
        <v>100.1</v>
      </c>
      <c r="B5" s="2"/>
      <c r="F5" s="4">
        <v>4</v>
      </c>
      <c r="G5" s="5" t="str">
        <f t="shared" si="0"/>
        <v>113,771428571429 - 120,328571428571</v>
      </c>
      <c r="H5" s="6">
        <f t="shared" si="1"/>
        <v>25</v>
      </c>
      <c r="I5" s="6">
        <f t="shared" si="2"/>
        <v>117.05</v>
      </c>
    </row>
    <row r="6" spans="1:14" ht="15.75" customHeight="1" x14ac:dyDescent="0.2">
      <c r="A6" s="13">
        <v>102</v>
      </c>
      <c r="B6" s="2"/>
      <c r="F6" s="4">
        <v>5</v>
      </c>
      <c r="G6" s="5" t="str">
        <f t="shared" si="0"/>
        <v>120,328571428571 - 126,885714285714</v>
      </c>
      <c r="H6" s="6">
        <f t="shared" si="1"/>
        <v>27</v>
      </c>
      <c r="I6" s="6">
        <f t="shared" si="2"/>
        <v>123.60714285714285</v>
      </c>
    </row>
    <row r="7" spans="1:14" ht="15.75" customHeight="1" x14ac:dyDescent="0.2">
      <c r="A7" s="13">
        <v>103.4</v>
      </c>
      <c r="B7" s="2"/>
      <c r="C7" s="2"/>
      <c r="D7" s="2"/>
      <c r="F7" s="4">
        <v>6</v>
      </c>
      <c r="G7" s="5" t="str">
        <f t="shared" si="0"/>
        <v>126,885714285714 - 133,442857142857</v>
      </c>
      <c r="H7" s="6">
        <f t="shared" si="1"/>
        <v>13</v>
      </c>
      <c r="I7" s="6">
        <f t="shared" si="2"/>
        <v>130.16428571428571</v>
      </c>
    </row>
    <row r="8" spans="1:14" ht="15.75" customHeight="1" x14ac:dyDescent="0.2">
      <c r="A8" s="13">
        <v>105.5</v>
      </c>
      <c r="B8" s="2"/>
      <c r="C8" s="2"/>
      <c r="D8" s="2"/>
      <c r="F8" s="4">
        <v>7</v>
      </c>
      <c r="G8" s="5" t="str">
        <f t="shared" si="0"/>
        <v>133,442857142857 - 140</v>
      </c>
      <c r="H8" s="6">
        <f t="shared" si="1"/>
        <v>7</v>
      </c>
      <c r="I8" s="6">
        <f t="shared" si="2"/>
        <v>136.72142857142859</v>
      </c>
    </row>
    <row r="9" spans="1:14" ht="15.75" customHeight="1" x14ac:dyDescent="0.2">
      <c r="A9" s="13">
        <v>105.9</v>
      </c>
      <c r="B9" s="2"/>
      <c r="C9" s="2"/>
      <c r="D9" s="2"/>
      <c r="E9" s="2"/>
    </row>
    <row r="10" spans="1:14" ht="15.75" customHeight="1" x14ac:dyDescent="0.2">
      <c r="A10" s="13">
        <v>106.1</v>
      </c>
      <c r="B10" s="2"/>
      <c r="C10" s="2"/>
      <c r="D10" s="2"/>
      <c r="E10" s="2"/>
      <c r="F10" s="8" t="s">
        <v>6</v>
      </c>
      <c r="G10" s="8" t="s">
        <v>15</v>
      </c>
      <c r="H10" s="8" t="s">
        <v>16</v>
      </c>
      <c r="I10" s="8" t="s">
        <v>8</v>
      </c>
      <c r="J10" s="2"/>
      <c r="K10" s="2"/>
      <c r="L10" s="2"/>
      <c r="M10" s="2"/>
      <c r="N10" s="2"/>
    </row>
    <row r="11" spans="1:14" ht="15.75" customHeight="1" x14ac:dyDescent="0.2">
      <c r="A11" s="13">
        <v>106.5</v>
      </c>
      <c r="B11" s="2"/>
      <c r="C11" s="2"/>
      <c r="D11" s="2"/>
      <c r="E11" s="2"/>
      <c r="F11" s="7">
        <f>SUMPRODUCT(I2:I8,H2:H8)/B2</f>
        <v>119.19110787172012</v>
      </c>
      <c r="G11" s="4">
        <f>MEDIAN(A2:A99)</f>
        <v>119.9</v>
      </c>
      <c r="H11" s="7">
        <f>MEDIAN(I2:I8)</f>
        <v>117.05</v>
      </c>
      <c r="I11" s="7">
        <f xml:space="preserve"> _xlfn.MODE.SNGL(A2:A99)</f>
        <v>117.5</v>
      </c>
      <c r="J11" s="2"/>
      <c r="K11" s="2"/>
      <c r="L11" s="2"/>
      <c r="M11" s="2"/>
      <c r="N11" s="2"/>
    </row>
    <row r="12" spans="1:14" ht="15.75" customHeight="1" x14ac:dyDescent="0.2">
      <c r="A12" s="13">
        <v>107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2">
      <c r="A13" s="13">
        <v>107.1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2">
      <c r="A14" s="13">
        <v>108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2">
      <c r="A15" s="13">
        <v>108.2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2">
      <c r="A16" s="13">
        <v>109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2">
      <c r="A17" s="13">
        <v>109.5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2">
      <c r="A18" s="13">
        <v>110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">
      <c r="A19" s="13">
        <v>111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2">
      <c r="A20" s="13">
        <v>111.5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">
      <c r="A21" s="13">
        <v>112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">
      <c r="A22" s="13">
        <v>112.3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2">
      <c r="A23" s="13">
        <v>112.5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">
      <c r="A24" s="13">
        <v>112.9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">
      <c r="A25" s="13">
        <v>113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">
      <c r="A26" s="13">
        <v>113.2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">
      <c r="A27" s="13">
        <v>113.5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2">
      <c r="A28" s="13">
        <v>114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">
      <c r="A29" s="13">
        <v>114.1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2.75" x14ac:dyDescent="0.2">
      <c r="A30" s="13">
        <v>114.5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2.75" x14ac:dyDescent="0.2">
      <c r="A31" s="13">
        <v>115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2.75" x14ac:dyDescent="0.2">
      <c r="A32" s="13">
        <v>115.2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2.75" x14ac:dyDescent="0.2">
      <c r="A33" s="13">
        <v>115.5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2.75" x14ac:dyDescent="0.2">
      <c r="A34" s="13">
        <v>115.7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2.75" x14ac:dyDescent="0.2">
      <c r="A35" s="13">
        <v>116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2.75" x14ac:dyDescent="0.2">
      <c r="A36" s="13">
        <v>116.5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2.75" x14ac:dyDescent="0.2">
      <c r="A37" s="13">
        <v>116.9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2.75" x14ac:dyDescent="0.2">
      <c r="A38" s="13">
        <v>117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2.75" x14ac:dyDescent="0.2">
      <c r="A39" s="13">
        <v>117.5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2.75" x14ac:dyDescent="0.2">
      <c r="A40" s="13">
        <v>117.5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2.75" x14ac:dyDescent="0.2">
      <c r="A41" s="13">
        <v>118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2.75" x14ac:dyDescent="0.2">
      <c r="A42" s="13">
        <v>118.1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2.75" x14ac:dyDescent="0.2">
      <c r="A43" s="13">
        <v>118.3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2.75" x14ac:dyDescent="0.2">
      <c r="A44" s="13">
        <v>118.5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2.75" x14ac:dyDescent="0.2">
      <c r="A45" s="13">
        <v>118.9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2.75" x14ac:dyDescent="0.2">
      <c r="A46" s="13">
        <v>119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2.75" x14ac:dyDescent="0.2">
      <c r="A47" s="13">
        <v>119.2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2.75" x14ac:dyDescent="0.2">
      <c r="A48" s="13">
        <v>119.5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2.75" x14ac:dyDescent="0.2">
      <c r="A49" s="13">
        <v>119.6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2.75" x14ac:dyDescent="0.2">
      <c r="A50" s="13">
        <v>119.8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2.75" x14ac:dyDescent="0.2">
      <c r="A51" s="13">
        <v>120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2.75" x14ac:dyDescent="0.2">
      <c r="A52" s="13">
        <v>120.2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2.75" x14ac:dyDescent="0.2">
      <c r="A53" s="13">
        <v>120.6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2.75" x14ac:dyDescent="0.2">
      <c r="A54" s="13">
        <v>120.8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2.75" x14ac:dyDescent="0.2">
      <c r="A55" s="13">
        <v>121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2.75" x14ac:dyDescent="0.2">
      <c r="A56" s="13">
        <v>121.1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2.75" x14ac:dyDescent="0.2">
      <c r="A57" s="13">
        <v>121.5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2.75" x14ac:dyDescent="0.2">
      <c r="A58" s="13">
        <v>121.9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2.75" x14ac:dyDescent="0.2">
      <c r="A59" s="13">
        <v>122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2.75" x14ac:dyDescent="0.2">
      <c r="A60" s="13">
        <v>122.2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2.75" x14ac:dyDescent="0.2">
      <c r="A61" s="13">
        <v>122.5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2.75" x14ac:dyDescent="0.2">
      <c r="A62" s="13">
        <v>122.6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2.75" x14ac:dyDescent="0.2">
      <c r="A63" s="13">
        <v>122.9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2.75" x14ac:dyDescent="0.2">
      <c r="A64" s="13">
        <v>123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2.75" x14ac:dyDescent="0.2">
      <c r="A65" s="13">
        <v>123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2.75" x14ac:dyDescent="0.2">
      <c r="A66" s="13">
        <v>123.1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2.75" x14ac:dyDescent="0.2">
      <c r="A67" s="13">
        <v>123.2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2.75" x14ac:dyDescent="0.2">
      <c r="A68" s="13">
        <v>123.5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2.75" x14ac:dyDescent="0.2">
      <c r="A69" s="13">
        <v>123.5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2.75" x14ac:dyDescent="0.2">
      <c r="A70" s="13">
        <v>123.8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2.75" x14ac:dyDescent="0.2">
      <c r="A71" s="13">
        <v>123.9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2.75" x14ac:dyDescent="0.2">
      <c r="A72" s="13">
        <v>124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2.75" x14ac:dyDescent="0.2">
      <c r="A73" s="13">
        <v>124.5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2.75" x14ac:dyDescent="0.2">
      <c r="A74" s="13">
        <v>124.8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2.75" x14ac:dyDescent="0.2">
      <c r="A75" s="13">
        <v>125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2.75" x14ac:dyDescent="0.2">
      <c r="A76" s="13">
        <v>125.5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2.75" x14ac:dyDescent="0.2">
      <c r="A77" s="13">
        <v>126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2.75" x14ac:dyDescent="0.2">
      <c r="A78" s="13">
        <v>126.1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2.75" x14ac:dyDescent="0.2">
      <c r="A79" s="13">
        <v>126.5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2.75" x14ac:dyDescent="0.2">
      <c r="A80" s="13">
        <v>127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2.75" x14ac:dyDescent="0.2">
      <c r="A81" s="13">
        <v>127.5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2.75" x14ac:dyDescent="0.2">
      <c r="A82" s="13">
        <v>127.8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2.75" x14ac:dyDescent="0.2">
      <c r="A83" s="13">
        <v>128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2.75" x14ac:dyDescent="0.2">
      <c r="A84" s="13">
        <v>128.5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2.75" x14ac:dyDescent="0.2">
      <c r="A85" s="13">
        <v>129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2.75" x14ac:dyDescent="0.2">
      <c r="A86" s="13">
        <v>129.5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2.75" x14ac:dyDescent="0.2">
      <c r="A87" s="13">
        <v>129.9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2.75" x14ac:dyDescent="0.2">
      <c r="A88" s="13">
        <v>130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2.75" x14ac:dyDescent="0.2">
      <c r="A89" s="13">
        <v>131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2.75" x14ac:dyDescent="0.2">
      <c r="A90" s="13">
        <v>131.4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2.75" x14ac:dyDescent="0.2">
      <c r="A91" s="13">
        <v>132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2.75" x14ac:dyDescent="0.2">
      <c r="A92" s="13">
        <v>133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2.75" x14ac:dyDescent="0.2">
      <c r="A93" s="13">
        <v>133.6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2.75" x14ac:dyDescent="0.2">
      <c r="A94" s="13">
        <v>134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2.75" x14ac:dyDescent="0.2">
      <c r="A95" s="13">
        <v>134.19999999999999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2.75" x14ac:dyDescent="0.2">
      <c r="A96" s="13">
        <v>135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2.75" x14ac:dyDescent="0.2">
      <c r="A97" s="13">
        <v>135.80000000000001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2.75" x14ac:dyDescent="0.2">
      <c r="A98" s="13">
        <v>138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2.75" x14ac:dyDescent="0.2">
      <c r="A99" s="13">
        <v>140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"/>
  <sheetViews>
    <sheetView workbookViewId="0">
      <selection activeCell="H22" sqref="H22"/>
    </sheetView>
  </sheetViews>
  <sheetFormatPr defaultColWidth="14.42578125" defaultRowHeight="15.75" customHeight="1" x14ac:dyDescent="0.2"/>
  <cols>
    <col min="1" max="1" width="21.5703125" customWidth="1"/>
  </cols>
  <sheetData>
    <row r="1" spans="1:8" ht="15.75" customHeight="1" x14ac:dyDescent="0.2">
      <c r="A1" s="11" t="s">
        <v>2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3"/>
    </row>
    <row r="2" spans="1:8" ht="15.75" customHeight="1" x14ac:dyDescent="0.2">
      <c r="A2" s="17" t="s">
        <v>11</v>
      </c>
      <c r="B2" s="13">
        <v>2</v>
      </c>
      <c r="C2" s="13">
        <v>3</v>
      </c>
      <c r="D2" s="13">
        <v>6</v>
      </c>
      <c r="E2" s="13">
        <v>8</v>
      </c>
      <c r="F2" s="13">
        <v>22</v>
      </c>
      <c r="G2" s="13">
        <v>9</v>
      </c>
      <c r="H2" s="19">
        <f>SUM(B2:G2)</f>
        <v>50</v>
      </c>
    </row>
    <row r="3" spans="1:8" ht="15.75" customHeight="1" x14ac:dyDescent="0.2">
      <c r="A3" s="17" t="s">
        <v>7</v>
      </c>
      <c r="B3" s="13">
        <f>(3+4)/2</f>
        <v>3.5</v>
      </c>
      <c r="C3" s="13">
        <f t="shared" ref="C3:K3" si="0">(3+4)/2</f>
        <v>3.5</v>
      </c>
      <c r="D3" s="13">
        <f t="shared" si="0"/>
        <v>3.5</v>
      </c>
      <c r="E3" s="13">
        <f t="shared" si="0"/>
        <v>3.5</v>
      </c>
      <c r="F3" s="13">
        <f t="shared" si="0"/>
        <v>3.5</v>
      </c>
      <c r="G3" s="13">
        <f t="shared" si="0"/>
        <v>3.5</v>
      </c>
    </row>
    <row r="4" spans="1:8" ht="15.75" customHeight="1" x14ac:dyDescent="0.2">
      <c r="A4" s="17" t="s">
        <v>8</v>
      </c>
      <c r="B4" s="13">
        <f t="array" ref="B4">INDEX(B$1:G$1,MAX(IF(B$2:G$2=MAX(B$2:G$2),COLUMN(B$2:G$2)-COLUMN(A2),"")))</f>
        <v>5</v>
      </c>
      <c r="C4" s="2"/>
      <c r="D4" s="2"/>
      <c r="E4" s="2"/>
      <c r="F4" s="2"/>
      <c r="G4" s="2"/>
      <c r="H4" s="2"/>
    </row>
    <row r="5" spans="1:8" ht="15.75" customHeight="1" x14ac:dyDescent="0.2">
      <c r="H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1-3, 5</vt:lpstr>
      <vt:lpstr>Задание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</dc:creator>
  <cp:lastModifiedBy>Цирулик Иван</cp:lastModifiedBy>
  <dcterms:created xsi:type="dcterms:W3CDTF">2019-01-09T18:09:19Z</dcterms:created>
  <dcterms:modified xsi:type="dcterms:W3CDTF">2019-01-09T20:29:20Z</dcterms:modified>
</cp:coreProperties>
</file>