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Model/"/>
    </mc:Choice>
  </mc:AlternateContent>
  <xr:revisionPtr revIDLastSave="0" documentId="13_ncr:1_{DF96DC20-4578-044C-B020-BB0EBA96BF24}" xr6:coauthVersionLast="45" xr6:coauthVersionMax="45" xr10:uidLastSave="{00000000-0000-0000-0000-000000000000}"/>
  <bookViews>
    <workbookView xWindow="-38400" yWindow="0" windowWidth="38400" windowHeight="21600" activeTab="3" xr2:uid="{00000000-000D-0000-FFFF-FFFF00000000}"/>
  </bookViews>
  <sheets>
    <sheet name="INV-Intra" sheetId="1" r:id="rId1"/>
    <sheet name="NS-Intra" sheetId="2" r:id="rId2"/>
    <sheet name="NS-Inter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3" i="3" l="1"/>
  <c r="Q103" i="3"/>
  <c r="P103" i="3"/>
  <c r="O103" i="3"/>
  <c r="U103" i="3" s="1"/>
  <c r="V103" i="3" s="1"/>
  <c r="N103" i="3"/>
  <c r="R102" i="3"/>
  <c r="Q102" i="3"/>
  <c r="P102" i="3"/>
  <c r="U102" i="3" s="1"/>
  <c r="O102" i="3"/>
  <c r="N102" i="3"/>
  <c r="R101" i="3"/>
  <c r="Q101" i="3"/>
  <c r="T101" i="3" s="1"/>
  <c r="P101" i="3"/>
  <c r="O101" i="3"/>
  <c r="N101" i="3"/>
  <c r="R100" i="3"/>
  <c r="Q100" i="3"/>
  <c r="P100" i="3"/>
  <c r="O100" i="3"/>
  <c r="N100" i="3"/>
  <c r="U100" i="3" s="1"/>
  <c r="R99" i="3"/>
  <c r="Q99" i="3"/>
  <c r="P99" i="3"/>
  <c r="O99" i="3"/>
  <c r="T99" i="3" s="1"/>
  <c r="N99" i="3"/>
  <c r="R98" i="3"/>
  <c r="Q98" i="3"/>
  <c r="P98" i="3"/>
  <c r="U98" i="3" s="1"/>
  <c r="V98" i="3" s="1"/>
  <c r="O98" i="3"/>
  <c r="N98" i="3"/>
  <c r="R97" i="3"/>
  <c r="Q97" i="3"/>
  <c r="U97" i="3" s="1"/>
  <c r="P97" i="3"/>
  <c r="O97" i="3"/>
  <c r="N97" i="3"/>
  <c r="R96" i="3"/>
  <c r="Q96" i="3"/>
  <c r="P96" i="3"/>
  <c r="O96" i="3"/>
  <c r="N96" i="3"/>
  <c r="U96" i="3" s="1"/>
  <c r="V96" i="3" s="1"/>
  <c r="R95" i="3"/>
  <c r="Q95" i="3"/>
  <c r="P95" i="3"/>
  <c r="O95" i="3"/>
  <c r="U95" i="3" s="1"/>
  <c r="N95" i="3"/>
  <c r="R94" i="3"/>
  <c r="Q94" i="3"/>
  <c r="P94" i="3"/>
  <c r="T94" i="3" s="1"/>
  <c r="O94" i="3"/>
  <c r="N94" i="3"/>
  <c r="R93" i="3"/>
  <c r="Q93" i="3"/>
  <c r="U93" i="3" s="1"/>
  <c r="P93" i="3"/>
  <c r="O93" i="3"/>
  <c r="N93" i="3"/>
  <c r="R92" i="3"/>
  <c r="Q92" i="3"/>
  <c r="P92" i="3"/>
  <c r="O92" i="3"/>
  <c r="N92" i="3"/>
  <c r="T92" i="3" s="1"/>
  <c r="R91" i="3"/>
  <c r="Q91" i="3"/>
  <c r="P91" i="3"/>
  <c r="O91" i="3"/>
  <c r="U91" i="3" s="1"/>
  <c r="V91" i="3" s="1"/>
  <c r="N91" i="3"/>
  <c r="R90" i="3"/>
  <c r="Q90" i="3"/>
  <c r="P90" i="3"/>
  <c r="U90" i="3" s="1"/>
  <c r="O90" i="3"/>
  <c r="N90" i="3"/>
  <c r="R82" i="3"/>
  <c r="Q82" i="3"/>
  <c r="P82" i="3"/>
  <c r="O82" i="3"/>
  <c r="U82" i="3" s="1"/>
  <c r="N82" i="3"/>
  <c r="R81" i="3"/>
  <c r="Q81" i="3"/>
  <c r="P81" i="3"/>
  <c r="T81" i="3" s="1"/>
  <c r="O81" i="3"/>
  <c r="N81" i="3"/>
  <c r="R80" i="3"/>
  <c r="Q80" i="3"/>
  <c r="U80" i="3" s="1"/>
  <c r="V80" i="3" s="1"/>
  <c r="P80" i="3"/>
  <c r="O80" i="3"/>
  <c r="N80" i="3"/>
  <c r="R79" i="3"/>
  <c r="Q79" i="3"/>
  <c r="P79" i="3"/>
  <c r="O79" i="3"/>
  <c r="N79" i="3"/>
  <c r="U79" i="3" s="1"/>
  <c r="R78" i="3"/>
  <c r="Q78" i="3"/>
  <c r="P78" i="3"/>
  <c r="O78" i="3"/>
  <c r="T78" i="3" s="1"/>
  <c r="N78" i="3"/>
  <c r="R77" i="3"/>
  <c r="Q77" i="3"/>
  <c r="P77" i="3"/>
  <c r="U77" i="3" s="1"/>
  <c r="O77" i="3"/>
  <c r="N77" i="3"/>
  <c r="R76" i="3"/>
  <c r="Q76" i="3"/>
  <c r="U76" i="3" s="1"/>
  <c r="P76" i="3"/>
  <c r="O76" i="3"/>
  <c r="N76" i="3"/>
  <c r="R75" i="3"/>
  <c r="Q75" i="3"/>
  <c r="P75" i="3"/>
  <c r="O75" i="3"/>
  <c r="N75" i="3"/>
  <c r="T75" i="3" s="1"/>
  <c r="R74" i="3"/>
  <c r="Q74" i="3"/>
  <c r="P74" i="3"/>
  <c r="O74" i="3"/>
  <c r="U74" i="3" s="1"/>
  <c r="N74" i="3"/>
  <c r="R73" i="3"/>
  <c r="Q73" i="3"/>
  <c r="P73" i="3"/>
  <c r="T73" i="3" s="1"/>
  <c r="O73" i="3"/>
  <c r="N73" i="3"/>
  <c r="R72" i="3"/>
  <c r="Q72" i="3"/>
  <c r="U72" i="3" s="1"/>
  <c r="V72" i="3" s="1"/>
  <c r="P72" i="3"/>
  <c r="O72" i="3"/>
  <c r="N72" i="3"/>
  <c r="R71" i="3"/>
  <c r="Q71" i="3"/>
  <c r="P71" i="3"/>
  <c r="O71" i="3"/>
  <c r="N71" i="3"/>
  <c r="U71" i="3" s="1"/>
  <c r="R70" i="3"/>
  <c r="Q70" i="3"/>
  <c r="P70" i="3"/>
  <c r="O70" i="3"/>
  <c r="T70" i="3" s="1"/>
  <c r="N70" i="3"/>
  <c r="R69" i="3"/>
  <c r="Q69" i="3"/>
  <c r="P69" i="3"/>
  <c r="U69" i="3" s="1"/>
  <c r="O69" i="3"/>
  <c r="N69" i="3"/>
  <c r="R61" i="3"/>
  <c r="Q61" i="3"/>
  <c r="P61" i="3"/>
  <c r="O61" i="3"/>
  <c r="U61" i="3" s="1"/>
  <c r="V61" i="3" s="1"/>
  <c r="N61" i="3"/>
  <c r="R60" i="3"/>
  <c r="Q60" i="3"/>
  <c r="P60" i="3"/>
  <c r="U60" i="3" s="1"/>
  <c r="O60" i="3"/>
  <c r="N60" i="3"/>
  <c r="R59" i="3"/>
  <c r="Q59" i="3"/>
  <c r="T59" i="3" s="1"/>
  <c r="P59" i="3"/>
  <c r="O59" i="3"/>
  <c r="N59" i="3"/>
  <c r="R58" i="3"/>
  <c r="Q58" i="3"/>
  <c r="P58" i="3"/>
  <c r="O58" i="3"/>
  <c r="N58" i="3"/>
  <c r="U58" i="3" s="1"/>
  <c r="R57" i="3"/>
  <c r="Q57" i="3"/>
  <c r="P57" i="3"/>
  <c r="O57" i="3"/>
  <c r="U57" i="3" s="1"/>
  <c r="N57" i="3"/>
  <c r="R56" i="3"/>
  <c r="Q56" i="3"/>
  <c r="P56" i="3"/>
  <c r="T56" i="3" s="1"/>
  <c r="O56" i="3"/>
  <c r="N56" i="3"/>
  <c r="R55" i="3"/>
  <c r="Q55" i="3"/>
  <c r="U55" i="3" s="1"/>
  <c r="P55" i="3"/>
  <c r="O55" i="3"/>
  <c r="N55" i="3"/>
  <c r="R54" i="3"/>
  <c r="Q54" i="3"/>
  <c r="P54" i="3"/>
  <c r="O54" i="3"/>
  <c r="N54" i="3"/>
  <c r="T54" i="3" s="1"/>
  <c r="V54" i="3" s="1"/>
  <c r="R53" i="3"/>
  <c r="Q53" i="3"/>
  <c r="P53" i="3"/>
  <c r="O53" i="3"/>
  <c r="U53" i="3" s="1"/>
  <c r="V53" i="3" s="1"/>
  <c r="N53" i="3"/>
  <c r="R52" i="3"/>
  <c r="Q52" i="3"/>
  <c r="P52" i="3"/>
  <c r="U52" i="3" s="1"/>
  <c r="O52" i="3"/>
  <c r="N52" i="3"/>
  <c r="R51" i="3"/>
  <c r="Q51" i="3"/>
  <c r="T51" i="3" s="1"/>
  <c r="P51" i="3"/>
  <c r="O51" i="3"/>
  <c r="N51" i="3"/>
  <c r="R50" i="3"/>
  <c r="Q50" i="3"/>
  <c r="P50" i="3"/>
  <c r="O50" i="3"/>
  <c r="N50" i="3"/>
  <c r="U50" i="3" s="1"/>
  <c r="R49" i="3"/>
  <c r="Q49" i="3"/>
  <c r="P49" i="3"/>
  <c r="O49" i="3"/>
  <c r="U49" i="3" s="1"/>
  <c r="N49" i="3"/>
  <c r="R48" i="3"/>
  <c r="Q48" i="3"/>
  <c r="P48" i="3"/>
  <c r="T48" i="3" s="1"/>
  <c r="O48" i="3"/>
  <c r="N48" i="3"/>
  <c r="R40" i="3"/>
  <c r="Q40" i="3"/>
  <c r="P40" i="3"/>
  <c r="O40" i="3"/>
  <c r="T40" i="3" s="1"/>
  <c r="N40" i="3"/>
  <c r="R39" i="3"/>
  <c r="Q39" i="3"/>
  <c r="P39" i="3"/>
  <c r="U39" i="3" s="1"/>
  <c r="O39" i="3"/>
  <c r="N39" i="3"/>
  <c r="R38" i="3"/>
  <c r="Q38" i="3"/>
  <c r="U38" i="3" s="1"/>
  <c r="P38" i="3"/>
  <c r="O38" i="3"/>
  <c r="N38" i="3"/>
  <c r="R37" i="3"/>
  <c r="Q37" i="3"/>
  <c r="P37" i="3"/>
  <c r="O37" i="3"/>
  <c r="N37" i="3"/>
  <c r="T37" i="3" s="1"/>
  <c r="R36" i="3"/>
  <c r="Q36" i="3"/>
  <c r="P36" i="3"/>
  <c r="O36" i="3"/>
  <c r="U36" i="3" s="1"/>
  <c r="N36" i="3"/>
  <c r="R35" i="3"/>
  <c r="Q35" i="3"/>
  <c r="P35" i="3"/>
  <c r="T35" i="3" s="1"/>
  <c r="O35" i="3"/>
  <c r="N35" i="3"/>
  <c r="R34" i="3"/>
  <c r="Q34" i="3"/>
  <c r="U34" i="3" s="1"/>
  <c r="V34" i="3" s="1"/>
  <c r="P34" i="3"/>
  <c r="O34" i="3"/>
  <c r="N34" i="3"/>
  <c r="R33" i="3"/>
  <c r="Q33" i="3"/>
  <c r="P33" i="3"/>
  <c r="O33" i="3"/>
  <c r="N33" i="3"/>
  <c r="U33" i="3" s="1"/>
  <c r="R32" i="3"/>
  <c r="Q32" i="3"/>
  <c r="P32" i="3"/>
  <c r="O32" i="3"/>
  <c r="T32" i="3" s="1"/>
  <c r="N32" i="3"/>
  <c r="R31" i="3"/>
  <c r="Q31" i="3"/>
  <c r="P31" i="3"/>
  <c r="U31" i="3" s="1"/>
  <c r="O31" i="3"/>
  <c r="N31" i="3"/>
  <c r="R30" i="3"/>
  <c r="Q30" i="3"/>
  <c r="U30" i="3" s="1"/>
  <c r="P30" i="3"/>
  <c r="O30" i="3"/>
  <c r="N30" i="3"/>
  <c r="R29" i="3"/>
  <c r="Q29" i="3"/>
  <c r="P29" i="3"/>
  <c r="O29" i="3"/>
  <c r="N29" i="3"/>
  <c r="T29" i="3" s="1"/>
  <c r="R28" i="3"/>
  <c r="Q28" i="3"/>
  <c r="P28" i="3"/>
  <c r="O28" i="3"/>
  <c r="U28" i="3" s="1"/>
  <c r="N28" i="3"/>
  <c r="R27" i="3"/>
  <c r="Q27" i="3"/>
  <c r="P27" i="3"/>
  <c r="T27" i="3" s="1"/>
  <c r="O27" i="3"/>
  <c r="N27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T13" i="3" s="1"/>
  <c r="O14" i="3"/>
  <c r="P14" i="3"/>
  <c r="Q14" i="3"/>
  <c r="R14" i="3"/>
  <c r="O15" i="3"/>
  <c r="P15" i="3"/>
  <c r="Q15" i="3"/>
  <c r="R15" i="3"/>
  <c r="O16" i="3"/>
  <c r="P16" i="3"/>
  <c r="Q16" i="3"/>
  <c r="R16" i="3"/>
  <c r="T16" i="3" s="1"/>
  <c r="O17" i="3"/>
  <c r="P17" i="3"/>
  <c r="Q17" i="3"/>
  <c r="R17" i="3"/>
  <c r="U17" i="3" s="1"/>
  <c r="O18" i="3"/>
  <c r="P18" i="3"/>
  <c r="Q18" i="3"/>
  <c r="R18" i="3"/>
  <c r="R5" i="3"/>
  <c r="Q5" i="3"/>
  <c r="P5" i="3"/>
  <c r="O5" i="3"/>
  <c r="M103" i="3"/>
  <c r="M102" i="3"/>
  <c r="M101" i="3"/>
  <c r="M100" i="3"/>
  <c r="M99" i="3"/>
  <c r="M98" i="3"/>
  <c r="M97" i="3"/>
  <c r="M96" i="3"/>
  <c r="M95" i="3"/>
  <c r="M94" i="3"/>
  <c r="M93" i="3"/>
  <c r="M82" i="3"/>
  <c r="M81" i="3"/>
  <c r="M80" i="3"/>
  <c r="M79" i="3"/>
  <c r="M78" i="3"/>
  <c r="M77" i="3"/>
  <c r="M76" i="3"/>
  <c r="M75" i="3"/>
  <c r="M74" i="3"/>
  <c r="M73" i="3"/>
  <c r="M72" i="3"/>
  <c r="M61" i="3"/>
  <c r="M60" i="3"/>
  <c r="M59" i="3"/>
  <c r="M58" i="3"/>
  <c r="M57" i="3"/>
  <c r="M56" i="3"/>
  <c r="M55" i="3"/>
  <c r="M54" i="3"/>
  <c r="M53" i="3"/>
  <c r="M52" i="3"/>
  <c r="M51" i="3"/>
  <c r="M40" i="3"/>
  <c r="M39" i="3"/>
  <c r="M38" i="3"/>
  <c r="M37" i="3"/>
  <c r="M36" i="3"/>
  <c r="M35" i="3"/>
  <c r="M34" i="3"/>
  <c r="M33" i="3"/>
  <c r="M32" i="3"/>
  <c r="M31" i="3"/>
  <c r="M30" i="3"/>
  <c r="M18" i="3"/>
  <c r="M17" i="3"/>
  <c r="M16" i="3"/>
  <c r="M15" i="3"/>
  <c r="N15" i="3" s="1"/>
  <c r="U15" i="3" s="1"/>
  <c r="M14" i="3"/>
  <c r="M13" i="3"/>
  <c r="M12" i="3"/>
  <c r="M11" i="3"/>
  <c r="N11" i="3" s="1"/>
  <c r="M10" i="3"/>
  <c r="M9" i="3"/>
  <c r="N9" i="3" s="1"/>
  <c r="M8" i="3"/>
  <c r="N6" i="3"/>
  <c r="U6" i="3" s="1"/>
  <c r="N7" i="3"/>
  <c r="N8" i="3"/>
  <c r="N10" i="3"/>
  <c r="N12" i="3"/>
  <c r="U12" i="3" s="1"/>
  <c r="N13" i="3"/>
  <c r="N14" i="3"/>
  <c r="N16" i="3"/>
  <c r="N17" i="3"/>
  <c r="N18" i="3"/>
  <c r="N5" i="3"/>
  <c r="T103" i="3"/>
  <c r="U101" i="3"/>
  <c r="U99" i="3"/>
  <c r="T98" i="3"/>
  <c r="T96" i="3"/>
  <c r="U94" i="3"/>
  <c r="V94" i="3" s="1"/>
  <c r="U92" i="3"/>
  <c r="T91" i="3"/>
  <c r="U81" i="3"/>
  <c r="T80" i="3"/>
  <c r="U78" i="3"/>
  <c r="U75" i="3"/>
  <c r="U73" i="3"/>
  <c r="T72" i="3"/>
  <c r="U70" i="3"/>
  <c r="T61" i="3"/>
  <c r="U59" i="3"/>
  <c r="U56" i="3"/>
  <c r="V56" i="3" s="1"/>
  <c r="U54" i="3"/>
  <c r="T53" i="3"/>
  <c r="U51" i="3"/>
  <c r="U48" i="3"/>
  <c r="V48" i="3" s="1"/>
  <c r="U40" i="3"/>
  <c r="U37" i="3"/>
  <c r="V37" i="3" s="1"/>
  <c r="U35" i="3"/>
  <c r="T34" i="3"/>
  <c r="U32" i="3"/>
  <c r="U29" i="3"/>
  <c r="U27" i="3"/>
  <c r="U13" i="3"/>
  <c r="S40" i="2"/>
  <c r="R40" i="2"/>
  <c r="Q40" i="2"/>
  <c r="P40" i="2"/>
  <c r="V40" i="2" s="1"/>
  <c r="W40" i="2" s="1"/>
  <c r="O40" i="2"/>
  <c r="S39" i="2"/>
  <c r="R39" i="2"/>
  <c r="Q39" i="2"/>
  <c r="V39" i="2" s="1"/>
  <c r="P39" i="2"/>
  <c r="O39" i="2"/>
  <c r="S38" i="2"/>
  <c r="R38" i="2"/>
  <c r="V38" i="2" s="1"/>
  <c r="W38" i="2" s="1"/>
  <c r="Q38" i="2"/>
  <c r="P38" i="2"/>
  <c r="O38" i="2"/>
  <c r="S37" i="2"/>
  <c r="R37" i="2"/>
  <c r="Q37" i="2"/>
  <c r="P37" i="2"/>
  <c r="O37" i="2"/>
  <c r="V37" i="2" s="1"/>
  <c r="S36" i="2"/>
  <c r="R36" i="2"/>
  <c r="Q36" i="2"/>
  <c r="P36" i="2"/>
  <c r="U36" i="2" s="1"/>
  <c r="O36" i="2"/>
  <c r="S35" i="2"/>
  <c r="R35" i="2"/>
  <c r="Q35" i="2"/>
  <c r="V35" i="2" s="1"/>
  <c r="P35" i="2"/>
  <c r="O35" i="2"/>
  <c r="S34" i="2"/>
  <c r="R34" i="2"/>
  <c r="U34" i="2" s="1"/>
  <c r="Q34" i="2"/>
  <c r="P34" i="2"/>
  <c r="O34" i="2"/>
  <c r="S33" i="2"/>
  <c r="R33" i="2"/>
  <c r="Q33" i="2"/>
  <c r="P33" i="2"/>
  <c r="O33" i="2"/>
  <c r="V33" i="2" s="1"/>
  <c r="W33" i="2" s="1"/>
  <c r="S32" i="2"/>
  <c r="R32" i="2"/>
  <c r="Q32" i="2"/>
  <c r="P32" i="2"/>
  <c r="V32" i="2" s="1"/>
  <c r="O32" i="2"/>
  <c r="S31" i="2"/>
  <c r="R31" i="2"/>
  <c r="Q31" i="2"/>
  <c r="V31" i="2" s="1"/>
  <c r="P31" i="2"/>
  <c r="O31" i="2"/>
  <c r="S30" i="2"/>
  <c r="R30" i="2"/>
  <c r="V30" i="2" s="1"/>
  <c r="Q30" i="2"/>
  <c r="P30" i="2"/>
  <c r="O30" i="2"/>
  <c r="S29" i="2"/>
  <c r="R29" i="2"/>
  <c r="Q29" i="2"/>
  <c r="P29" i="2"/>
  <c r="O29" i="2"/>
  <c r="U29" i="2" s="1"/>
  <c r="S28" i="2"/>
  <c r="R28" i="2"/>
  <c r="Q28" i="2"/>
  <c r="P28" i="2"/>
  <c r="V28" i="2" s="1"/>
  <c r="O28" i="2"/>
  <c r="S27" i="2"/>
  <c r="R27" i="2"/>
  <c r="Q27" i="2"/>
  <c r="U27" i="2" s="1"/>
  <c r="W27" i="2" s="1"/>
  <c r="P27" i="2"/>
  <c r="O27" i="2"/>
  <c r="P6" i="2"/>
  <c r="Q6" i="2"/>
  <c r="R6" i="2"/>
  <c r="S6" i="2"/>
  <c r="V6" i="2" s="1"/>
  <c r="P7" i="2"/>
  <c r="Q7" i="2"/>
  <c r="R7" i="2"/>
  <c r="S7" i="2"/>
  <c r="V7" i="2" s="1"/>
  <c r="W7" i="2" s="1"/>
  <c r="P8" i="2"/>
  <c r="Q8" i="2"/>
  <c r="R8" i="2"/>
  <c r="S8" i="2"/>
  <c r="U8" i="2" s="1"/>
  <c r="P9" i="2"/>
  <c r="Q9" i="2"/>
  <c r="R9" i="2"/>
  <c r="S9" i="2"/>
  <c r="P10" i="2"/>
  <c r="Q10" i="2"/>
  <c r="R10" i="2"/>
  <c r="S10" i="2"/>
  <c r="U10" i="2" s="1"/>
  <c r="P11" i="2"/>
  <c r="Q11" i="2"/>
  <c r="R11" i="2"/>
  <c r="S11" i="2"/>
  <c r="V11" i="2" s="1"/>
  <c r="P12" i="2"/>
  <c r="Q12" i="2"/>
  <c r="R12" i="2"/>
  <c r="S12" i="2"/>
  <c r="V12" i="2" s="1"/>
  <c r="P13" i="2"/>
  <c r="Q13" i="2"/>
  <c r="R13" i="2"/>
  <c r="S13" i="2"/>
  <c r="P14" i="2"/>
  <c r="Q14" i="2"/>
  <c r="R14" i="2"/>
  <c r="S14" i="2"/>
  <c r="U14" i="2" s="1"/>
  <c r="P15" i="2"/>
  <c r="Q15" i="2"/>
  <c r="R15" i="2"/>
  <c r="S15" i="2"/>
  <c r="V15" i="2" s="1"/>
  <c r="P16" i="2"/>
  <c r="Q16" i="2"/>
  <c r="R16" i="2"/>
  <c r="S16" i="2"/>
  <c r="V16" i="2" s="1"/>
  <c r="P17" i="2"/>
  <c r="Q17" i="2"/>
  <c r="R17" i="2"/>
  <c r="S17" i="2"/>
  <c r="P18" i="2"/>
  <c r="Q18" i="2"/>
  <c r="R18" i="2"/>
  <c r="S18" i="2"/>
  <c r="V18" i="2" s="1"/>
  <c r="W18" i="2" s="1"/>
  <c r="S5" i="2"/>
  <c r="R5" i="2"/>
  <c r="Q5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5" i="2"/>
  <c r="N82" i="2"/>
  <c r="N81" i="2"/>
  <c r="N80" i="2"/>
  <c r="N79" i="2"/>
  <c r="N78" i="2"/>
  <c r="N77" i="2"/>
  <c r="N76" i="2"/>
  <c r="N75" i="2"/>
  <c r="N74" i="2"/>
  <c r="N73" i="2"/>
  <c r="N72" i="2"/>
  <c r="N61" i="2"/>
  <c r="N60" i="2"/>
  <c r="N59" i="2"/>
  <c r="N58" i="2"/>
  <c r="N57" i="2"/>
  <c r="N56" i="2"/>
  <c r="N55" i="2"/>
  <c r="N54" i="2"/>
  <c r="N53" i="2"/>
  <c r="N52" i="2"/>
  <c r="N51" i="2"/>
  <c r="N40" i="2"/>
  <c r="N39" i="2"/>
  <c r="N38" i="2"/>
  <c r="N37" i="2"/>
  <c r="N36" i="2"/>
  <c r="N35" i="2"/>
  <c r="N34" i="2"/>
  <c r="N33" i="2"/>
  <c r="N32" i="2"/>
  <c r="N31" i="2"/>
  <c r="N30" i="2"/>
  <c r="N18" i="2"/>
  <c r="N17" i="2"/>
  <c r="N16" i="2"/>
  <c r="N15" i="2"/>
  <c r="N14" i="2"/>
  <c r="N13" i="2"/>
  <c r="N12" i="2"/>
  <c r="N11" i="2"/>
  <c r="N10" i="2"/>
  <c r="N9" i="2"/>
  <c r="N8" i="2"/>
  <c r="V82" i="2"/>
  <c r="W82" i="2" s="1"/>
  <c r="U82" i="2"/>
  <c r="V81" i="2"/>
  <c r="U81" i="2"/>
  <c r="V80" i="2"/>
  <c r="W80" i="2" s="1"/>
  <c r="U80" i="2"/>
  <c r="V79" i="2"/>
  <c r="U79" i="2"/>
  <c r="V78" i="2"/>
  <c r="W78" i="2" s="1"/>
  <c r="U78" i="2"/>
  <c r="V77" i="2"/>
  <c r="U77" i="2"/>
  <c r="W77" i="2" s="1"/>
  <c r="V76" i="2"/>
  <c r="W76" i="2" s="1"/>
  <c r="U76" i="2"/>
  <c r="V75" i="2"/>
  <c r="W75" i="2" s="1"/>
  <c r="U75" i="2"/>
  <c r="V74" i="2"/>
  <c r="U74" i="2"/>
  <c r="V73" i="2"/>
  <c r="U73" i="2"/>
  <c r="V72" i="2"/>
  <c r="U72" i="2"/>
  <c r="W71" i="2"/>
  <c r="V71" i="2"/>
  <c r="U71" i="2"/>
  <c r="V70" i="2"/>
  <c r="U70" i="2"/>
  <c r="V69" i="2"/>
  <c r="U69" i="2"/>
  <c r="W69" i="2" s="1"/>
  <c r="V61" i="2"/>
  <c r="U61" i="2"/>
  <c r="V60" i="2"/>
  <c r="W60" i="2" s="1"/>
  <c r="U60" i="2"/>
  <c r="V59" i="2"/>
  <c r="W59" i="2" s="1"/>
  <c r="U59" i="2"/>
  <c r="V58" i="2"/>
  <c r="U58" i="2"/>
  <c r="W58" i="2" s="1"/>
  <c r="V57" i="2"/>
  <c r="W57" i="2" s="1"/>
  <c r="U57" i="2"/>
  <c r="V56" i="2"/>
  <c r="W56" i="2" s="1"/>
  <c r="U56" i="2"/>
  <c r="V55" i="2"/>
  <c r="W55" i="2" s="1"/>
  <c r="U55" i="2"/>
  <c r="V54" i="2"/>
  <c r="U54" i="2"/>
  <c r="W54" i="2" s="1"/>
  <c r="V53" i="2"/>
  <c r="W53" i="2" s="1"/>
  <c r="U53" i="2"/>
  <c r="V52" i="2"/>
  <c r="W52" i="2" s="1"/>
  <c r="U52" i="2"/>
  <c r="V51" i="2"/>
  <c r="U51" i="2"/>
  <c r="V50" i="2"/>
  <c r="U50" i="2"/>
  <c r="V49" i="2"/>
  <c r="W49" i="2" s="1"/>
  <c r="U49" i="2"/>
  <c r="W48" i="2"/>
  <c r="V48" i="2"/>
  <c r="U48" i="2"/>
  <c r="U40" i="2"/>
  <c r="U38" i="2"/>
  <c r="V36" i="2"/>
  <c r="V34" i="2"/>
  <c r="U33" i="2"/>
  <c r="U31" i="2"/>
  <c r="V29" i="2"/>
  <c r="W29" i="2" s="1"/>
  <c r="V27" i="2"/>
  <c r="U18" i="2"/>
  <c r="V14" i="2"/>
  <c r="V10" i="2"/>
  <c r="U7" i="2"/>
  <c r="V95" i="3" l="1"/>
  <c r="V92" i="3"/>
  <c r="T90" i="3"/>
  <c r="V90" i="3" s="1"/>
  <c r="T93" i="3"/>
  <c r="V93" i="3" s="1"/>
  <c r="T100" i="3"/>
  <c r="V100" i="3" s="1"/>
  <c r="T102" i="3"/>
  <c r="V102" i="3" s="1"/>
  <c r="V101" i="3"/>
  <c r="T95" i="3"/>
  <c r="T97" i="3"/>
  <c r="V97" i="3" s="1"/>
  <c r="V99" i="3"/>
  <c r="V74" i="3"/>
  <c r="V75" i="3"/>
  <c r="V70" i="3"/>
  <c r="V81" i="3"/>
  <c r="T69" i="3"/>
  <c r="V69" i="3" s="1"/>
  <c r="T71" i="3"/>
  <c r="V71" i="3" s="1"/>
  <c r="T74" i="3"/>
  <c r="T77" i="3"/>
  <c r="V77" i="3" s="1"/>
  <c r="T79" i="3"/>
  <c r="V79" i="3" s="1"/>
  <c r="T82" i="3"/>
  <c r="V82" i="3" s="1"/>
  <c r="V73" i="3"/>
  <c r="V78" i="3"/>
  <c r="T76" i="3"/>
  <c r="V76" i="3" s="1"/>
  <c r="V55" i="3"/>
  <c r="V59" i="3"/>
  <c r="T50" i="3"/>
  <c r="V50" i="3" s="1"/>
  <c r="T52" i="3"/>
  <c r="V52" i="3" s="1"/>
  <c r="T55" i="3"/>
  <c r="T58" i="3"/>
  <c r="V58" i="3" s="1"/>
  <c r="T60" i="3"/>
  <c r="V60" i="3" s="1"/>
  <c r="V51" i="3"/>
  <c r="T49" i="3"/>
  <c r="V49" i="3" s="1"/>
  <c r="T57" i="3"/>
  <c r="V57" i="3" s="1"/>
  <c r="V28" i="3"/>
  <c r="V31" i="3"/>
  <c r="V29" i="3"/>
  <c r="V27" i="3"/>
  <c r="V40" i="3"/>
  <c r="T28" i="3"/>
  <c r="T31" i="3"/>
  <c r="T33" i="3"/>
  <c r="V33" i="3" s="1"/>
  <c r="T36" i="3"/>
  <c r="V36" i="3" s="1"/>
  <c r="T39" i="3"/>
  <c r="V39" i="3" s="1"/>
  <c r="V32" i="3"/>
  <c r="V35" i="3"/>
  <c r="T30" i="3"/>
  <c r="V30" i="3" s="1"/>
  <c r="T38" i="3"/>
  <c r="V38" i="3" s="1"/>
  <c r="U16" i="3"/>
  <c r="V16" i="3" s="1"/>
  <c r="U10" i="3"/>
  <c r="V13" i="3"/>
  <c r="T17" i="3"/>
  <c r="V17" i="3" s="1"/>
  <c r="T14" i="3"/>
  <c r="U8" i="3"/>
  <c r="U18" i="3"/>
  <c r="U7" i="3"/>
  <c r="T11" i="3"/>
  <c r="U11" i="3"/>
  <c r="V11" i="3" s="1"/>
  <c r="T9" i="3"/>
  <c r="U9" i="3"/>
  <c r="V9" i="3" s="1"/>
  <c r="T18" i="3"/>
  <c r="V18" i="3" s="1"/>
  <c r="T6" i="3"/>
  <c r="V6" i="3" s="1"/>
  <c r="U14" i="3"/>
  <c r="V14" i="3" s="1"/>
  <c r="T8" i="3"/>
  <c r="T10" i="3"/>
  <c r="V10" i="3" s="1"/>
  <c r="T7" i="3"/>
  <c r="T12" i="3"/>
  <c r="V12" i="3" s="1"/>
  <c r="T15" i="3"/>
  <c r="V15" i="3" s="1"/>
  <c r="W79" i="2"/>
  <c r="W81" i="2"/>
  <c r="W70" i="2"/>
  <c r="W72" i="2"/>
  <c r="W74" i="2"/>
  <c r="W73" i="2"/>
  <c r="W61" i="2"/>
  <c r="W51" i="2"/>
  <c r="W50" i="2"/>
  <c r="W36" i="2"/>
  <c r="U28" i="2"/>
  <c r="W28" i="2" s="1"/>
  <c r="U35" i="2"/>
  <c r="W35" i="2" s="1"/>
  <c r="U37" i="2"/>
  <c r="W37" i="2" s="1"/>
  <c r="W31" i="2"/>
  <c r="U30" i="2"/>
  <c r="W30" i="2" s="1"/>
  <c r="U32" i="2"/>
  <c r="W32" i="2" s="1"/>
  <c r="U39" i="2"/>
  <c r="W39" i="2" s="1"/>
  <c r="W34" i="2"/>
  <c r="W14" i="2"/>
  <c r="U11" i="2"/>
  <c r="W11" i="2" s="1"/>
  <c r="U15" i="2"/>
  <c r="W15" i="2" s="1"/>
  <c r="U16" i="2"/>
  <c r="U6" i="2"/>
  <c r="V8" i="2"/>
  <c r="W8" i="2" s="1"/>
  <c r="W10" i="2"/>
  <c r="U5" i="2"/>
  <c r="V5" i="2"/>
  <c r="W5" i="2" s="1"/>
  <c r="V17" i="2"/>
  <c r="V13" i="2"/>
  <c r="V9" i="2"/>
  <c r="U12" i="2"/>
  <c r="W16" i="2"/>
  <c r="U9" i="2"/>
  <c r="U13" i="2"/>
  <c r="U17" i="2"/>
  <c r="W17" i="2" s="1"/>
  <c r="W6" i="2"/>
  <c r="W12" i="2"/>
  <c r="I103" i="3"/>
  <c r="J103" i="3" s="1"/>
  <c r="H103" i="3"/>
  <c r="I102" i="3"/>
  <c r="J102" i="3" s="1"/>
  <c r="H102" i="3"/>
  <c r="J101" i="3"/>
  <c r="I101" i="3"/>
  <c r="H101" i="3"/>
  <c r="I100" i="3"/>
  <c r="J100" i="3" s="1"/>
  <c r="H100" i="3"/>
  <c r="I99" i="3"/>
  <c r="J99" i="3" s="1"/>
  <c r="H99" i="3"/>
  <c r="I98" i="3"/>
  <c r="J98" i="3" s="1"/>
  <c r="H98" i="3"/>
  <c r="J97" i="3"/>
  <c r="I97" i="3"/>
  <c r="H97" i="3"/>
  <c r="I96" i="3"/>
  <c r="J96" i="3" s="1"/>
  <c r="H96" i="3"/>
  <c r="I95" i="3"/>
  <c r="J95" i="3" s="1"/>
  <c r="H95" i="3"/>
  <c r="I94" i="3"/>
  <c r="J94" i="3" s="1"/>
  <c r="H94" i="3"/>
  <c r="J93" i="3"/>
  <c r="I93" i="3"/>
  <c r="H93" i="3"/>
  <c r="I92" i="3"/>
  <c r="J92" i="3" s="1"/>
  <c r="H92" i="3"/>
  <c r="I91" i="3"/>
  <c r="J91" i="3" s="1"/>
  <c r="H91" i="3"/>
  <c r="I90" i="3"/>
  <c r="J90" i="3" s="1"/>
  <c r="H90" i="3"/>
  <c r="J82" i="3"/>
  <c r="I82" i="3"/>
  <c r="H82" i="3"/>
  <c r="I81" i="3"/>
  <c r="J81" i="3" s="1"/>
  <c r="H81" i="3"/>
  <c r="I80" i="3"/>
  <c r="J80" i="3" s="1"/>
  <c r="H80" i="3"/>
  <c r="I79" i="3"/>
  <c r="J79" i="3" s="1"/>
  <c r="H79" i="3"/>
  <c r="J78" i="3"/>
  <c r="I78" i="3"/>
  <c r="H78" i="3"/>
  <c r="I77" i="3"/>
  <c r="J77" i="3" s="1"/>
  <c r="H77" i="3"/>
  <c r="I76" i="3"/>
  <c r="J76" i="3" s="1"/>
  <c r="H76" i="3"/>
  <c r="I75" i="3"/>
  <c r="J75" i="3" s="1"/>
  <c r="H75" i="3"/>
  <c r="J74" i="3"/>
  <c r="I74" i="3"/>
  <c r="H74" i="3"/>
  <c r="I73" i="3"/>
  <c r="J73" i="3" s="1"/>
  <c r="H73" i="3"/>
  <c r="I72" i="3"/>
  <c r="J72" i="3" s="1"/>
  <c r="H72" i="3"/>
  <c r="J71" i="3"/>
  <c r="I71" i="3"/>
  <c r="H71" i="3"/>
  <c r="J70" i="3"/>
  <c r="I70" i="3"/>
  <c r="H70" i="3"/>
  <c r="I69" i="3"/>
  <c r="J69" i="3" s="1"/>
  <c r="H69" i="3"/>
  <c r="I61" i="3"/>
  <c r="J61" i="3" s="1"/>
  <c r="H61" i="3"/>
  <c r="J60" i="3"/>
  <c r="I60" i="3"/>
  <c r="H60" i="3"/>
  <c r="J59" i="3"/>
  <c r="I59" i="3"/>
  <c r="H59" i="3"/>
  <c r="I58" i="3"/>
  <c r="J58" i="3" s="1"/>
  <c r="H58" i="3"/>
  <c r="I57" i="3"/>
  <c r="J57" i="3" s="1"/>
  <c r="H57" i="3"/>
  <c r="J56" i="3"/>
  <c r="I56" i="3"/>
  <c r="H56" i="3"/>
  <c r="J55" i="3"/>
  <c r="I55" i="3"/>
  <c r="H55" i="3"/>
  <c r="I54" i="3"/>
  <c r="J54" i="3" s="1"/>
  <c r="H54" i="3"/>
  <c r="I53" i="3"/>
  <c r="J53" i="3" s="1"/>
  <c r="H53" i="3"/>
  <c r="I52" i="3"/>
  <c r="J52" i="3" s="1"/>
  <c r="H52" i="3"/>
  <c r="I51" i="3"/>
  <c r="H51" i="3"/>
  <c r="J51" i="3" s="1"/>
  <c r="I50" i="3"/>
  <c r="J50" i="3" s="1"/>
  <c r="H50" i="3"/>
  <c r="J49" i="3"/>
  <c r="I49" i="3"/>
  <c r="H49" i="3"/>
  <c r="I48" i="3"/>
  <c r="J48" i="3" s="1"/>
  <c r="H48" i="3"/>
  <c r="I40" i="3"/>
  <c r="H40" i="3"/>
  <c r="J40" i="3" s="1"/>
  <c r="I39" i="3"/>
  <c r="J39" i="3" s="1"/>
  <c r="H39" i="3"/>
  <c r="J38" i="3"/>
  <c r="I38" i="3"/>
  <c r="H38" i="3"/>
  <c r="I37" i="3"/>
  <c r="J37" i="3" s="1"/>
  <c r="H37" i="3"/>
  <c r="I36" i="3"/>
  <c r="H36" i="3"/>
  <c r="J36" i="3" s="1"/>
  <c r="I35" i="3"/>
  <c r="J35" i="3" s="1"/>
  <c r="H35" i="3"/>
  <c r="J34" i="3"/>
  <c r="I34" i="3"/>
  <c r="H34" i="3"/>
  <c r="I33" i="3"/>
  <c r="J33" i="3" s="1"/>
  <c r="H33" i="3"/>
  <c r="I32" i="3"/>
  <c r="H32" i="3"/>
  <c r="J32" i="3" s="1"/>
  <c r="I31" i="3"/>
  <c r="J31" i="3" s="1"/>
  <c r="H31" i="3"/>
  <c r="J30" i="3"/>
  <c r="I30" i="3"/>
  <c r="H30" i="3"/>
  <c r="I29" i="3"/>
  <c r="J29" i="3" s="1"/>
  <c r="H29" i="3"/>
  <c r="I28" i="3"/>
  <c r="H28" i="3"/>
  <c r="J28" i="3" s="1"/>
  <c r="I27" i="3"/>
  <c r="J27" i="3" s="1"/>
  <c r="H27" i="3"/>
  <c r="J18" i="3"/>
  <c r="I18" i="3"/>
  <c r="H18" i="3"/>
  <c r="I17" i="3"/>
  <c r="J17" i="3" s="1"/>
  <c r="H17" i="3"/>
  <c r="I16" i="3"/>
  <c r="H16" i="3"/>
  <c r="J16" i="3" s="1"/>
  <c r="I15" i="3"/>
  <c r="J15" i="3" s="1"/>
  <c r="H15" i="3"/>
  <c r="J14" i="3"/>
  <c r="I14" i="3"/>
  <c r="H14" i="3"/>
  <c r="I13" i="3"/>
  <c r="J13" i="3" s="1"/>
  <c r="H13" i="3"/>
  <c r="I12" i="3"/>
  <c r="H12" i="3"/>
  <c r="J12" i="3" s="1"/>
  <c r="I11" i="3"/>
  <c r="J11" i="3" s="1"/>
  <c r="H11" i="3"/>
  <c r="J10" i="3"/>
  <c r="I10" i="3"/>
  <c r="H10" i="3"/>
  <c r="I9" i="3"/>
  <c r="J9" i="3" s="1"/>
  <c r="H9" i="3"/>
  <c r="I8" i="3"/>
  <c r="H8" i="3"/>
  <c r="J8" i="3" s="1"/>
  <c r="I7" i="3"/>
  <c r="J7" i="3" s="1"/>
  <c r="H7" i="3"/>
  <c r="J6" i="3"/>
  <c r="I6" i="3"/>
  <c r="H6" i="3"/>
  <c r="I5" i="3"/>
  <c r="J5" i="3" s="1"/>
  <c r="H5" i="3"/>
  <c r="I82" i="2"/>
  <c r="H82" i="2"/>
  <c r="J82" i="2" s="1"/>
  <c r="I81" i="2"/>
  <c r="J81" i="2" s="1"/>
  <c r="H81" i="2"/>
  <c r="J80" i="2"/>
  <c r="I80" i="2"/>
  <c r="H80" i="2"/>
  <c r="I79" i="2"/>
  <c r="J79" i="2" s="1"/>
  <c r="H79" i="2"/>
  <c r="I78" i="2"/>
  <c r="H78" i="2"/>
  <c r="J78" i="2" s="1"/>
  <c r="I77" i="2"/>
  <c r="J77" i="2" s="1"/>
  <c r="H77" i="2"/>
  <c r="J76" i="2"/>
  <c r="I76" i="2"/>
  <c r="H76" i="2"/>
  <c r="I75" i="2"/>
  <c r="J75" i="2" s="1"/>
  <c r="H75" i="2"/>
  <c r="I74" i="2"/>
  <c r="H74" i="2"/>
  <c r="J74" i="2" s="1"/>
  <c r="I73" i="2"/>
  <c r="J73" i="2" s="1"/>
  <c r="H73" i="2"/>
  <c r="J72" i="2"/>
  <c r="I72" i="2"/>
  <c r="H72" i="2"/>
  <c r="I71" i="2"/>
  <c r="J71" i="2" s="1"/>
  <c r="H71" i="2"/>
  <c r="I70" i="2"/>
  <c r="H70" i="2"/>
  <c r="J70" i="2" s="1"/>
  <c r="I69" i="2"/>
  <c r="J69" i="2" s="1"/>
  <c r="H69" i="2"/>
  <c r="J61" i="2"/>
  <c r="I61" i="2"/>
  <c r="H61" i="2"/>
  <c r="I60" i="2"/>
  <c r="J60" i="2" s="1"/>
  <c r="H60" i="2"/>
  <c r="I59" i="2"/>
  <c r="H59" i="2"/>
  <c r="J59" i="2" s="1"/>
  <c r="I58" i="2"/>
  <c r="J58" i="2" s="1"/>
  <c r="H58" i="2"/>
  <c r="J57" i="2"/>
  <c r="I57" i="2"/>
  <c r="H57" i="2"/>
  <c r="I56" i="2"/>
  <c r="J56" i="2" s="1"/>
  <c r="H56" i="2"/>
  <c r="I55" i="2"/>
  <c r="H55" i="2"/>
  <c r="J55" i="2" s="1"/>
  <c r="I54" i="2"/>
  <c r="J54" i="2" s="1"/>
  <c r="H54" i="2"/>
  <c r="J53" i="2"/>
  <c r="I53" i="2"/>
  <c r="H53" i="2"/>
  <c r="I52" i="2"/>
  <c r="J52" i="2" s="1"/>
  <c r="H52" i="2"/>
  <c r="I51" i="2"/>
  <c r="H51" i="2"/>
  <c r="J51" i="2" s="1"/>
  <c r="I50" i="2"/>
  <c r="J50" i="2" s="1"/>
  <c r="H50" i="2"/>
  <c r="J49" i="2"/>
  <c r="I49" i="2"/>
  <c r="H49" i="2"/>
  <c r="I48" i="2"/>
  <c r="J48" i="2" s="1"/>
  <c r="H48" i="2"/>
  <c r="I40" i="2"/>
  <c r="H40" i="2"/>
  <c r="J40" i="2" s="1"/>
  <c r="I39" i="2"/>
  <c r="J39" i="2" s="1"/>
  <c r="H39" i="2"/>
  <c r="J38" i="2"/>
  <c r="I38" i="2"/>
  <c r="H38" i="2"/>
  <c r="I37" i="2"/>
  <c r="J37" i="2" s="1"/>
  <c r="H37" i="2"/>
  <c r="I36" i="2"/>
  <c r="H36" i="2"/>
  <c r="J36" i="2" s="1"/>
  <c r="J35" i="2"/>
  <c r="I35" i="2"/>
  <c r="H35" i="2"/>
  <c r="I34" i="2"/>
  <c r="J34" i="2" s="1"/>
  <c r="H34" i="2"/>
  <c r="I33" i="2"/>
  <c r="J33" i="2" s="1"/>
  <c r="H33" i="2"/>
  <c r="I32" i="2"/>
  <c r="H32" i="2"/>
  <c r="J32" i="2" s="1"/>
  <c r="J31" i="2"/>
  <c r="I31" i="2"/>
  <c r="H31" i="2"/>
  <c r="I30" i="2"/>
  <c r="J30" i="2" s="1"/>
  <c r="H30" i="2"/>
  <c r="I29" i="2"/>
  <c r="J29" i="2" s="1"/>
  <c r="H29" i="2"/>
  <c r="I28" i="2"/>
  <c r="H28" i="2"/>
  <c r="J28" i="2" s="1"/>
  <c r="J27" i="2"/>
  <c r="I27" i="2"/>
  <c r="H27" i="2"/>
  <c r="I18" i="2"/>
  <c r="J18" i="2" s="1"/>
  <c r="H18" i="2"/>
  <c r="I17" i="2"/>
  <c r="J17" i="2" s="1"/>
  <c r="H17" i="2"/>
  <c r="I16" i="2"/>
  <c r="H16" i="2"/>
  <c r="J16" i="2" s="1"/>
  <c r="J15" i="2"/>
  <c r="I15" i="2"/>
  <c r="H15" i="2"/>
  <c r="I14" i="2"/>
  <c r="J14" i="2" s="1"/>
  <c r="H14" i="2"/>
  <c r="I13" i="2"/>
  <c r="J13" i="2" s="1"/>
  <c r="H13" i="2"/>
  <c r="I12" i="2"/>
  <c r="H12" i="2"/>
  <c r="J12" i="2" s="1"/>
  <c r="J11" i="2"/>
  <c r="I11" i="2"/>
  <c r="H11" i="2"/>
  <c r="I10" i="2"/>
  <c r="J10" i="2" s="1"/>
  <c r="H10" i="2"/>
  <c r="I9" i="2"/>
  <c r="J9" i="2" s="1"/>
  <c r="H9" i="2"/>
  <c r="I8" i="2"/>
  <c r="H8" i="2"/>
  <c r="J8" i="2" s="1"/>
  <c r="J7" i="2"/>
  <c r="I7" i="2"/>
  <c r="H7" i="2"/>
  <c r="I6" i="2"/>
  <c r="J6" i="2" s="1"/>
  <c r="H6" i="2"/>
  <c r="I5" i="2"/>
  <c r="J5" i="2" s="1"/>
  <c r="H5" i="2"/>
  <c r="I40" i="1"/>
  <c r="H40" i="1"/>
  <c r="J40" i="1" s="1"/>
  <c r="J39" i="1"/>
  <c r="I39" i="1"/>
  <c r="H39" i="1"/>
  <c r="I38" i="1"/>
  <c r="J38" i="1" s="1"/>
  <c r="H38" i="1"/>
  <c r="I37" i="1"/>
  <c r="J37" i="1" s="1"/>
  <c r="H37" i="1"/>
  <c r="I36" i="1"/>
  <c r="H36" i="1"/>
  <c r="J36" i="1" s="1"/>
  <c r="J35" i="1"/>
  <c r="I35" i="1"/>
  <c r="H35" i="1"/>
  <c r="I34" i="1"/>
  <c r="J34" i="1" s="1"/>
  <c r="H34" i="1"/>
  <c r="I33" i="1"/>
  <c r="J33" i="1" s="1"/>
  <c r="H33" i="1"/>
  <c r="I32" i="1"/>
  <c r="H32" i="1"/>
  <c r="J32" i="1" s="1"/>
  <c r="J31" i="1"/>
  <c r="I31" i="1"/>
  <c r="H31" i="1"/>
  <c r="I30" i="1"/>
  <c r="J30" i="1" s="1"/>
  <c r="H30" i="1"/>
  <c r="I29" i="1"/>
  <c r="J29" i="1" s="1"/>
  <c r="H29" i="1"/>
  <c r="I28" i="1"/>
  <c r="H28" i="1"/>
  <c r="J28" i="1" s="1"/>
  <c r="J27" i="1"/>
  <c r="I27" i="1"/>
  <c r="H27" i="1"/>
  <c r="I18" i="1"/>
  <c r="J18" i="1" s="1"/>
  <c r="H18" i="1"/>
  <c r="I17" i="1"/>
  <c r="J17" i="1" s="1"/>
  <c r="H17" i="1"/>
  <c r="I16" i="1"/>
  <c r="H16" i="1"/>
  <c r="J16" i="1" s="1"/>
  <c r="J15" i="1"/>
  <c r="I15" i="1"/>
  <c r="H15" i="1"/>
  <c r="I14" i="1"/>
  <c r="J14" i="1" s="1"/>
  <c r="H14" i="1"/>
  <c r="I13" i="1"/>
  <c r="J13" i="1" s="1"/>
  <c r="H13" i="1"/>
  <c r="I12" i="1"/>
  <c r="H12" i="1"/>
  <c r="J12" i="1" s="1"/>
  <c r="J11" i="1"/>
  <c r="I11" i="1"/>
  <c r="H11" i="1"/>
  <c r="I10" i="1"/>
  <c r="J10" i="1" s="1"/>
  <c r="H10" i="1"/>
  <c r="I9" i="1"/>
  <c r="J9" i="1" s="1"/>
  <c r="H9" i="1"/>
  <c r="I8" i="1"/>
  <c r="H8" i="1"/>
  <c r="J8" i="1" s="1"/>
  <c r="J7" i="1"/>
  <c r="I7" i="1"/>
  <c r="H7" i="1"/>
  <c r="I6" i="1"/>
  <c r="J6" i="1" s="1"/>
  <c r="H6" i="1"/>
  <c r="I5" i="1"/>
  <c r="J5" i="1" s="1"/>
  <c r="H5" i="1"/>
  <c r="V7" i="3" l="1"/>
  <c r="V8" i="3"/>
  <c r="T5" i="3"/>
  <c r="U5" i="3"/>
  <c r="W13" i="2"/>
  <c r="W9" i="2"/>
  <c r="V5" i="3" l="1"/>
</calcChain>
</file>

<file path=xl/sharedStrings.xml><?xml version="1.0" encoding="utf-8"?>
<sst xmlns="http://schemas.openxmlformats.org/spreadsheetml/2006/main" count="358" uniqueCount="31">
  <si>
    <t>2-pairs</t>
  </si>
  <si>
    <t>Message 
Size</t>
  </si>
  <si>
    <t>bandwidth (Mbps)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</si>
  <si>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</si>
  <si>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</si>
  <si>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</si>
  <si>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</si>
  <si>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</si>
  <si>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</si>
  <si>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</si>
  <si>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</si>
  <si>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</si>
  <si>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</si>
  <si>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</si>
  <si>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</si>
  <si>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</si>
  <si>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</si>
  <si>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</si>
  <si>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4-pairs</t>
  </si>
  <si>
    <t>1- pair</t>
  </si>
  <si>
    <t>8-pairs</t>
  </si>
  <si>
    <t>1-pair</t>
  </si>
  <si>
    <t>16-pairs</t>
  </si>
  <si>
    <t>NS-Intra</t>
  </si>
  <si>
    <t>2-pair</t>
  </si>
  <si>
    <t>4-pair</t>
  </si>
  <si>
    <t>8-pair</t>
  </si>
  <si>
    <t>NS-Inter</t>
  </si>
  <si>
    <t>16-pair</t>
  </si>
  <si>
    <t>bandwidth (MB/s)</t>
  </si>
  <si>
    <t>Latency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</si>
</sst>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1DA"/>
        <bgColor rgb="FF000000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0"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2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1" fillId="0" borderId="1" xfId="0" applyNumberFormat="1" applyFont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8" fillId="3" borderId="1" xfId="0" applyFont="1" applyFill="1" applyAlignment="1">
      <alignment horizontal="center"/>
    </xf>
    <xf numFmtId="0" fontId="7" fillId="3" borderId="1" xfId="0" applyFont="1" applyFill="1" applyAlignment="1">
      <alignment horizontal="center"/>
    </xf>
    <xf numFmtId="0" fontId="10" fillId="3" borderId="1" xfId="0" applyFont="1" applyFill="1" applyAlignment="1">
      <alignment horizontal="center"/>
    </xf>
    <xf numFmtId="0" fontId="1" fillId="0" borderId="1" xfId="0" applyFont="1" applyAlignment="1">
      <alignment horizontal="center"/>
    </xf>
    <xf numFmtId="0" fontId="0" fillId="0" borderId="1" xfId="0"/>
    <xf numFmtId="0" fontId="8" fillId="4" borderId="1" xfId="0" applyFont="1" applyFill="1" applyAlignment="1">
      <alignment horizontal="center"/>
    </xf>
    <xf numFmtId="0" fontId="9" fillId="5" borderId="1" xfId="0" applyFont="1" applyFill="1"/>
    <xf numFmtId="0" fontId="7" fillId="5" borderId="1" xfId="0" applyFont="1" applyFill="1" applyAlignment="1">
      <alignment horizontal="center"/>
    </xf>
    <xf numFmtId="2" fontId="10" fillId="5" borderId="1" xfId="0" applyNumberFormat="1" applyFont="1" applyFill="1" applyAlignment="1">
      <alignment horizontal="center"/>
    </xf>
    <xf numFmtId="0" fontId="5" fillId="0" borderId="1" xfId="0" applyFont="1"/>
    <xf numFmtId="0" fontId="5" fillId="0" borderId="1" xfId="0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2" fontId="5" fillId="0" borderId="1" xfId="0" applyNumberFormat="1" applyFont="1" applyAlignment="1">
      <alignment horizontal="center"/>
    </xf>
    <xf numFmtId="0" fontId="5" fillId="0" borderId="1" xfId="0" applyFont="1"/>
    <xf numFmtId="0" fontId="7" fillId="2" borderId="1" xfId="0" applyFont="1" applyFill="1" applyAlignment="1">
      <alignment horizontal="center"/>
    </xf>
    <xf numFmtId="0" fontId="0" fillId="0" borderId="1" xfId="0"/>
    <xf numFmtId="0" fontId="0" fillId="0" borderId="0" xfId="0" applyBorder="1"/>
    <xf numFmtId="2" fontId="5" fillId="0" borderId="1" xfId="0" applyNumberFormat="1" applyFont="1" applyAlignment="1"/>
    <xf numFmtId="0" fontId="5" fillId="0" borderId="0" xfId="0" applyFont="1" applyBorder="1" applyAlignment="1"/>
    <xf numFmtId="0" fontId="5" fillId="6" borderId="0" xfId="0" applyFont="1" applyFill="1" applyBorder="1"/>
    <xf numFmtId="0" fontId="5" fillId="6" borderId="1" xfId="0" applyFont="1" applyFill="1" applyAlignment="1">
      <alignment horizontal="center"/>
    </xf>
    <xf numFmtId="0" fontId="5" fillId="6" borderId="1" xfId="0" applyFont="1" applyFill="1"/>
    <xf numFmtId="0" fontId="4" fillId="6" borderId="1" xfId="0" applyFont="1" applyFill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1" xfId="0" applyFont="1" applyFill="1"/>
    <xf numFmtId="0" fontId="5" fillId="6" borderId="0" xfId="0" applyFont="1" applyFill="1" applyBorder="1"/>
    <xf numFmtId="2" fontId="5" fillId="6" borderId="0" xfId="0" applyNumberFormat="1" applyFont="1" applyFill="1" applyBorder="1" applyAlignment="1">
      <alignment horizontal="center"/>
    </xf>
    <xf numFmtId="2" fontId="5" fillId="6" borderId="1" xfId="0" applyNumberFormat="1" applyFont="1" applyFill="1" applyAlignment="1"/>
    <xf numFmtId="0" fontId="5" fillId="6" borderId="0" xfId="0" applyFont="1" applyFill="1" applyBorder="1" applyAlignment="1"/>
    <xf numFmtId="2" fontId="5" fillId="7" borderId="1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right"/>
    </xf>
    <xf numFmtId="0" fontId="8" fillId="8" borderId="1" xfId="0" applyFont="1" applyFill="1" applyAlignment="1">
      <alignment horizontal="center"/>
    </xf>
    <xf numFmtId="0" fontId="9" fillId="9" borderId="1" xfId="0" applyFont="1" applyFill="1"/>
    <xf numFmtId="0" fontId="7" fillId="9" borderId="1" xfId="0" applyFont="1" applyFill="1" applyAlignment="1">
      <alignment horizontal="center"/>
    </xf>
    <xf numFmtId="2" fontId="10" fillId="9" borderId="1" xfId="0" applyNumberFormat="1" applyFont="1" applyFill="1" applyAlignment="1">
      <alignment horizontal="center"/>
    </xf>
    <xf numFmtId="2" fontId="10" fillId="8" borderId="1" xfId="0" applyNumberFormat="1" applyFont="1" applyFill="1" applyAlignment="1">
      <alignment horizontal="center"/>
    </xf>
    <xf numFmtId="2" fontId="10" fillId="4" borderId="1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02"/>
  <sheetViews>
    <sheetView topLeftCell="A8" workbookViewId="0">
      <selection activeCell="B44" sqref="B44:O44"/>
    </sheetView>
  </sheetViews>
  <sheetFormatPr baseColWidth="10" defaultColWidth="14.5" defaultRowHeight="15" customHeight="1" x14ac:dyDescent="0.2"/>
  <cols>
    <col min="1" max="1" width="14.5" style="15" customWidth="1"/>
    <col min="2" max="6" width="18" style="15" customWidth="1"/>
    <col min="7" max="7" width="14.5" style="15" customWidth="1"/>
    <col min="8" max="12" width="14.6640625" style="15" bestFit="1" customWidth="1"/>
    <col min="13" max="13" width="14.5" style="15" customWidth="1"/>
    <col min="14" max="15" width="14.6640625" style="15" bestFit="1" customWidth="1"/>
    <col min="16" max="16" width="15.5" style="15" bestFit="1" customWidth="1"/>
    <col min="17" max="21" width="14.5" style="15" customWidth="1"/>
    <col min="22" max="16384" width="14.5" style="15"/>
  </cols>
  <sheetData>
    <row r="1" spans="1:13" ht="15.75" customHeight="1" x14ac:dyDescent="0.2"/>
    <row r="2" spans="1:13" ht="15.75" customHeight="1" x14ac:dyDescent="0.2">
      <c r="B2" s="27" t="s">
        <v>0</v>
      </c>
      <c r="C2" s="28"/>
      <c r="D2" s="28"/>
      <c r="E2" s="28"/>
      <c r="F2" s="28"/>
      <c r="G2" s="28"/>
      <c r="H2" s="28"/>
      <c r="I2" s="28"/>
      <c r="J2" s="28"/>
    </row>
    <row r="3" spans="1:13" ht="15.75" customHeight="1" x14ac:dyDescent="0.2">
      <c r="A3" s="29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K3" s="6"/>
      <c r="L3" s="6"/>
    </row>
    <row r="4" spans="1:13" ht="15.75" customHeight="1" x14ac:dyDescent="0.2">
      <c r="A4" s="28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/>
      <c r="H4" s="1" t="s">
        <v>3</v>
      </c>
      <c r="I4" s="1" t="s">
        <v>4</v>
      </c>
      <c r="J4" s="1" t="s">
        <v>5</v>
      </c>
      <c r="K4" s="7"/>
      <c r="L4" s="7"/>
    </row>
    <row r="5" spans="1:13" ht="15.75" customHeight="1" x14ac:dyDescent="0.2">
      <c r="A5" s="2">
        <v>256</v>
      </c>
      <c r="B5" s="11"/>
      <c r="C5" s="11"/>
      <c r="D5" s="11"/>
      <c r="E5" s="11"/>
      <c r="F5" s="11"/>
      <c r="G5" s="11"/>
      <c r="H5" s="11" t="e">
        <f t="shared" ref="H5:H18" si="0">AVERAGE(B5:F5)</f>
        <v>#DIV/0!</v>
      </c>
      <c r="I5" s="11" t="e">
        <f t="shared" ref="I5:I18" si="1">STDEV(B5:F5)</f>
        <v>#DIV/0!</v>
      </c>
      <c r="J5" s="11" t="e">
        <f t="shared" ref="J5:J18" si="2">100*I5/H5</f>
        <v>#DIV/0!</v>
      </c>
      <c r="K5" s="11"/>
      <c r="L5" s="11"/>
      <c r="M5" s="12"/>
    </row>
    <row r="6" spans="1:13" ht="15.75" customHeight="1" x14ac:dyDescent="0.2">
      <c r="A6" s="2">
        <v>512</v>
      </c>
      <c r="B6" s="11"/>
      <c r="C6" s="11"/>
      <c r="D6" s="11"/>
      <c r="E6" s="11"/>
      <c r="F6" s="11"/>
      <c r="G6" s="11"/>
      <c r="H6" s="11" t="e">
        <f t="shared" si="0"/>
        <v>#DIV/0!</v>
      </c>
      <c r="I6" s="11" t="e">
        <f t="shared" si="1"/>
        <v>#DIV/0!</v>
      </c>
      <c r="J6" s="11" t="e">
        <f t="shared" si="2"/>
        <v>#DIV/0!</v>
      </c>
      <c r="K6" s="11"/>
      <c r="L6" s="11"/>
      <c r="M6" s="12"/>
    </row>
    <row r="7" spans="1:13" ht="15.75" customHeight="1" x14ac:dyDescent="0.2">
      <c r="A7" s="2" t="s">
        <v>6</v>
      </c>
      <c r="B7" s="11"/>
      <c r="C7" s="11"/>
      <c r="D7" s="11"/>
      <c r="E7" s="11"/>
      <c r="F7" s="11"/>
      <c r="G7" s="11"/>
      <c r="H7" s="11" t="e">
        <f t="shared" si="0"/>
        <v>#DIV/0!</v>
      </c>
      <c r="I7" s="11" t="e">
        <f t="shared" si="1"/>
        <v>#DIV/0!</v>
      </c>
      <c r="J7" s="11" t="e">
        <f t="shared" si="2"/>
        <v>#DIV/0!</v>
      </c>
      <c r="K7" s="11"/>
      <c r="L7" s="11"/>
      <c r="M7" s="12"/>
    </row>
    <row r="8" spans="1:13" ht="15.75" customHeight="1" x14ac:dyDescent="0.2">
      <c r="A8" s="2" t="s">
        <v>7</v>
      </c>
      <c r="B8" s="11"/>
      <c r="C8" s="11"/>
      <c r="D8" s="11"/>
      <c r="E8" s="11"/>
      <c r="F8" s="11"/>
      <c r="G8" s="11"/>
      <c r="H8" s="11" t="e">
        <f t="shared" si="0"/>
        <v>#DIV/0!</v>
      </c>
      <c r="I8" s="11" t="e">
        <f t="shared" si="1"/>
        <v>#DIV/0!</v>
      </c>
      <c r="J8" s="11" t="e">
        <f t="shared" si="2"/>
        <v>#DIV/0!</v>
      </c>
      <c r="K8" s="11"/>
      <c r="L8" s="11"/>
      <c r="M8" s="12"/>
    </row>
    <row r="9" spans="1:13" ht="15.75" customHeight="1" x14ac:dyDescent="0.2">
      <c r="A9" s="2" t="s">
        <v>8</v>
      </c>
      <c r="B9" s="11"/>
      <c r="C9" s="11"/>
      <c r="D9" s="11"/>
      <c r="E9" s="11"/>
      <c r="F9" s="11"/>
      <c r="G9" s="11"/>
      <c r="H9" s="11" t="e">
        <f t="shared" si="0"/>
        <v>#DIV/0!</v>
      </c>
      <c r="I9" s="11" t="e">
        <f t="shared" si="1"/>
        <v>#DIV/0!</v>
      </c>
      <c r="J9" s="11" t="e">
        <f t="shared" si="2"/>
        <v>#DIV/0!</v>
      </c>
      <c r="K9" s="11"/>
      <c r="L9" s="11"/>
      <c r="M9" s="12"/>
    </row>
    <row r="10" spans="1:13" ht="15.75" customHeight="1" x14ac:dyDescent="0.2">
      <c r="A10" s="2" t="s">
        <v>9</v>
      </c>
      <c r="B10" s="11"/>
      <c r="C10" s="11"/>
      <c r="D10" s="11"/>
      <c r="E10" s="11"/>
      <c r="F10" s="11"/>
      <c r="G10" s="11"/>
      <c r="H10" s="11" t="e">
        <f t="shared" si="0"/>
        <v>#DIV/0!</v>
      </c>
      <c r="I10" s="11" t="e">
        <f t="shared" si="1"/>
        <v>#DIV/0!</v>
      </c>
      <c r="J10" s="11" t="e">
        <f t="shared" si="2"/>
        <v>#DIV/0!</v>
      </c>
      <c r="K10" s="11"/>
      <c r="L10" s="11"/>
      <c r="M10" s="12"/>
    </row>
    <row r="11" spans="1:13" ht="15.75" customHeight="1" x14ac:dyDescent="0.2">
      <c r="A11" s="2" t="s">
        <v>10</v>
      </c>
      <c r="B11" s="11"/>
      <c r="C11" s="11"/>
      <c r="D11" s="11"/>
      <c r="E11" s="11"/>
      <c r="F11" s="11"/>
      <c r="G11" s="11"/>
      <c r="H11" s="11" t="e">
        <f t="shared" si="0"/>
        <v>#DIV/0!</v>
      </c>
      <c r="I11" s="11" t="e">
        <f t="shared" si="1"/>
        <v>#DIV/0!</v>
      </c>
      <c r="J11" s="11" t="e">
        <f t="shared" si="2"/>
        <v>#DIV/0!</v>
      </c>
      <c r="K11" s="11"/>
      <c r="L11" s="11"/>
      <c r="M11" s="12"/>
    </row>
    <row r="12" spans="1:13" ht="15.75" customHeight="1" x14ac:dyDescent="0.2">
      <c r="A12" s="2" t="s">
        <v>11</v>
      </c>
      <c r="B12" s="11"/>
      <c r="C12" s="11"/>
      <c r="D12" s="11"/>
      <c r="E12" s="11"/>
      <c r="F12" s="11"/>
      <c r="G12" s="11"/>
      <c r="H12" s="11" t="e">
        <f t="shared" si="0"/>
        <v>#DIV/0!</v>
      </c>
      <c r="I12" s="11" t="e">
        <f t="shared" si="1"/>
        <v>#DIV/0!</v>
      </c>
      <c r="J12" s="11" t="e">
        <f t="shared" si="2"/>
        <v>#DIV/0!</v>
      </c>
      <c r="K12" s="11"/>
      <c r="L12" s="11"/>
      <c r="M12" s="12"/>
    </row>
    <row r="13" spans="1:13" ht="15.75" customHeight="1" x14ac:dyDescent="0.2">
      <c r="A13" s="2" t="s">
        <v>12</v>
      </c>
      <c r="B13" s="11"/>
      <c r="C13" s="11"/>
      <c r="D13" s="11"/>
      <c r="E13" s="11"/>
      <c r="F13" s="11"/>
      <c r="G13" s="11"/>
      <c r="H13" s="11" t="e">
        <f t="shared" si="0"/>
        <v>#DIV/0!</v>
      </c>
      <c r="I13" s="11" t="e">
        <f t="shared" si="1"/>
        <v>#DIV/0!</v>
      </c>
      <c r="J13" s="11" t="e">
        <f t="shared" si="2"/>
        <v>#DIV/0!</v>
      </c>
      <c r="K13" s="11"/>
      <c r="L13" s="11"/>
      <c r="M13" s="12"/>
    </row>
    <row r="14" spans="1:13" ht="15.75" customHeight="1" x14ac:dyDescent="0.2">
      <c r="A14" s="2" t="s">
        <v>13</v>
      </c>
      <c r="B14" s="11"/>
      <c r="C14" s="11"/>
      <c r="D14" s="11"/>
      <c r="E14" s="11"/>
      <c r="F14" s="11"/>
      <c r="G14" s="11"/>
      <c r="H14" s="11" t="e">
        <f t="shared" si="0"/>
        <v>#DIV/0!</v>
      </c>
      <c r="I14" s="11" t="e">
        <f t="shared" si="1"/>
        <v>#DIV/0!</v>
      </c>
      <c r="J14" s="11" t="e">
        <f t="shared" si="2"/>
        <v>#DIV/0!</v>
      </c>
      <c r="K14" s="11"/>
      <c r="L14" s="11"/>
      <c r="M14" s="12"/>
    </row>
    <row r="15" spans="1:13" ht="15.75" customHeight="1" x14ac:dyDescent="0.2">
      <c r="A15" s="2" t="s">
        <v>14</v>
      </c>
      <c r="B15" s="11"/>
      <c r="C15" s="11"/>
      <c r="D15" s="11"/>
      <c r="E15" s="11"/>
      <c r="F15" s="11"/>
      <c r="G15" s="11"/>
      <c r="H15" s="11" t="e">
        <f t="shared" si="0"/>
        <v>#DIV/0!</v>
      </c>
      <c r="I15" s="11" t="e">
        <f t="shared" si="1"/>
        <v>#DIV/0!</v>
      </c>
      <c r="J15" s="11" t="e">
        <f t="shared" si="2"/>
        <v>#DIV/0!</v>
      </c>
      <c r="K15" s="11"/>
      <c r="L15" s="11"/>
      <c r="M15" s="12"/>
    </row>
    <row r="16" spans="1:13" ht="15.75" customHeight="1" x14ac:dyDescent="0.2">
      <c r="A16" s="2" t="s">
        <v>15</v>
      </c>
      <c r="B16" s="11"/>
      <c r="C16" s="11"/>
      <c r="D16" s="11"/>
      <c r="E16" s="11"/>
      <c r="F16" s="11"/>
      <c r="G16" s="11"/>
      <c r="H16" s="11" t="e">
        <f t="shared" si="0"/>
        <v>#DIV/0!</v>
      </c>
      <c r="I16" s="11" t="e">
        <f t="shared" si="1"/>
        <v>#DIV/0!</v>
      </c>
      <c r="J16" s="11" t="e">
        <f t="shared" si="2"/>
        <v>#DIV/0!</v>
      </c>
      <c r="K16" s="11"/>
      <c r="L16" s="11"/>
      <c r="M16" s="12"/>
    </row>
    <row r="17" spans="1:16" ht="15.75" customHeight="1" x14ac:dyDescent="0.2">
      <c r="A17" s="2" t="s">
        <v>16</v>
      </c>
      <c r="B17" s="11"/>
      <c r="C17" s="11"/>
      <c r="D17" s="11"/>
      <c r="E17" s="11"/>
      <c r="F17" s="11"/>
      <c r="G17" s="11"/>
      <c r="H17" s="11" t="e">
        <f t="shared" si="0"/>
        <v>#DIV/0!</v>
      </c>
      <c r="I17" s="11" t="e">
        <f t="shared" si="1"/>
        <v>#DIV/0!</v>
      </c>
      <c r="J17" s="11" t="e">
        <f t="shared" si="2"/>
        <v>#DIV/0!</v>
      </c>
      <c r="K17" s="11"/>
      <c r="L17" s="11"/>
      <c r="M17" s="12"/>
    </row>
    <row r="18" spans="1:16" ht="15.75" customHeight="1" x14ac:dyDescent="0.2">
      <c r="A18" s="10" t="s">
        <v>17</v>
      </c>
      <c r="B18" s="11"/>
      <c r="C18" s="11"/>
      <c r="D18" s="11"/>
      <c r="E18" s="11"/>
      <c r="F18" s="11"/>
      <c r="G18" s="11"/>
      <c r="H18" s="11" t="e">
        <f t="shared" si="0"/>
        <v>#DIV/0!</v>
      </c>
      <c r="I18" s="11" t="e">
        <f t="shared" si="1"/>
        <v>#DIV/0!</v>
      </c>
      <c r="J18" s="11" t="e">
        <f t="shared" si="2"/>
        <v>#DIV/0!</v>
      </c>
      <c r="K18" s="11"/>
      <c r="L18" s="11"/>
      <c r="M18" s="12"/>
    </row>
    <row r="19" spans="1:16" ht="15.75" customHeight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1"/>
      <c r="O19" s="11"/>
      <c r="P19" s="11"/>
    </row>
    <row r="20" spans="1:16" ht="15.75" customHeight="1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5.75" customHeight="1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5.75" customHeight="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5.75" customHeight="1" x14ac:dyDescent="0.2">
      <c r="B23" s="3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2"/>
    </row>
    <row r="24" spans="1:16" ht="15.75" customHeight="1" x14ac:dyDescent="0.2">
      <c r="B24" s="27" t="s">
        <v>18</v>
      </c>
      <c r="C24" s="28"/>
      <c r="D24" s="28"/>
      <c r="E24" s="28"/>
      <c r="F24" s="28"/>
      <c r="G24" s="28"/>
      <c r="H24" s="28"/>
      <c r="I24" s="28"/>
      <c r="J24" s="28"/>
      <c r="K24" s="11"/>
      <c r="L24" s="11"/>
      <c r="M24" s="12"/>
      <c r="N24" s="12"/>
      <c r="O24" s="12"/>
      <c r="P24" s="12"/>
    </row>
    <row r="25" spans="1:16" ht="15.75" customHeight="1" x14ac:dyDescent="0.2">
      <c r="A25" s="29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11"/>
      <c r="L25" s="11"/>
      <c r="M25" s="12"/>
      <c r="N25" s="13"/>
      <c r="O25" s="13"/>
      <c r="P25" s="13"/>
    </row>
    <row r="26" spans="1:16" ht="15.75" customHeight="1" x14ac:dyDescent="0.2">
      <c r="A26" s="28"/>
      <c r="B26" s="7" t="s">
        <v>2</v>
      </c>
      <c r="C26" s="7" t="s">
        <v>2</v>
      </c>
      <c r="D26" s="7" t="s">
        <v>2</v>
      </c>
      <c r="E26" s="7" t="s">
        <v>2</v>
      </c>
      <c r="F26" s="7" t="s">
        <v>2</v>
      </c>
      <c r="G26" s="7"/>
      <c r="H26" s="1" t="s">
        <v>3</v>
      </c>
      <c r="I26" s="1" t="s">
        <v>4</v>
      </c>
      <c r="J26" s="1" t="s">
        <v>5</v>
      </c>
      <c r="K26" s="11"/>
      <c r="L26" s="11"/>
      <c r="M26" s="12"/>
      <c r="N26" s="11"/>
      <c r="O26" s="11"/>
      <c r="P26" s="11"/>
    </row>
    <row r="27" spans="1:16" ht="15.75" customHeight="1" x14ac:dyDescent="0.2">
      <c r="A27" s="2">
        <v>256</v>
      </c>
      <c r="B27" s="11"/>
      <c r="C27" s="11"/>
      <c r="D27" s="11"/>
      <c r="E27" s="11"/>
      <c r="F27" s="11"/>
      <c r="G27" s="11"/>
      <c r="H27" s="11" t="e">
        <f t="shared" ref="H27:H40" si="3">AVERAGE(B27:F27)</f>
        <v>#DIV/0!</v>
      </c>
      <c r="I27" s="11" t="e">
        <f t="shared" ref="I27:I40" si="4">STDEV(B27:F27)</f>
        <v>#DIV/0!</v>
      </c>
      <c r="J27" s="11" t="e">
        <f t="shared" ref="J27:J40" si="5">100*I27/H27</f>
        <v>#DIV/0!</v>
      </c>
      <c r="K27" s="11"/>
      <c r="L27" s="11"/>
      <c r="M27" s="12"/>
      <c r="N27" s="11"/>
      <c r="O27" s="11"/>
      <c r="P27" s="11"/>
    </row>
    <row r="28" spans="1:16" ht="15.75" customHeight="1" x14ac:dyDescent="0.2">
      <c r="A28" s="2">
        <v>512</v>
      </c>
      <c r="B28" s="11"/>
      <c r="C28" s="11"/>
      <c r="D28" s="11"/>
      <c r="E28" s="11"/>
      <c r="F28" s="11"/>
      <c r="G28" s="11"/>
      <c r="H28" s="11" t="e">
        <f t="shared" si="3"/>
        <v>#DIV/0!</v>
      </c>
      <c r="I28" s="11" t="e">
        <f t="shared" si="4"/>
        <v>#DIV/0!</v>
      </c>
      <c r="J28" s="11" t="e">
        <f t="shared" si="5"/>
        <v>#DIV/0!</v>
      </c>
      <c r="K28" s="11"/>
      <c r="L28" s="11"/>
      <c r="M28" s="12"/>
      <c r="N28" s="11"/>
      <c r="O28" s="11"/>
      <c r="P28" s="11"/>
    </row>
    <row r="29" spans="1:16" ht="15.75" customHeight="1" x14ac:dyDescent="0.2">
      <c r="A29" s="2" t="s">
        <v>6</v>
      </c>
      <c r="B29" s="11"/>
      <c r="C29" s="11"/>
      <c r="D29" s="11"/>
      <c r="E29" s="11"/>
      <c r="F29" s="11"/>
      <c r="G29" s="11"/>
      <c r="H29" s="11" t="e">
        <f t="shared" si="3"/>
        <v>#DIV/0!</v>
      </c>
      <c r="I29" s="11" t="e">
        <f t="shared" si="4"/>
        <v>#DIV/0!</v>
      </c>
      <c r="J29" s="11" t="e">
        <f t="shared" si="5"/>
        <v>#DIV/0!</v>
      </c>
      <c r="K29" s="11"/>
      <c r="L29" s="11"/>
      <c r="M29" s="12"/>
      <c r="N29" s="11"/>
      <c r="O29" s="11"/>
      <c r="P29" s="11"/>
    </row>
    <row r="30" spans="1:16" ht="15.75" customHeight="1" x14ac:dyDescent="0.2">
      <c r="A30" s="2" t="s">
        <v>7</v>
      </c>
      <c r="B30" s="11"/>
      <c r="C30" s="11"/>
      <c r="D30" s="11"/>
      <c r="E30" s="11"/>
      <c r="F30" s="11"/>
      <c r="G30" s="11"/>
      <c r="H30" s="11" t="e">
        <f t="shared" si="3"/>
        <v>#DIV/0!</v>
      </c>
      <c r="I30" s="11" t="e">
        <f t="shared" si="4"/>
        <v>#DIV/0!</v>
      </c>
      <c r="J30" s="11" t="e">
        <f t="shared" si="5"/>
        <v>#DIV/0!</v>
      </c>
      <c r="K30" s="11"/>
      <c r="L30" s="11"/>
      <c r="M30" s="12"/>
      <c r="N30" s="11"/>
      <c r="O30" s="11"/>
      <c r="P30" s="11"/>
    </row>
    <row r="31" spans="1:16" ht="15.75" customHeight="1" x14ac:dyDescent="0.2">
      <c r="A31" s="2" t="s">
        <v>8</v>
      </c>
      <c r="B31" s="11"/>
      <c r="C31" s="11"/>
      <c r="D31" s="11"/>
      <c r="E31" s="11"/>
      <c r="F31" s="11"/>
      <c r="G31" s="11"/>
      <c r="H31" s="11" t="e">
        <f t="shared" si="3"/>
        <v>#DIV/0!</v>
      </c>
      <c r="I31" s="11" t="e">
        <f t="shared" si="4"/>
        <v>#DIV/0!</v>
      </c>
      <c r="J31" s="11" t="e">
        <f t="shared" si="5"/>
        <v>#DIV/0!</v>
      </c>
      <c r="K31" s="11"/>
      <c r="L31" s="11"/>
      <c r="M31" s="12"/>
      <c r="N31" s="11"/>
      <c r="O31" s="11"/>
      <c r="P31" s="11"/>
    </row>
    <row r="32" spans="1:16" ht="15.75" customHeight="1" x14ac:dyDescent="0.2">
      <c r="A32" s="2" t="s">
        <v>9</v>
      </c>
      <c r="B32" s="11"/>
      <c r="C32" s="11"/>
      <c r="D32" s="11"/>
      <c r="E32" s="11"/>
      <c r="F32" s="11"/>
      <c r="G32" s="11"/>
      <c r="H32" s="11" t="e">
        <f t="shared" si="3"/>
        <v>#DIV/0!</v>
      </c>
      <c r="I32" s="11" t="e">
        <f t="shared" si="4"/>
        <v>#DIV/0!</v>
      </c>
      <c r="J32" s="11" t="e">
        <f t="shared" si="5"/>
        <v>#DIV/0!</v>
      </c>
      <c r="K32" s="11"/>
      <c r="L32" s="11"/>
      <c r="M32" s="12"/>
      <c r="N32" s="11"/>
      <c r="O32" s="11"/>
      <c r="P32" s="11"/>
    </row>
    <row r="33" spans="1:16" ht="15.75" customHeight="1" x14ac:dyDescent="0.2">
      <c r="A33" s="2" t="s">
        <v>10</v>
      </c>
      <c r="B33" s="11"/>
      <c r="C33" s="11"/>
      <c r="D33" s="11"/>
      <c r="E33" s="11"/>
      <c r="F33" s="11"/>
      <c r="G33" s="11"/>
      <c r="H33" s="11" t="e">
        <f t="shared" si="3"/>
        <v>#DIV/0!</v>
      </c>
      <c r="I33" s="11" t="e">
        <f t="shared" si="4"/>
        <v>#DIV/0!</v>
      </c>
      <c r="J33" s="11" t="e">
        <f t="shared" si="5"/>
        <v>#DIV/0!</v>
      </c>
      <c r="K33" s="11"/>
      <c r="L33" s="11"/>
      <c r="M33" s="12"/>
      <c r="N33" s="11"/>
      <c r="O33" s="11"/>
      <c r="P33" s="11"/>
    </row>
    <row r="34" spans="1:16" ht="15.75" customHeight="1" x14ac:dyDescent="0.2">
      <c r="A34" s="2" t="s">
        <v>11</v>
      </c>
      <c r="B34" s="11"/>
      <c r="C34" s="11"/>
      <c r="D34" s="11"/>
      <c r="E34" s="11"/>
      <c r="F34" s="11"/>
      <c r="G34" s="11"/>
      <c r="H34" s="11" t="e">
        <f t="shared" si="3"/>
        <v>#DIV/0!</v>
      </c>
      <c r="I34" s="11" t="e">
        <f t="shared" si="4"/>
        <v>#DIV/0!</v>
      </c>
      <c r="J34" s="11" t="e">
        <f t="shared" si="5"/>
        <v>#DIV/0!</v>
      </c>
      <c r="K34" s="11"/>
      <c r="L34" s="11"/>
      <c r="M34" s="12"/>
      <c r="N34" s="11"/>
      <c r="O34" s="11"/>
      <c r="P34" s="11"/>
    </row>
    <row r="35" spans="1:16" ht="15.75" customHeight="1" x14ac:dyDescent="0.2">
      <c r="A35" s="2" t="s">
        <v>12</v>
      </c>
      <c r="B35" s="11"/>
      <c r="C35" s="11"/>
      <c r="D35" s="11"/>
      <c r="E35" s="11"/>
      <c r="F35" s="11"/>
      <c r="G35" s="11"/>
      <c r="H35" s="11" t="e">
        <f t="shared" si="3"/>
        <v>#DIV/0!</v>
      </c>
      <c r="I35" s="11" t="e">
        <f t="shared" si="4"/>
        <v>#DIV/0!</v>
      </c>
      <c r="J35" s="11" t="e">
        <f t="shared" si="5"/>
        <v>#DIV/0!</v>
      </c>
      <c r="K35" s="11"/>
      <c r="L35" s="11"/>
      <c r="M35" s="12"/>
      <c r="N35" s="11"/>
      <c r="O35" s="11"/>
      <c r="P35" s="11"/>
    </row>
    <row r="36" spans="1:16" ht="15.75" customHeight="1" x14ac:dyDescent="0.2">
      <c r="A36" s="2" t="s">
        <v>13</v>
      </c>
      <c r="B36" s="11"/>
      <c r="C36" s="11"/>
      <c r="D36" s="11"/>
      <c r="E36" s="11"/>
      <c r="F36" s="11"/>
      <c r="G36" s="11"/>
      <c r="H36" s="11" t="e">
        <f t="shared" si="3"/>
        <v>#DIV/0!</v>
      </c>
      <c r="I36" s="11" t="e">
        <f t="shared" si="4"/>
        <v>#DIV/0!</v>
      </c>
      <c r="J36" s="11" t="e">
        <f t="shared" si="5"/>
        <v>#DIV/0!</v>
      </c>
      <c r="K36" s="11"/>
      <c r="L36" s="11"/>
      <c r="M36" s="12"/>
      <c r="N36" s="11"/>
      <c r="O36" s="11"/>
      <c r="P36" s="11"/>
    </row>
    <row r="37" spans="1:16" ht="15.75" customHeight="1" x14ac:dyDescent="0.2">
      <c r="A37" s="2" t="s">
        <v>14</v>
      </c>
      <c r="B37" s="11"/>
      <c r="C37" s="11"/>
      <c r="D37" s="11"/>
      <c r="E37" s="11"/>
      <c r="F37" s="11"/>
      <c r="G37" s="11"/>
      <c r="H37" s="11" t="e">
        <f t="shared" si="3"/>
        <v>#DIV/0!</v>
      </c>
      <c r="I37" s="11" t="e">
        <f t="shared" si="4"/>
        <v>#DIV/0!</v>
      </c>
      <c r="J37" s="11" t="e">
        <f t="shared" si="5"/>
        <v>#DIV/0!</v>
      </c>
      <c r="K37" s="11"/>
      <c r="L37" s="11"/>
      <c r="M37" s="12"/>
      <c r="N37" s="11"/>
      <c r="O37" s="11"/>
      <c r="P37" s="11"/>
    </row>
    <row r="38" spans="1:16" ht="15.75" customHeight="1" x14ac:dyDescent="0.2">
      <c r="A38" s="2" t="s">
        <v>15</v>
      </c>
      <c r="B38" s="11"/>
      <c r="C38" s="11"/>
      <c r="D38" s="11"/>
      <c r="E38" s="11"/>
      <c r="F38" s="11"/>
      <c r="G38" s="11"/>
      <c r="H38" s="11" t="e">
        <f t="shared" si="3"/>
        <v>#DIV/0!</v>
      </c>
      <c r="I38" s="11" t="e">
        <f t="shared" si="4"/>
        <v>#DIV/0!</v>
      </c>
      <c r="J38" s="11" t="e">
        <f t="shared" si="5"/>
        <v>#DIV/0!</v>
      </c>
      <c r="K38" s="11"/>
      <c r="L38" s="11"/>
      <c r="M38" s="12"/>
      <c r="N38" s="11"/>
      <c r="O38" s="11"/>
      <c r="P38" s="11"/>
    </row>
    <row r="39" spans="1:16" ht="15.75" customHeight="1" x14ac:dyDescent="0.2">
      <c r="A39" s="2" t="s">
        <v>16</v>
      </c>
      <c r="B39" s="11"/>
      <c r="C39" s="11"/>
      <c r="D39" s="11"/>
      <c r="E39" s="11"/>
      <c r="F39" s="11"/>
      <c r="G39" s="11"/>
      <c r="H39" s="11" t="e">
        <f t="shared" si="3"/>
        <v>#DIV/0!</v>
      </c>
      <c r="I39" s="11" t="e">
        <f t="shared" si="4"/>
        <v>#DIV/0!</v>
      </c>
      <c r="J39" s="11" t="e">
        <f t="shared" si="5"/>
        <v>#DIV/0!</v>
      </c>
      <c r="K39" s="11"/>
      <c r="L39" s="11"/>
      <c r="M39" s="12"/>
      <c r="N39" s="11"/>
      <c r="O39" s="11"/>
      <c r="P39" s="11"/>
    </row>
    <row r="40" spans="1:16" ht="15.75" customHeight="1" x14ac:dyDescent="0.2">
      <c r="A40" s="10" t="s">
        <v>17</v>
      </c>
      <c r="B40" s="11"/>
      <c r="C40" s="11"/>
      <c r="D40" s="11"/>
      <c r="E40" s="11"/>
      <c r="F40" s="11"/>
      <c r="G40" s="11"/>
      <c r="H40" s="11" t="e">
        <f t="shared" si="3"/>
        <v>#DIV/0!</v>
      </c>
      <c r="I40" s="11" t="e">
        <f t="shared" si="4"/>
        <v>#DIV/0!</v>
      </c>
      <c r="J40" s="11" t="e">
        <f t="shared" si="5"/>
        <v>#DIV/0!</v>
      </c>
      <c r="K40" s="11"/>
      <c r="L40" s="11"/>
      <c r="M40" s="12"/>
      <c r="N40" s="11"/>
      <c r="O40" s="11"/>
      <c r="P40" s="11"/>
    </row>
    <row r="41" spans="1:16" ht="15.75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5.75" customHeight="1" x14ac:dyDescent="0.2">
      <c r="B44" s="30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12"/>
    </row>
    <row r="45" spans="1:16" ht="15.75" customHeight="1" x14ac:dyDescent="0.2">
      <c r="B45" s="27"/>
      <c r="C45" s="28"/>
      <c r="D45" s="28"/>
      <c r="E45" s="28"/>
      <c r="F45" s="28"/>
      <c r="G45" s="28"/>
      <c r="H45" s="28"/>
      <c r="I45" s="28"/>
      <c r="J45" s="28"/>
      <c r="K45" s="11"/>
      <c r="L45" s="11"/>
      <c r="M45" s="12"/>
      <c r="N45" s="12"/>
      <c r="O45" s="12"/>
      <c r="P45" s="12"/>
    </row>
    <row r="46" spans="1:16" ht="15.75" customHeight="1" x14ac:dyDescent="0.2">
      <c r="A46" s="29"/>
      <c r="B46" s="6"/>
      <c r="C46" s="6"/>
      <c r="D46" s="6"/>
      <c r="E46" s="6"/>
      <c r="F46" s="6"/>
      <c r="G46" s="7"/>
      <c r="H46" s="6"/>
      <c r="I46" s="7"/>
      <c r="J46" s="7"/>
      <c r="K46" s="11"/>
      <c r="L46" s="11"/>
      <c r="M46" s="12"/>
      <c r="N46" s="13"/>
      <c r="O46" s="13"/>
      <c r="P46" s="13"/>
    </row>
    <row r="47" spans="1:16" ht="15.75" customHeight="1" x14ac:dyDescent="0.2">
      <c r="A47" s="28"/>
      <c r="B47" s="7"/>
      <c r="C47" s="7"/>
      <c r="D47" s="7"/>
      <c r="E47" s="7"/>
      <c r="F47" s="7"/>
      <c r="G47" s="7"/>
      <c r="H47" s="1"/>
      <c r="I47" s="1"/>
      <c r="J47" s="1"/>
      <c r="K47" s="11"/>
      <c r="L47" s="11"/>
      <c r="M47" s="12"/>
      <c r="N47" s="11"/>
      <c r="O47" s="11"/>
      <c r="P47" s="11"/>
    </row>
    <row r="48" spans="1:16" ht="15.75" customHeight="1" x14ac:dyDescent="0.2">
      <c r="A48" s="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1"/>
      <c r="O48" s="11"/>
      <c r="P48" s="11"/>
    </row>
    <row r="49" spans="1:16" ht="15.75" customHeight="1" x14ac:dyDescent="0.2">
      <c r="A49" s="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1"/>
      <c r="O49" s="11"/>
      <c r="P49" s="11"/>
    </row>
    <row r="50" spans="1:16" ht="15.75" customHeight="1" x14ac:dyDescent="0.2">
      <c r="A50" s="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1"/>
      <c r="O50" s="11"/>
      <c r="P50" s="11"/>
    </row>
    <row r="51" spans="1:16" ht="15.75" customHeight="1" x14ac:dyDescent="0.2">
      <c r="A51" s="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1"/>
      <c r="O51" s="11"/>
      <c r="P51" s="11"/>
    </row>
    <row r="52" spans="1:16" ht="15.75" customHeight="1" x14ac:dyDescent="0.2">
      <c r="A52" s="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1"/>
      <c r="O52" s="11"/>
      <c r="P52" s="11"/>
    </row>
    <row r="53" spans="1:16" ht="15.75" customHeight="1" x14ac:dyDescent="0.2">
      <c r="A53" s="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1"/>
      <c r="O53" s="11"/>
      <c r="P53" s="11"/>
    </row>
    <row r="54" spans="1:16" ht="15.75" customHeight="1" x14ac:dyDescent="0.2">
      <c r="A54" s="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1"/>
      <c r="O54" s="11"/>
      <c r="P54" s="11"/>
    </row>
    <row r="55" spans="1:16" ht="15.75" customHeight="1" x14ac:dyDescent="0.2">
      <c r="A55" s="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1"/>
      <c r="O55" s="11"/>
      <c r="P55" s="11"/>
    </row>
    <row r="56" spans="1:16" ht="15.75" customHeight="1" x14ac:dyDescent="0.2">
      <c r="A56" s="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1"/>
      <c r="O56" s="11"/>
      <c r="P56" s="11"/>
    </row>
    <row r="57" spans="1:16" ht="15.75" customHeight="1" x14ac:dyDescent="0.2">
      <c r="A57" s="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1"/>
      <c r="O57" s="11"/>
      <c r="P57" s="11"/>
    </row>
    <row r="58" spans="1:16" ht="15.75" customHeight="1" x14ac:dyDescent="0.2">
      <c r="A58" s="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1"/>
      <c r="O58" s="11"/>
      <c r="P58" s="11"/>
    </row>
    <row r="59" spans="1:16" ht="15.75" customHeight="1" x14ac:dyDescent="0.2">
      <c r="A59" s="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1"/>
      <c r="O59" s="11"/>
      <c r="P59" s="11"/>
    </row>
    <row r="60" spans="1:16" ht="15.75" customHeight="1" x14ac:dyDescent="0.2">
      <c r="A60" s="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1"/>
      <c r="O60" s="11"/>
      <c r="P60" s="11"/>
    </row>
    <row r="61" spans="1:16" ht="15.75" customHeight="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8"/>
      <c r="L61" s="8"/>
      <c r="N61" s="9"/>
      <c r="O61" s="9"/>
      <c r="P61" s="7"/>
    </row>
    <row r="62" spans="1:16" ht="15.75" customHeight="1" x14ac:dyDescent="0.2">
      <c r="A62" s="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N62" s="9"/>
      <c r="O62" s="9"/>
      <c r="P62" s="7"/>
    </row>
    <row r="63" spans="1:16" ht="15.75" customHeight="1" x14ac:dyDescent="0.2">
      <c r="A63" s="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N63" s="9"/>
      <c r="O63" s="9"/>
      <c r="P63" s="7"/>
    </row>
    <row r="64" spans="1:16" ht="15.75" customHeight="1" x14ac:dyDescent="0.2">
      <c r="A64" s="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N64" s="9"/>
      <c r="O64" s="9"/>
      <c r="P64" s="7"/>
    </row>
    <row r="65" spans="1:16" ht="15.75" customHeight="1" x14ac:dyDescent="0.2">
      <c r="A65" s="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N65" s="9"/>
      <c r="O65" s="9"/>
      <c r="P65" s="7"/>
    </row>
    <row r="66" spans="1:16" ht="15.75" customHeight="1" x14ac:dyDescent="0.2">
      <c r="A66" s="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N66" s="9"/>
      <c r="O66" s="9"/>
      <c r="P66" s="7"/>
    </row>
    <row r="67" spans="1:16" ht="15.75" customHeight="1" x14ac:dyDescent="0.2">
      <c r="A67" s="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N67" s="9"/>
      <c r="O67" s="9"/>
      <c r="P67" s="7"/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</sheetData>
  <mergeCells count="8">
    <mergeCell ref="B2:J2"/>
    <mergeCell ref="B24:J24"/>
    <mergeCell ref="A25:A26"/>
    <mergeCell ref="B45:J45"/>
    <mergeCell ref="A46:A47"/>
    <mergeCell ref="A3:A4"/>
    <mergeCell ref="B23:O23"/>
    <mergeCell ref="B44:O4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23"/>
  <sheetViews>
    <sheetView topLeftCell="E38" workbookViewId="0">
      <selection activeCell="U69" sqref="U69:U82"/>
    </sheetView>
  </sheetViews>
  <sheetFormatPr baseColWidth="10" defaultColWidth="14.5" defaultRowHeight="15" customHeight="1" x14ac:dyDescent="0.2"/>
  <cols>
    <col min="1" max="1" width="14.5" style="15" customWidth="1"/>
    <col min="2" max="6" width="18" style="15" customWidth="1"/>
    <col min="7" max="7" width="14.5" style="15" customWidth="1"/>
    <col min="8" max="12" width="14.6640625" style="15" bestFit="1" customWidth="1"/>
    <col min="13" max="13" width="14.5" style="15" customWidth="1"/>
    <col min="14" max="15" width="14.6640625" style="15" bestFit="1" customWidth="1"/>
    <col min="16" max="16" width="15.5" style="15" bestFit="1" customWidth="1"/>
    <col min="17" max="21" width="14.5" style="15" customWidth="1"/>
    <col min="22" max="16384" width="14.5" style="15"/>
  </cols>
  <sheetData>
    <row r="1" spans="1:23" ht="15.75" customHeight="1" x14ac:dyDescent="0.2"/>
    <row r="2" spans="1:23" s="26" customFormat="1" ht="15.75" customHeight="1" x14ac:dyDescent="0.2">
      <c r="A2" s="15"/>
      <c r="B2" s="27" t="s">
        <v>19</v>
      </c>
      <c r="C2" s="31"/>
      <c r="D2" s="31"/>
      <c r="E2" s="31"/>
      <c r="F2" s="31"/>
      <c r="G2" s="31"/>
      <c r="H2" s="31"/>
      <c r="I2" s="31"/>
      <c r="J2" s="31"/>
      <c r="N2" s="37"/>
      <c r="O2" s="38" t="s">
        <v>19</v>
      </c>
      <c r="P2" s="39"/>
      <c r="Q2" s="39"/>
      <c r="R2" s="39"/>
      <c r="S2" s="39"/>
      <c r="T2" s="39"/>
      <c r="U2" s="39"/>
      <c r="V2" s="39"/>
      <c r="W2" s="39"/>
    </row>
    <row r="3" spans="1:23" s="26" customFormat="1" ht="15.75" customHeight="1" x14ac:dyDescent="0.2">
      <c r="A3" s="29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N3" s="40" t="s">
        <v>1</v>
      </c>
      <c r="O3" s="41">
        <v>1</v>
      </c>
      <c r="P3" s="41">
        <v>2</v>
      </c>
      <c r="Q3" s="41">
        <v>3</v>
      </c>
      <c r="R3" s="41">
        <v>4</v>
      </c>
      <c r="S3" s="41">
        <v>5</v>
      </c>
      <c r="T3" s="42"/>
      <c r="U3" s="41"/>
      <c r="V3" s="42"/>
      <c r="W3" s="42"/>
    </row>
    <row r="4" spans="1:23" s="26" customFormat="1" ht="15.75" customHeight="1" x14ac:dyDescent="0.2">
      <c r="A4" s="31"/>
      <c r="B4" s="7" t="s">
        <v>29</v>
      </c>
      <c r="C4" s="7" t="s">
        <v>29</v>
      </c>
      <c r="D4" s="7" t="s">
        <v>29</v>
      </c>
      <c r="E4" s="7" t="s">
        <v>29</v>
      </c>
      <c r="F4" s="7" t="s">
        <v>29</v>
      </c>
      <c r="G4" s="7"/>
      <c r="H4" s="1" t="s">
        <v>3</v>
      </c>
      <c r="I4" s="1" t="s">
        <v>4</v>
      </c>
      <c r="J4" s="1" t="s">
        <v>5</v>
      </c>
      <c r="N4" s="39"/>
      <c r="O4" s="42" t="s">
        <v>30</v>
      </c>
      <c r="P4" s="42" t="s">
        <v>30</v>
      </c>
      <c r="Q4" s="42" t="s">
        <v>30</v>
      </c>
      <c r="R4" s="42" t="s">
        <v>30</v>
      </c>
      <c r="S4" s="42" t="s">
        <v>30</v>
      </c>
      <c r="T4" s="42"/>
      <c r="U4" s="43" t="s">
        <v>3</v>
      </c>
      <c r="V4" s="43" t="s">
        <v>4</v>
      </c>
      <c r="W4" s="43" t="s">
        <v>5</v>
      </c>
    </row>
    <row r="5" spans="1:23" s="26" customFormat="1" ht="15.75" customHeight="1" x14ac:dyDescent="0.2">
      <c r="A5" s="2">
        <v>256</v>
      </c>
      <c r="B5" s="11">
        <v>970.34</v>
      </c>
      <c r="C5" s="11">
        <v>809.13</v>
      </c>
      <c r="D5" s="11">
        <v>864.72</v>
      </c>
      <c r="E5" s="11">
        <v>910.92</v>
      </c>
      <c r="F5" s="11">
        <v>912.49</v>
      </c>
      <c r="G5" s="11"/>
      <c r="H5" s="11">
        <f t="shared" ref="H5:H18" si="0">AVERAGE(B5:F5)</f>
        <v>893.5200000000001</v>
      </c>
      <c r="I5" s="11">
        <f t="shared" ref="I5:I18" si="1">STDEV(B5:F5)</f>
        <v>60.239201106920405</v>
      </c>
      <c r="J5" s="11">
        <f t="shared" ref="J5:J18" si="2">100*I5/H5</f>
        <v>6.7417854224774381</v>
      </c>
      <c r="N5" s="44">
        <v>256</v>
      </c>
      <c r="O5" s="45">
        <f>(1000*1000*N5)/(B5*1024*1024)</f>
        <v>0.25160317517571162</v>
      </c>
      <c r="P5" s="45">
        <f>(1000*1000*N5)/(C5*1024*1024)</f>
        <v>0.30173226181206975</v>
      </c>
      <c r="Q5" s="45">
        <f>(1000*1000*N5)/(D5*1024*1024)</f>
        <v>0.28233488875011564</v>
      </c>
      <c r="R5" s="45">
        <f>(1000*1000*N5)/(E5*1024*1024)</f>
        <v>0.26801544043384712</v>
      </c>
      <c r="S5" s="45">
        <f>(1000*1000*N5)/(F5*1024*1024)</f>
        <v>0.26755430196495306</v>
      </c>
      <c r="T5" s="45"/>
      <c r="U5" s="45">
        <f t="shared" ref="U5:U18" si="3">AVERAGE(O5:S5)</f>
        <v>0.27424801362733942</v>
      </c>
      <c r="V5" s="45">
        <f t="shared" ref="V5:V18" si="4">STDEV(O5:S5)</f>
        <v>1.8822997240496502E-2</v>
      </c>
      <c r="W5" s="45">
        <f t="shared" ref="W5:W18" si="5">100*V5/U5</f>
        <v>6.8634944667544762</v>
      </c>
    </row>
    <row r="6" spans="1:23" s="26" customFormat="1" ht="15.75" customHeight="1" x14ac:dyDescent="0.2">
      <c r="A6" s="2">
        <v>512</v>
      </c>
      <c r="B6" s="11">
        <v>1723.37</v>
      </c>
      <c r="C6" s="11">
        <v>1465.08</v>
      </c>
      <c r="D6" s="11">
        <v>1571.81</v>
      </c>
      <c r="E6" s="11">
        <v>1624.77</v>
      </c>
      <c r="F6" s="11">
        <v>1639.5</v>
      </c>
      <c r="G6" s="11"/>
      <c r="H6" s="11">
        <f t="shared" si="0"/>
        <v>1604.9060000000002</v>
      </c>
      <c r="I6" s="11">
        <f t="shared" si="1"/>
        <v>95.225650588483774</v>
      </c>
      <c r="J6" s="11">
        <f t="shared" si="2"/>
        <v>5.9334098438465404</v>
      </c>
      <c r="N6" s="44">
        <v>512</v>
      </c>
      <c r="O6" s="45">
        <f t="shared" ref="O6:P18" si="6">(1000*1000*N6)/(B6*1024*1024)</f>
        <v>0.28332931987907417</v>
      </c>
      <c r="P6" s="45">
        <f t="shared" ref="P6:P18" si="7">(1000*1000*N6)/(C6*1024*1024)</f>
        <v>0.33327958200234803</v>
      </c>
      <c r="Q6" s="45">
        <f t="shared" ref="Q6:Q18" si="8">(1000*1000*N6)/(D6*1024*1024)</f>
        <v>0.31064902882663936</v>
      </c>
      <c r="R6" s="45">
        <f t="shared" ref="R6:R18" si="9">(1000*1000*N6)/(E6*1024*1024)</f>
        <v>0.3005233048369923</v>
      </c>
      <c r="S6" s="45">
        <f t="shared" ref="S6:S18" si="10">(1000*1000*N6)/(F6*1024*1024)</f>
        <v>0.29782326928941749</v>
      </c>
      <c r="T6" s="45"/>
      <c r="U6" s="45">
        <f t="shared" si="3"/>
        <v>0.30512090096689432</v>
      </c>
      <c r="V6" s="45">
        <f t="shared" si="4"/>
        <v>1.8525238459132946E-2</v>
      </c>
      <c r="W6" s="45">
        <f t="shared" si="5"/>
        <v>6.0714419760916147</v>
      </c>
    </row>
    <row r="7" spans="1:23" s="26" customFormat="1" ht="15.75" customHeight="1" x14ac:dyDescent="0.2">
      <c r="A7" s="2" t="s">
        <v>6</v>
      </c>
      <c r="B7" s="11">
        <v>2462.62</v>
      </c>
      <c r="C7" s="11">
        <v>2216.58</v>
      </c>
      <c r="D7" s="11">
        <v>2299.85</v>
      </c>
      <c r="E7" s="11">
        <v>2375.58</v>
      </c>
      <c r="F7" s="11">
        <v>2369.64</v>
      </c>
      <c r="G7" s="11"/>
      <c r="H7" s="11">
        <f t="shared" si="0"/>
        <v>2344.8539999999998</v>
      </c>
      <c r="I7" s="11">
        <f t="shared" si="1"/>
        <v>92.069053867192508</v>
      </c>
      <c r="J7" s="11">
        <f t="shared" si="2"/>
        <v>3.9264301260203198</v>
      </c>
      <c r="N7" s="44">
        <v>1024</v>
      </c>
      <c r="O7" s="45">
        <f t="shared" si="6"/>
        <v>0.39655427958840589</v>
      </c>
      <c r="P7" s="45">
        <f t="shared" si="7"/>
        <v>0.44057173663932725</v>
      </c>
      <c r="Q7" s="45">
        <f t="shared" si="8"/>
        <v>0.42462008391851647</v>
      </c>
      <c r="R7" s="45">
        <f t="shared" si="9"/>
        <v>0.41108381953038836</v>
      </c>
      <c r="S7" s="45">
        <f t="shared" si="10"/>
        <v>0.41211428740230588</v>
      </c>
      <c r="T7" s="45"/>
      <c r="U7" s="45">
        <f t="shared" si="3"/>
        <v>0.41698884141578879</v>
      </c>
      <c r="V7" s="45">
        <f t="shared" si="4"/>
        <v>1.6512046258976999E-2</v>
      </c>
      <c r="W7" s="45">
        <f t="shared" si="5"/>
        <v>3.9598292853387105</v>
      </c>
    </row>
    <row r="8" spans="1:23" s="26" customFormat="1" ht="15.75" customHeight="1" x14ac:dyDescent="0.2">
      <c r="A8" s="2" t="s">
        <v>7</v>
      </c>
      <c r="B8" s="11">
        <v>3490.73</v>
      </c>
      <c r="C8" s="11">
        <v>3163.15</v>
      </c>
      <c r="D8" s="11">
        <v>3364.27</v>
      </c>
      <c r="E8" s="11">
        <v>3368.4</v>
      </c>
      <c r="F8" s="11">
        <v>3424.63</v>
      </c>
      <c r="G8" s="11"/>
      <c r="H8" s="11">
        <f t="shared" si="0"/>
        <v>3362.2359999999999</v>
      </c>
      <c r="I8" s="11">
        <f t="shared" si="1"/>
        <v>122.557217984091</v>
      </c>
      <c r="J8" s="11">
        <f t="shared" si="2"/>
        <v>3.6451105152669534</v>
      </c>
      <c r="N8" s="44">
        <f>2048</f>
        <v>2048</v>
      </c>
      <c r="O8" s="45">
        <f t="shared" si="6"/>
        <v>0.55951763671209176</v>
      </c>
      <c r="P8" s="45">
        <f t="shared" si="7"/>
        <v>0.61746202361569957</v>
      </c>
      <c r="Q8" s="45">
        <f t="shared" si="8"/>
        <v>0.58054942082532024</v>
      </c>
      <c r="R8" s="45">
        <f t="shared" si="9"/>
        <v>0.57983760836005227</v>
      </c>
      <c r="S8" s="45">
        <f t="shared" si="10"/>
        <v>0.5703170853493662</v>
      </c>
      <c r="T8" s="45"/>
      <c r="U8" s="45">
        <f t="shared" si="3"/>
        <v>0.58153675497250601</v>
      </c>
      <c r="V8" s="45">
        <f t="shared" si="4"/>
        <v>2.1824352283819064E-2</v>
      </c>
      <c r="W8" s="45">
        <f t="shared" si="5"/>
        <v>3.7528758237905149</v>
      </c>
    </row>
    <row r="9" spans="1:23" s="26" customFormat="1" ht="15.75" customHeight="1" x14ac:dyDescent="0.2">
      <c r="A9" s="2" t="s">
        <v>8</v>
      </c>
      <c r="B9" s="11">
        <v>4734.78</v>
      </c>
      <c r="C9" s="11">
        <v>4445.34</v>
      </c>
      <c r="D9" s="11">
        <v>4582.4399999999996</v>
      </c>
      <c r="E9" s="11">
        <v>4529.7700000000004</v>
      </c>
      <c r="F9" s="11">
        <v>4623.29</v>
      </c>
      <c r="G9" s="11"/>
      <c r="H9" s="11">
        <f t="shared" si="0"/>
        <v>4583.1239999999998</v>
      </c>
      <c r="I9" s="11">
        <f t="shared" si="1"/>
        <v>107.75481163270602</v>
      </c>
      <c r="J9" s="11">
        <f t="shared" si="2"/>
        <v>2.3511214541152721</v>
      </c>
      <c r="N9" s="44">
        <f>4096</f>
        <v>4096</v>
      </c>
      <c r="O9" s="45">
        <f t="shared" si="6"/>
        <v>0.82501193297259856</v>
      </c>
      <c r="P9" s="45">
        <f t="shared" si="7"/>
        <v>0.87872918606900707</v>
      </c>
      <c r="Q9" s="45">
        <f t="shared" si="8"/>
        <v>0.85243887535897911</v>
      </c>
      <c r="R9" s="45">
        <f t="shared" si="9"/>
        <v>0.86235062707378074</v>
      </c>
      <c r="S9" s="45">
        <f t="shared" si="10"/>
        <v>0.84490698182463142</v>
      </c>
      <c r="T9" s="45"/>
      <c r="U9" s="45">
        <f t="shared" si="3"/>
        <v>0.85268752065979947</v>
      </c>
      <c r="V9" s="45">
        <f t="shared" si="4"/>
        <v>1.998800093641289E-2</v>
      </c>
      <c r="W9" s="45">
        <f t="shared" si="5"/>
        <v>2.344117915663456</v>
      </c>
    </row>
    <row r="10" spans="1:23" s="26" customFormat="1" ht="15.75" customHeight="1" x14ac:dyDescent="0.2">
      <c r="A10" s="2" t="s">
        <v>9</v>
      </c>
      <c r="B10" s="11">
        <v>6030.83</v>
      </c>
      <c r="C10" s="11">
        <v>5762.19</v>
      </c>
      <c r="D10" s="11">
        <v>5933.84</v>
      </c>
      <c r="E10" s="11">
        <v>5615.34</v>
      </c>
      <c r="F10" s="11">
        <v>5797.28</v>
      </c>
      <c r="G10" s="11"/>
      <c r="H10" s="11">
        <f t="shared" si="0"/>
        <v>5827.8959999999997</v>
      </c>
      <c r="I10" s="11">
        <f t="shared" si="1"/>
        <v>160.34416930465542</v>
      </c>
      <c r="J10" s="11">
        <f t="shared" si="2"/>
        <v>2.7513217343730125</v>
      </c>
      <c r="N10" s="44">
        <f>8*1024</f>
        <v>8192</v>
      </c>
      <c r="O10" s="45">
        <f t="shared" si="6"/>
        <v>1.2954269976106108</v>
      </c>
      <c r="P10" s="45">
        <f t="shared" si="7"/>
        <v>1.3558213109946047</v>
      </c>
      <c r="Q10" s="45">
        <f t="shared" si="8"/>
        <v>1.316601054291993</v>
      </c>
      <c r="R10" s="45">
        <f t="shared" si="9"/>
        <v>1.3912781772786686</v>
      </c>
      <c r="S10" s="45">
        <f t="shared" si="10"/>
        <v>1.3476147434659014</v>
      </c>
      <c r="T10" s="45"/>
      <c r="U10" s="45">
        <f t="shared" si="3"/>
        <v>1.3413484567283558</v>
      </c>
      <c r="V10" s="45">
        <f t="shared" si="4"/>
        <v>3.69557884138993E-2</v>
      </c>
      <c r="W10" s="45">
        <f t="shared" si="5"/>
        <v>2.7551221480536903</v>
      </c>
    </row>
    <row r="11" spans="1:23" s="26" customFormat="1" ht="15.75" customHeight="1" x14ac:dyDescent="0.2">
      <c r="A11" s="2" t="s">
        <v>10</v>
      </c>
      <c r="B11" s="11">
        <v>7291.07</v>
      </c>
      <c r="C11" s="11">
        <v>7083.34</v>
      </c>
      <c r="D11" s="11">
        <v>7267.58</v>
      </c>
      <c r="E11" s="11">
        <v>7129.62</v>
      </c>
      <c r="F11" s="11">
        <v>7273.83</v>
      </c>
      <c r="G11" s="11"/>
      <c r="H11" s="11">
        <f t="shared" si="0"/>
        <v>7209.0879999999988</v>
      </c>
      <c r="I11" s="11">
        <f t="shared" si="1"/>
        <v>95.474618983266851</v>
      </c>
      <c r="J11" s="11">
        <f t="shared" si="2"/>
        <v>1.32436473217232</v>
      </c>
      <c r="N11" s="44">
        <f>16*1024</f>
        <v>16384</v>
      </c>
      <c r="O11" s="45">
        <f t="shared" si="6"/>
        <v>2.1430325041454821</v>
      </c>
      <c r="P11" s="45">
        <f t="shared" si="7"/>
        <v>2.2058802768185628</v>
      </c>
      <c r="Q11" s="45">
        <f t="shared" si="8"/>
        <v>2.1499591335767891</v>
      </c>
      <c r="R11" s="45">
        <f t="shared" si="9"/>
        <v>2.1915614015894254</v>
      </c>
      <c r="S11" s="45">
        <f t="shared" si="10"/>
        <v>2.1481117925494546</v>
      </c>
      <c r="T11" s="45"/>
      <c r="U11" s="45">
        <f t="shared" si="3"/>
        <v>2.1677090217359427</v>
      </c>
      <c r="V11" s="45">
        <f t="shared" si="4"/>
        <v>2.8870491774040625E-2</v>
      </c>
      <c r="W11" s="45">
        <f t="shared" si="5"/>
        <v>1.3318435031893987</v>
      </c>
    </row>
    <row r="12" spans="1:23" s="26" customFormat="1" ht="15.75" customHeight="1" x14ac:dyDescent="0.2">
      <c r="A12" s="2" t="s">
        <v>11</v>
      </c>
      <c r="B12" s="11">
        <v>8170.86</v>
      </c>
      <c r="C12" s="11">
        <v>8851.06</v>
      </c>
      <c r="D12" s="11">
        <v>9412.2199999999993</v>
      </c>
      <c r="E12" s="11">
        <v>9018.49</v>
      </c>
      <c r="F12" s="11">
        <v>9429.98</v>
      </c>
      <c r="G12" s="11"/>
      <c r="H12" s="11">
        <f t="shared" si="0"/>
        <v>8976.5220000000008</v>
      </c>
      <c r="I12" s="11">
        <f t="shared" si="1"/>
        <v>515.27909662628463</v>
      </c>
      <c r="J12" s="11">
        <f t="shared" si="2"/>
        <v>5.7402978194258818</v>
      </c>
      <c r="N12" s="44">
        <f>32*1024</f>
        <v>32768</v>
      </c>
      <c r="O12" s="45">
        <f t="shared" si="6"/>
        <v>3.8245668142643492</v>
      </c>
      <c r="P12" s="45">
        <f t="shared" si="7"/>
        <v>3.5306505661468797</v>
      </c>
      <c r="Q12" s="45">
        <f t="shared" si="8"/>
        <v>3.3201518876524352</v>
      </c>
      <c r="R12" s="45">
        <f t="shared" si="9"/>
        <v>3.4651033598751013</v>
      </c>
      <c r="S12" s="45">
        <f t="shared" si="10"/>
        <v>3.3138988629880446</v>
      </c>
      <c r="T12" s="45"/>
      <c r="U12" s="45">
        <f t="shared" si="3"/>
        <v>3.490874298185362</v>
      </c>
      <c r="V12" s="45">
        <f t="shared" si="4"/>
        <v>0.20860455062325217</v>
      </c>
      <c r="W12" s="45">
        <f t="shared" si="5"/>
        <v>5.9757107476396305</v>
      </c>
    </row>
    <row r="13" spans="1:23" s="26" customFormat="1" ht="15.75" customHeight="1" x14ac:dyDescent="0.2">
      <c r="A13" s="2" t="s">
        <v>12</v>
      </c>
      <c r="B13" s="11">
        <v>9050.2199999999993</v>
      </c>
      <c r="C13" s="11">
        <v>8991.7999999999993</v>
      </c>
      <c r="D13" s="11">
        <v>9039.99</v>
      </c>
      <c r="E13" s="11">
        <v>9015.81</v>
      </c>
      <c r="F13" s="11">
        <v>9080.82</v>
      </c>
      <c r="G13" s="11"/>
      <c r="H13" s="11">
        <f t="shared" si="0"/>
        <v>9035.7279999999992</v>
      </c>
      <c r="I13" s="11">
        <f t="shared" si="1"/>
        <v>33.866897850260941</v>
      </c>
      <c r="J13" s="11">
        <f t="shared" si="2"/>
        <v>0.37481094882737664</v>
      </c>
      <c r="N13" s="44">
        <f>64*1024</f>
        <v>65536</v>
      </c>
      <c r="O13" s="45">
        <f t="shared" si="6"/>
        <v>6.9059094696040546</v>
      </c>
      <c r="P13" s="45">
        <f t="shared" si="7"/>
        <v>6.9507773749416142</v>
      </c>
      <c r="Q13" s="45">
        <f t="shared" si="8"/>
        <v>6.9137244620845824</v>
      </c>
      <c r="R13" s="45">
        <f t="shared" si="9"/>
        <v>6.9322667624983225</v>
      </c>
      <c r="S13" s="45">
        <f t="shared" si="10"/>
        <v>6.8826383520430978</v>
      </c>
      <c r="T13" s="45"/>
      <c r="U13" s="45">
        <f t="shared" si="3"/>
        <v>6.9170632842343336</v>
      </c>
      <c r="V13" s="45">
        <f t="shared" si="4"/>
        <v>2.5924973163283137E-2</v>
      </c>
      <c r="W13" s="45">
        <f t="shared" si="5"/>
        <v>0.37479739736330653</v>
      </c>
    </row>
    <row r="14" spans="1:23" s="26" customFormat="1" ht="15.75" customHeight="1" x14ac:dyDescent="0.2">
      <c r="A14" s="2" t="s">
        <v>13</v>
      </c>
      <c r="B14" s="11">
        <v>9267.61</v>
      </c>
      <c r="C14" s="11">
        <v>9345.07</v>
      </c>
      <c r="D14" s="11">
        <v>9384.65</v>
      </c>
      <c r="E14" s="11">
        <v>9148.59</v>
      </c>
      <c r="F14" s="11">
        <v>9392.6200000000008</v>
      </c>
      <c r="G14" s="11"/>
      <c r="H14" s="11">
        <f t="shared" si="0"/>
        <v>9307.7080000000005</v>
      </c>
      <c r="I14" s="11">
        <f t="shared" si="1"/>
        <v>101.79934390751244</v>
      </c>
      <c r="J14" s="11">
        <f t="shared" si="2"/>
        <v>1.0937101153958892</v>
      </c>
      <c r="N14" s="44">
        <f>128*1024</f>
        <v>131072</v>
      </c>
      <c r="O14" s="45">
        <f t="shared" si="6"/>
        <v>13.487835590837335</v>
      </c>
      <c r="P14" s="45">
        <f t="shared" si="7"/>
        <v>13.376036776610556</v>
      </c>
      <c r="Q14" s="45">
        <f t="shared" si="8"/>
        <v>13.319623001390569</v>
      </c>
      <c r="R14" s="45">
        <f t="shared" si="9"/>
        <v>13.663307679106834</v>
      </c>
      <c r="S14" s="45">
        <f t="shared" si="10"/>
        <v>13.308320788022936</v>
      </c>
      <c r="T14" s="45"/>
      <c r="U14" s="45">
        <f t="shared" si="3"/>
        <v>13.431024767193644</v>
      </c>
      <c r="V14" s="45">
        <f t="shared" si="4"/>
        <v>0.14804823528725353</v>
      </c>
      <c r="W14" s="45">
        <f t="shared" si="5"/>
        <v>1.1022854760038356</v>
      </c>
    </row>
    <row r="15" spans="1:23" s="26" customFormat="1" ht="15.75" customHeight="1" x14ac:dyDescent="0.2">
      <c r="A15" s="2" t="s">
        <v>14</v>
      </c>
      <c r="B15" s="11">
        <v>9118.74</v>
      </c>
      <c r="C15" s="11">
        <v>8849.94</v>
      </c>
      <c r="D15" s="11">
        <v>8763.68</v>
      </c>
      <c r="E15" s="11">
        <v>9398.9500000000007</v>
      </c>
      <c r="F15" s="11">
        <v>9288.17</v>
      </c>
      <c r="G15" s="11"/>
      <c r="H15" s="11">
        <f t="shared" si="0"/>
        <v>9083.8959999999988</v>
      </c>
      <c r="I15" s="11">
        <f t="shared" si="1"/>
        <v>273.62140400560776</v>
      </c>
      <c r="J15" s="11">
        <f t="shared" si="2"/>
        <v>3.0121591441118194</v>
      </c>
      <c r="N15" s="44">
        <f>256*1024</f>
        <v>262144</v>
      </c>
      <c r="O15" s="45">
        <f t="shared" si="6"/>
        <v>27.416068448053132</v>
      </c>
      <c r="P15" s="45">
        <f t="shared" si="7"/>
        <v>28.248779087767826</v>
      </c>
      <c r="Q15" s="45">
        <f t="shared" si="8"/>
        <v>28.526828912055208</v>
      </c>
      <c r="R15" s="45">
        <f t="shared" si="9"/>
        <v>26.598715814000499</v>
      </c>
      <c r="S15" s="45">
        <f t="shared" si="10"/>
        <v>26.915958687233331</v>
      </c>
      <c r="T15" s="45"/>
      <c r="U15" s="45">
        <f t="shared" si="3"/>
        <v>27.541270189822001</v>
      </c>
      <c r="V15" s="45">
        <f t="shared" si="4"/>
        <v>0.83171412432914515</v>
      </c>
      <c r="W15" s="45">
        <f t="shared" si="5"/>
        <v>3.019882956002911</v>
      </c>
    </row>
    <row r="16" spans="1:23" s="26" customFormat="1" ht="15.75" customHeight="1" x14ac:dyDescent="0.2">
      <c r="A16" s="2" t="s">
        <v>15</v>
      </c>
      <c r="B16" s="11">
        <v>11124.86</v>
      </c>
      <c r="C16" s="11">
        <v>11231.44</v>
      </c>
      <c r="D16" s="11">
        <v>11516.77</v>
      </c>
      <c r="E16" s="11">
        <v>11603.65</v>
      </c>
      <c r="F16" s="11">
        <v>11491.89</v>
      </c>
      <c r="G16" s="11"/>
      <c r="H16" s="11">
        <f t="shared" si="0"/>
        <v>11393.722000000002</v>
      </c>
      <c r="I16" s="11">
        <f t="shared" si="1"/>
        <v>204.61534294866513</v>
      </c>
      <c r="J16" s="11">
        <f t="shared" si="2"/>
        <v>1.7958604128542464</v>
      </c>
      <c r="N16" s="44">
        <f>512*1024</f>
        <v>524288</v>
      </c>
      <c r="O16" s="45">
        <f t="shared" si="6"/>
        <v>44.944385816990057</v>
      </c>
      <c r="P16" s="45">
        <f t="shared" si="7"/>
        <v>44.517889068543305</v>
      </c>
      <c r="Q16" s="45">
        <f t="shared" si="8"/>
        <v>43.414950546029829</v>
      </c>
      <c r="R16" s="45">
        <f t="shared" si="9"/>
        <v>43.089889819151736</v>
      </c>
      <c r="S16" s="45">
        <f t="shared" si="10"/>
        <v>43.508944133645556</v>
      </c>
      <c r="T16" s="45"/>
      <c r="U16" s="45">
        <f t="shared" si="3"/>
        <v>43.895211876872096</v>
      </c>
      <c r="V16" s="45">
        <f t="shared" si="4"/>
        <v>0.79323549051666453</v>
      </c>
      <c r="W16" s="45">
        <f t="shared" si="5"/>
        <v>1.807111656601005</v>
      </c>
    </row>
    <row r="17" spans="1:23" s="26" customFormat="1" ht="15.75" customHeight="1" x14ac:dyDescent="0.2">
      <c r="A17" s="2" t="s">
        <v>16</v>
      </c>
      <c r="B17" s="11">
        <v>11418.02</v>
      </c>
      <c r="C17" s="11">
        <v>11705.8</v>
      </c>
      <c r="D17" s="11">
        <v>11684.35</v>
      </c>
      <c r="E17" s="11">
        <v>11752.83</v>
      </c>
      <c r="F17" s="11">
        <v>11602.85</v>
      </c>
      <c r="G17" s="11"/>
      <c r="H17" s="11">
        <f t="shared" si="0"/>
        <v>11632.77</v>
      </c>
      <c r="I17" s="11">
        <f t="shared" si="1"/>
        <v>131.73937319571522</v>
      </c>
      <c r="J17" s="11">
        <f t="shared" si="2"/>
        <v>1.1324849816141402</v>
      </c>
      <c r="N17" s="44">
        <f>1024*1024</f>
        <v>1048576</v>
      </c>
      <c r="O17" s="45">
        <f t="shared" si="6"/>
        <v>87.580859028097692</v>
      </c>
      <c r="P17" s="45">
        <f t="shared" si="7"/>
        <v>85.427736677544473</v>
      </c>
      <c r="Q17" s="45">
        <f t="shared" si="8"/>
        <v>85.584563968042715</v>
      </c>
      <c r="R17" s="45">
        <f t="shared" si="9"/>
        <v>85.085889951611648</v>
      </c>
      <c r="S17" s="45">
        <f t="shared" si="10"/>
        <v>86.185721611500625</v>
      </c>
      <c r="T17" s="45"/>
      <c r="U17" s="45">
        <f t="shared" si="3"/>
        <v>85.972954247359439</v>
      </c>
      <c r="V17" s="45">
        <f t="shared" si="4"/>
        <v>0.98305900222948217</v>
      </c>
      <c r="W17" s="45">
        <f t="shared" si="5"/>
        <v>1.1434514619574976</v>
      </c>
    </row>
    <row r="18" spans="1:23" s="26" customFormat="1" ht="15.75" customHeight="1" x14ac:dyDescent="0.2">
      <c r="A18" s="10" t="s">
        <v>17</v>
      </c>
      <c r="B18" s="11">
        <v>11612.32</v>
      </c>
      <c r="C18" s="11">
        <v>11769.58</v>
      </c>
      <c r="D18" s="11">
        <v>11767.48</v>
      </c>
      <c r="E18" s="11">
        <v>11792.5</v>
      </c>
      <c r="F18" s="11">
        <v>11725.45</v>
      </c>
      <c r="G18" s="11"/>
      <c r="H18" s="11">
        <f t="shared" si="0"/>
        <v>11733.466</v>
      </c>
      <c r="I18" s="11">
        <f t="shared" si="1"/>
        <v>71.914525514669194</v>
      </c>
      <c r="J18" s="11">
        <f t="shared" si="2"/>
        <v>0.61290095794941746</v>
      </c>
      <c r="N18" s="46">
        <f>2*1024*1024</f>
        <v>2097152</v>
      </c>
      <c r="O18" s="45">
        <f t="shared" si="6"/>
        <v>172.23087203935131</v>
      </c>
      <c r="P18" s="45">
        <f t="shared" si="7"/>
        <v>169.92959816747921</v>
      </c>
      <c r="Q18" s="45">
        <f t="shared" si="8"/>
        <v>169.9599234500505</v>
      </c>
      <c r="R18" s="45">
        <f t="shared" si="9"/>
        <v>169.59932160271359</v>
      </c>
      <c r="S18" s="45">
        <f t="shared" si="10"/>
        <v>170.56914659991727</v>
      </c>
      <c r="T18" s="45"/>
      <c r="U18" s="45">
        <f t="shared" si="3"/>
        <v>170.45777237190237</v>
      </c>
      <c r="V18" s="45">
        <f t="shared" si="4"/>
        <v>1.0511952615595952</v>
      </c>
      <c r="W18" s="45">
        <f t="shared" si="5"/>
        <v>0.61668954541193477</v>
      </c>
    </row>
    <row r="19" spans="1:23" s="26" customFormat="1" ht="15.75" customHeight="1" x14ac:dyDescent="0.2"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s="26" customFormat="1" ht="15.75" customHeight="1" x14ac:dyDescent="0.2"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s="26" customFormat="1" ht="15.75" customHeight="1" x14ac:dyDescent="0.2"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s="26" customFormat="1" ht="15.75" customHeight="1" x14ac:dyDescent="0.2"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s="26" customFormat="1" ht="15.75" customHeight="1" x14ac:dyDescent="0.2"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 ht="15.75" customHeight="1" x14ac:dyDescent="0.2">
      <c r="B24" s="27" t="s">
        <v>0</v>
      </c>
      <c r="C24" s="28"/>
      <c r="D24" s="28"/>
      <c r="E24" s="28"/>
      <c r="F24" s="28"/>
      <c r="G24" s="28"/>
      <c r="H24" s="28"/>
      <c r="I24" s="28"/>
      <c r="J24" s="28"/>
      <c r="N24" s="37"/>
      <c r="O24" s="38" t="s">
        <v>0</v>
      </c>
      <c r="P24" s="48"/>
      <c r="Q24" s="48"/>
      <c r="R24" s="48"/>
      <c r="S24" s="48"/>
      <c r="T24" s="48"/>
      <c r="U24" s="48"/>
      <c r="V24" s="48"/>
      <c r="W24" s="48"/>
    </row>
    <row r="25" spans="1:23" ht="15.75" customHeight="1" x14ac:dyDescent="0.2">
      <c r="A25" s="29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6"/>
      <c r="L25" s="6"/>
      <c r="N25" s="40" t="s">
        <v>1</v>
      </c>
      <c r="O25" s="41">
        <v>1</v>
      </c>
      <c r="P25" s="41">
        <v>2</v>
      </c>
      <c r="Q25" s="41">
        <v>3</v>
      </c>
      <c r="R25" s="41">
        <v>4</v>
      </c>
      <c r="S25" s="41">
        <v>5</v>
      </c>
      <c r="T25" s="42"/>
      <c r="U25" s="41"/>
      <c r="V25" s="42"/>
      <c r="W25" s="42"/>
    </row>
    <row r="26" spans="1:23" ht="15.75" customHeight="1" x14ac:dyDescent="0.2">
      <c r="A26" s="28"/>
      <c r="B26" s="7" t="s">
        <v>29</v>
      </c>
      <c r="C26" s="7" t="s">
        <v>29</v>
      </c>
      <c r="D26" s="7" t="s">
        <v>29</v>
      </c>
      <c r="E26" s="7" t="s">
        <v>29</v>
      </c>
      <c r="F26" s="7" t="s">
        <v>29</v>
      </c>
      <c r="G26" s="7"/>
      <c r="H26" s="1" t="s">
        <v>3</v>
      </c>
      <c r="I26" s="1" t="s">
        <v>4</v>
      </c>
      <c r="J26" s="1" t="s">
        <v>5</v>
      </c>
      <c r="K26" s="7"/>
      <c r="L26" s="7"/>
      <c r="N26" s="48"/>
      <c r="O26" s="42" t="s">
        <v>30</v>
      </c>
      <c r="P26" s="42" t="s">
        <v>30</v>
      </c>
      <c r="Q26" s="42" t="s">
        <v>30</v>
      </c>
      <c r="R26" s="42" t="s">
        <v>30</v>
      </c>
      <c r="S26" s="42" t="s">
        <v>30</v>
      </c>
      <c r="T26" s="42"/>
      <c r="U26" s="43" t="s">
        <v>3</v>
      </c>
      <c r="V26" s="43" t="s">
        <v>4</v>
      </c>
      <c r="W26" s="43" t="s">
        <v>5</v>
      </c>
    </row>
    <row r="27" spans="1:23" ht="15.75" customHeight="1" x14ac:dyDescent="0.2">
      <c r="A27" s="2">
        <v>256</v>
      </c>
      <c r="B27" s="11">
        <v>3914.52</v>
      </c>
      <c r="C27" s="11">
        <v>3902.3</v>
      </c>
      <c r="D27" s="11">
        <v>3911.74</v>
      </c>
      <c r="E27" s="11">
        <v>3837.47</v>
      </c>
      <c r="F27" s="11">
        <v>3905.07</v>
      </c>
      <c r="G27" s="11"/>
      <c r="H27" s="11">
        <f t="shared" ref="H27:H40" si="11">AVERAGE(B27:F27)</f>
        <v>3894.22</v>
      </c>
      <c r="I27" s="11">
        <f t="shared" ref="I27:I40" si="12">STDEV(B27:F27)</f>
        <v>32.103784044875539</v>
      </c>
      <c r="J27" s="11">
        <f t="shared" ref="J27:J40" si="13">100*I27/H27</f>
        <v>0.82439574664183168</v>
      </c>
      <c r="K27" s="11"/>
      <c r="L27" s="11"/>
      <c r="M27" s="12"/>
      <c r="N27" s="44">
        <v>256</v>
      </c>
      <c r="O27" s="45">
        <f>(1000*1000*N27)/(B27*1024*1024)</f>
        <v>6.2367959545487059E-2</v>
      </c>
      <c r="P27" s="45">
        <f>(1000*1000*N27)/(C27*1024*1024)</f>
        <v>6.2563263972529023E-2</v>
      </c>
      <c r="Q27" s="45">
        <f>(1000*1000*N27)/(D27*1024*1024)</f>
        <v>6.2412283280586137E-2</v>
      </c>
      <c r="R27" s="45">
        <f>(1000*1000*N27)/(E27*1024*1024)</f>
        <v>6.3620204197036068E-2</v>
      </c>
      <c r="S27" s="45">
        <f>(1000*1000*N27)/(F27*1024*1024)</f>
        <v>6.2518885704993768E-2</v>
      </c>
      <c r="T27" s="45"/>
      <c r="U27" s="45">
        <f t="shared" ref="U27:U40" si="14">AVERAGE(O27:S27)</f>
        <v>6.2696519340126405E-2</v>
      </c>
      <c r="V27" s="45">
        <f t="shared" ref="V27:V40" si="15">STDEV(O27:S27)</f>
        <v>5.2231362523023472E-4</v>
      </c>
      <c r="W27" s="45">
        <f t="shared" ref="W27:W40" si="16">100*V27/U27</f>
        <v>0.83308233172674506</v>
      </c>
    </row>
    <row r="28" spans="1:23" ht="15.75" customHeight="1" x14ac:dyDescent="0.2">
      <c r="A28" s="2">
        <v>512</v>
      </c>
      <c r="B28" s="11">
        <v>7134.13</v>
      </c>
      <c r="C28" s="11">
        <v>6905.61</v>
      </c>
      <c r="D28" s="11">
        <v>6956.29</v>
      </c>
      <c r="E28" s="11">
        <v>6821.64</v>
      </c>
      <c r="F28" s="11">
        <v>6653.22</v>
      </c>
      <c r="G28" s="11"/>
      <c r="H28" s="11">
        <f t="shared" si="11"/>
        <v>6894.1779999999999</v>
      </c>
      <c r="I28" s="11">
        <f t="shared" si="12"/>
        <v>176.69753300484976</v>
      </c>
      <c r="J28" s="11">
        <f t="shared" si="13"/>
        <v>2.562996386296521</v>
      </c>
      <c r="K28" s="11"/>
      <c r="L28" s="11"/>
      <c r="M28" s="12"/>
      <c r="N28" s="44">
        <v>512</v>
      </c>
      <c r="O28" s="45">
        <f t="shared" ref="O28:O40" si="17">(1000*1000*N28)/(B28*1024*1024)</f>
        <v>6.8442998655757606E-2</v>
      </c>
      <c r="P28" s="45">
        <f t="shared" ref="P28:P40" si="18">(1000*1000*N28)/(C28*1024*1024)</f>
        <v>7.0707909945681852E-2</v>
      </c>
      <c r="Q28" s="45">
        <f t="shared" ref="Q28:Q40" si="19">(1000*1000*N28)/(D28*1024*1024)</f>
        <v>7.0192767984083471E-2</v>
      </c>
      <c r="R28" s="45">
        <f t="shared" ref="R28:R40" si="20">(1000*1000*N28)/(E28*1024*1024)</f>
        <v>7.1578278830310593E-2</v>
      </c>
      <c r="S28" s="45">
        <f t="shared" ref="S28:S40" si="21">(1000*1000*N28)/(F28*1024*1024)</f>
        <v>7.3390215564794192E-2</v>
      </c>
      <c r="T28" s="45"/>
      <c r="U28" s="45">
        <f t="shared" si="14"/>
        <v>7.0862434196125548E-2</v>
      </c>
      <c r="V28" s="45">
        <f t="shared" si="15"/>
        <v>1.818523515217863E-3</v>
      </c>
      <c r="W28" s="45">
        <f t="shared" si="16"/>
        <v>2.5662729990120661</v>
      </c>
    </row>
    <row r="29" spans="1:23" ht="15.75" customHeight="1" x14ac:dyDescent="0.2">
      <c r="A29" s="2" t="s">
        <v>6</v>
      </c>
      <c r="B29" s="11">
        <v>9985.57</v>
      </c>
      <c r="C29" s="11">
        <v>9929.66</v>
      </c>
      <c r="D29" s="11">
        <v>9831.99</v>
      </c>
      <c r="E29" s="11">
        <v>9981.9500000000007</v>
      </c>
      <c r="F29" s="11">
        <v>9892.14</v>
      </c>
      <c r="G29" s="11"/>
      <c r="H29" s="11">
        <f t="shared" si="11"/>
        <v>9924.2619999999988</v>
      </c>
      <c r="I29" s="11">
        <f t="shared" si="12"/>
        <v>64.540025333122003</v>
      </c>
      <c r="J29" s="11">
        <f t="shared" si="13"/>
        <v>0.65032569004246377</v>
      </c>
      <c r="K29" s="11"/>
      <c r="L29" s="11"/>
      <c r="M29" s="12"/>
      <c r="N29" s="44">
        <v>1024</v>
      </c>
      <c r="O29" s="45">
        <f t="shared" si="17"/>
        <v>9.7797371607229233E-2</v>
      </c>
      <c r="P29" s="45">
        <f t="shared" si="18"/>
        <v>9.834803004332475E-2</v>
      </c>
      <c r="Q29" s="45">
        <f t="shared" si="19"/>
        <v>9.9325009484346513E-2</v>
      </c>
      <c r="R29" s="45">
        <f t="shared" si="20"/>
        <v>9.7832838273082909E-2</v>
      </c>
      <c r="S29" s="45">
        <f t="shared" si="21"/>
        <v>9.8721055302492686E-2</v>
      </c>
      <c r="T29" s="45"/>
      <c r="U29" s="45">
        <f t="shared" si="14"/>
        <v>9.8404860942095232E-2</v>
      </c>
      <c r="V29" s="45">
        <f t="shared" si="15"/>
        <v>6.4150900037514844E-4</v>
      </c>
      <c r="W29" s="45">
        <f t="shared" si="16"/>
        <v>0.65190783690313248</v>
      </c>
    </row>
    <row r="30" spans="1:23" ht="15.75" customHeight="1" x14ac:dyDescent="0.2">
      <c r="A30" s="2" t="s">
        <v>7</v>
      </c>
      <c r="B30" s="11">
        <v>13825.99</v>
      </c>
      <c r="C30" s="11">
        <v>13885.35</v>
      </c>
      <c r="D30" s="11">
        <v>14158.93</v>
      </c>
      <c r="E30" s="11">
        <v>14019.02</v>
      </c>
      <c r="F30" s="11">
        <v>14159.84</v>
      </c>
      <c r="G30" s="11"/>
      <c r="H30" s="11">
        <f t="shared" si="11"/>
        <v>14009.826000000001</v>
      </c>
      <c r="I30" s="11">
        <f t="shared" si="12"/>
        <v>153.38732193372448</v>
      </c>
      <c r="J30" s="11">
        <f t="shared" si="13"/>
        <v>1.0948552960880775</v>
      </c>
      <c r="K30" s="11"/>
      <c r="L30" s="11"/>
      <c r="M30" s="12"/>
      <c r="N30" s="44">
        <f>2048</f>
        <v>2048</v>
      </c>
      <c r="O30" s="45">
        <f t="shared" si="17"/>
        <v>0.14126474849178974</v>
      </c>
      <c r="P30" s="45">
        <f t="shared" si="18"/>
        <v>0.14066084038212937</v>
      </c>
      <c r="Q30" s="45">
        <f t="shared" si="19"/>
        <v>0.13794298015457382</v>
      </c>
      <c r="R30" s="45">
        <f t="shared" si="20"/>
        <v>0.13931965287159873</v>
      </c>
      <c r="S30" s="45">
        <f t="shared" si="21"/>
        <v>0.13793411507474659</v>
      </c>
      <c r="T30" s="45"/>
      <c r="U30" s="45">
        <f t="shared" si="14"/>
        <v>0.13942446739496767</v>
      </c>
      <c r="V30" s="45">
        <f t="shared" si="15"/>
        <v>1.5282500813717447E-3</v>
      </c>
      <c r="W30" s="45">
        <f t="shared" si="16"/>
        <v>1.0961132647130376</v>
      </c>
    </row>
    <row r="31" spans="1:23" ht="15.75" customHeight="1" x14ac:dyDescent="0.2">
      <c r="A31" s="2" t="s">
        <v>8</v>
      </c>
      <c r="B31" s="11">
        <v>20299.3</v>
      </c>
      <c r="C31" s="11">
        <v>20219.97</v>
      </c>
      <c r="D31" s="11">
        <v>20532.43</v>
      </c>
      <c r="E31" s="11">
        <v>19710.689999999999</v>
      </c>
      <c r="F31" s="11">
        <v>20409.52</v>
      </c>
      <c r="G31" s="11"/>
      <c r="H31" s="11">
        <f t="shared" si="11"/>
        <v>20234.382000000001</v>
      </c>
      <c r="I31" s="11">
        <f t="shared" si="12"/>
        <v>315.50803978662793</v>
      </c>
      <c r="J31" s="11">
        <f t="shared" si="13"/>
        <v>1.5592669931141356</v>
      </c>
      <c r="K31" s="11"/>
      <c r="L31" s="11"/>
      <c r="M31" s="12"/>
      <c r="N31" s="44">
        <f>4096</f>
        <v>4096</v>
      </c>
      <c r="O31" s="45">
        <f t="shared" si="17"/>
        <v>0.19243274398624582</v>
      </c>
      <c r="P31" s="45">
        <f t="shared" si="18"/>
        <v>0.19318772480869159</v>
      </c>
      <c r="Q31" s="45">
        <f t="shared" si="19"/>
        <v>0.19024781772055233</v>
      </c>
      <c r="R31" s="45">
        <f t="shared" si="20"/>
        <v>0.19817926211614106</v>
      </c>
      <c r="S31" s="45">
        <f t="shared" si="21"/>
        <v>0.19139352615838098</v>
      </c>
      <c r="T31" s="45"/>
      <c r="U31" s="45">
        <f t="shared" si="14"/>
        <v>0.19308821495800235</v>
      </c>
      <c r="V31" s="45">
        <f t="shared" si="15"/>
        <v>3.0536098377849353E-3</v>
      </c>
      <c r="W31" s="45">
        <f t="shared" si="16"/>
        <v>1.5814584222289851</v>
      </c>
    </row>
    <row r="32" spans="1:23" ht="15.75" customHeight="1" x14ac:dyDescent="0.2">
      <c r="A32" s="2" t="s">
        <v>9</v>
      </c>
      <c r="B32" s="11">
        <v>25332.91</v>
      </c>
      <c r="C32" s="11">
        <v>25148.22</v>
      </c>
      <c r="D32" s="11">
        <v>25185.66</v>
      </c>
      <c r="E32" s="11">
        <v>25250.01</v>
      </c>
      <c r="F32" s="11">
        <v>25313.95</v>
      </c>
      <c r="G32" s="11"/>
      <c r="H32" s="11">
        <f t="shared" si="11"/>
        <v>25246.15</v>
      </c>
      <c r="I32" s="11">
        <f t="shared" si="12"/>
        <v>79.668629648061369</v>
      </c>
      <c r="J32" s="11">
        <f t="shared" si="13"/>
        <v>0.3155674415626199</v>
      </c>
      <c r="K32" s="11"/>
      <c r="L32" s="11"/>
      <c r="M32" s="12"/>
      <c r="N32" s="44">
        <f>8*1024</f>
        <v>8192</v>
      </c>
      <c r="O32" s="45">
        <f t="shared" si="17"/>
        <v>0.3083933113092811</v>
      </c>
      <c r="P32" s="45">
        <f t="shared" si="18"/>
        <v>0.31065816984263694</v>
      </c>
      <c r="Q32" s="45">
        <f t="shared" si="19"/>
        <v>0.31019635776866678</v>
      </c>
      <c r="R32" s="45">
        <f t="shared" si="20"/>
        <v>0.30940581805710177</v>
      </c>
      <c r="S32" s="45">
        <f t="shared" si="21"/>
        <v>0.30862429608970549</v>
      </c>
      <c r="T32" s="45"/>
      <c r="U32" s="45">
        <f t="shared" si="14"/>
        <v>0.30945559061347844</v>
      </c>
      <c r="V32" s="45">
        <f t="shared" si="15"/>
        <v>9.7684415253386633E-4</v>
      </c>
      <c r="W32" s="45">
        <f t="shared" si="16"/>
        <v>0.315665375635104</v>
      </c>
    </row>
    <row r="33" spans="1:23" ht="15.75" customHeight="1" x14ac:dyDescent="0.2">
      <c r="A33" s="2" t="s">
        <v>10</v>
      </c>
      <c r="B33" s="11">
        <v>28616.81</v>
      </c>
      <c r="C33" s="11">
        <v>28199.84</v>
      </c>
      <c r="D33" s="11">
        <v>28771.26</v>
      </c>
      <c r="E33" s="11">
        <v>28313.3</v>
      </c>
      <c r="F33" s="11">
        <v>28493.06</v>
      </c>
      <c r="G33" s="11"/>
      <c r="H33" s="11">
        <f t="shared" si="11"/>
        <v>28478.854000000003</v>
      </c>
      <c r="I33" s="11">
        <f t="shared" si="12"/>
        <v>229.12435287415414</v>
      </c>
      <c r="J33" s="11">
        <f t="shared" si="13"/>
        <v>0.80454203976801208</v>
      </c>
      <c r="K33" s="11"/>
      <c r="L33" s="11"/>
      <c r="M33" s="12"/>
      <c r="N33" s="44">
        <f>16*1024</f>
        <v>16384</v>
      </c>
      <c r="O33" s="45">
        <f t="shared" si="17"/>
        <v>0.54600774859252299</v>
      </c>
      <c r="P33" s="45">
        <f t="shared" si="18"/>
        <v>0.55408115790727885</v>
      </c>
      <c r="Q33" s="45">
        <f t="shared" si="19"/>
        <v>0.54307666747997829</v>
      </c>
      <c r="R33" s="45">
        <f t="shared" si="20"/>
        <v>0.5518607862735887</v>
      </c>
      <c r="S33" s="45">
        <f t="shared" si="21"/>
        <v>0.54837914916825359</v>
      </c>
      <c r="T33" s="45"/>
      <c r="U33" s="45">
        <f t="shared" si="14"/>
        <v>0.54868110188432451</v>
      </c>
      <c r="V33" s="45">
        <f t="shared" si="15"/>
        <v>4.4135778039059211E-3</v>
      </c>
      <c r="W33" s="45">
        <f t="shared" si="16"/>
        <v>0.80439763439062495</v>
      </c>
    </row>
    <row r="34" spans="1:23" ht="15.75" customHeight="1" x14ac:dyDescent="0.2">
      <c r="A34" s="2" t="s">
        <v>11</v>
      </c>
      <c r="B34" s="11">
        <v>31021.31</v>
      </c>
      <c r="C34" s="11">
        <v>30567.200000000001</v>
      </c>
      <c r="D34" s="11">
        <v>31204.27</v>
      </c>
      <c r="E34" s="11">
        <v>30911.21</v>
      </c>
      <c r="F34" s="11">
        <v>31129.17</v>
      </c>
      <c r="G34" s="11"/>
      <c r="H34" s="11">
        <f t="shared" si="11"/>
        <v>30966.631999999994</v>
      </c>
      <c r="I34" s="11">
        <f t="shared" si="12"/>
        <v>249.24768047065115</v>
      </c>
      <c r="J34" s="11">
        <f t="shared" si="13"/>
        <v>0.80489115016011814</v>
      </c>
      <c r="K34" s="11"/>
      <c r="L34" s="11"/>
      <c r="M34" s="12"/>
      <c r="N34" s="44">
        <f>32*1024</f>
        <v>32768</v>
      </c>
      <c r="O34" s="45">
        <f t="shared" si="17"/>
        <v>1.0073720290987067</v>
      </c>
      <c r="P34" s="45">
        <f t="shared" si="18"/>
        <v>1.0223376691355439</v>
      </c>
      <c r="Q34" s="45">
        <f t="shared" si="19"/>
        <v>1.0014655045607541</v>
      </c>
      <c r="R34" s="45">
        <f t="shared" si="20"/>
        <v>1.0109601015295098</v>
      </c>
      <c r="S34" s="45">
        <f t="shared" si="21"/>
        <v>1.003881568316791</v>
      </c>
      <c r="T34" s="45"/>
      <c r="U34" s="45">
        <f t="shared" si="14"/>
        <v>1.0092033745282609</v>
      </c>
      <c r="V34" s="45">
        <f t="shared" si="15"/>
        <v>8.1722986921773239E-3</v>
      </c>
      <c r="W34" s="45">
        <f t="shared" si="16"/>
        <v>0.8097771864860599</v>
      </c>
    </row>
    <row r="35" spans="1:23" ht="15.75" customHeight="1" x14ac:dyDescent="0.2">
      <c r="A35" s="2" t="s">
        <v>12</v>
      </c>
      <c r="B35" s="11">
        <v>34945</v>
      </c>
      <c r="C35" s="11">
        <v>34591.47</v>
      </c>
      <c r="D35" s="11">
        <v>34090.080000000002</v>
      </c>
      <c r="E35" s="11">
        <v>34964.1</v>
      </c>
      <c r="F35" s="11">
        <v>35049.43</v>
      </c>
      <c r="G35" s="11"/>
      <c r="H35" s="11">
        <f t="shared" si="11"/>
        <v>34728.015999999996</v>
      </c>
      <c r="I35" s="11">
        <f t="shared" si="12"/>
        <v>397.40779462662692</v>
      </c>
      <c r="J35" s="11">
        <f t="shared" si="13"/>
        <v>1.1443435024523916</v>
      </c>
      <c r="K35" s="11"/>
      <c r="L35" s="11"/>
      <c r="M35" s="12"/>
      <c r="N35" s="44">
        <f>64*1024</f>
        <v>65536</v>
      </c>
      <c r="O35" s="45">
        <f t="shared" si="17"/>
        <v>1.7885248247245671</v>
      </c>
      <c r="P35" s="45">
        <f t="shared" si="18"/>
        <v>1.8068038160852951</v>
      </c>
      <c r="Q35" s="45">
        <f t="shared" si="19"/>
        <v>1.8333779210843739</v>
      </c>
      <c r="R35" s="45">
        <f t="shared" si="20"/>
        <v>1.7875477990281461</v>
      </c>
      <c r="S35" s="45">
        <f t="shared" si="21"/>
        <v>1.7831959036138392</v>
      </c>
      <c r="T35" s="45"/>
      <c r="U35" s="45">
        <f t="shared" si="14"/>
        <v>1.7998900529072444</v>
      </c>
      <c r="V35" s="45">
        <f t="shared" si="15"/>
        <v>2.079321824190471E-2</v>
      </c>
      <c r="W35" s="45">
        <f t="shared" si="16"/>
        <v>1.1552493558325294</v>
      </c>
    </row>
    <row r="36" spans="1:23" ht="15.75" customHeight="1" x14ac:dyDescent="0.2">
      <c r="A36" s="2" t="s">
        <v>13</v>
      </c>
      <c r="B36" s="11">
        <v>40399.67</v>
      </c>
      <c r="C36" s="11">
        <v>40342.46</v>
      </c>
      <c r="D36" s="11">
        <v>39394.019999999997</v>
      </c>
      <c r="E36" s="11">
        <v>40009.07</v>
      </c>
      <c r="F36" s="11">
        <v>40327.660000000003</v>
      </c>
      <c r="G36" s="11"/>
      <c r="H36" s="11">
        <f t="shared" si="11"/>
        <v>40094.576000000001</v>
      </c>
      <c r="I36" s="11">
        <f t="shared" si="12"/>
        <v>420.40069056794039</v>
      </c>
      <c r="J36" s="11">
        <f t="shared" si="13"/>
        <v>1.0485225995853913</v>
      </c>
      <c r="K36" s="11"/>
      <c r="L36" s="11"/>
      <c r="M36" s="12"/>
      <c r="N36" s="44">
        <f>128*1024</f>
        <v>131072</v>
      </c>
      <c r="O36" s="45">
        <f t="shared" si="17"/>
        <v>3.0940846794045598</v>
      </c>
      <c r="P36" s="45">
        <f t="shared" si="18"/>
        <v>3.0984724283050662</v>
      </c>
      <c r="Q36" s="45">
        <f t="shared" si="19"/>
        <v>3.1730704304866579</v>
      </c>
      <c r="R36" s="45">
        <f t="shared" si="20"/>
        <v>3.1242915668872082</v>
      </c>
      <c r="S36" s="45">
        <f t="shared" si="21"/>
        <v>3.0996095483844091</v>
      </c>
      <c r="T36" s="45"/>
      <c r="U36" s="45">
        <f t="shared" si="14"/>
        <v>3.1179057306935802</v>
      </c>
      <c r="V36" s="45">
        <f t="shared" si="15"/>
        <v>3.3029414998150639E-2</v>
      </c>
      <c r="W36" s="45">
        <f t="shared" si="16"/>
        <v>1.0593461717908714</v>
      </c>
    </row>
    <row r="37" spans="1:23" ht="15.75" customHeight="1" x14ac:dyDescent="0.2">
      <c r="A37" s="2" t="s">
        <v>14</v>
      </c>
      <c r="B37" s="11">
        <v>43059.46</v>
      </c>
      <c r="C37" s="11">
        <v>42232.88</v>
      </c>
      <c r="D37" s="11">
        <v>41684.870000000003</v>
      </c>
      <c r="E37" s="11">
        <v>43360.75</v>
      </c>
      <c r="F37" s="11">
        <v>42838.75</v>
      </c>
      <c r="G37" s="11"/>
      <c r="H37" s="11">
        <f t="shared" si="11"/>
        <v>42635.341999999997</v>
      </c>
      <c r="I37" s="11">
        <f t="shared" si="12"/>
        <v>673.20879804856907</v>
      </c>
      <c r="J37" s="11">
        <f t="shared" si="13"/>
        <v>1.5789923722168548</v>
      </c>
      <c r="K37" s="11"/>
      <c r="L37" s="11"/>
      <c r="M37" s="12"/>
      <c r="N37" s="44">
        <f>256*1024</f>
        <v>262144</v>
      </c>
      <c r="O37" s="45">
        <f t="shared" si="17"/>
        <v>5.8059251091397801</v>
      </c>
      <c r="P37" s="45">
        <f t="shared" si="18"/>
        <v>5.9195584104138765</v>
      </c>
      <c r="Q37" s="45">
        <f t="shared" si="19"/>
        <v>5.9973798646847163</v>
      </c>
      <c r="R37" s="45">
        <f t="shared" si="20"/>
        <v>5.7655829292620631</v>
      </c>
      <c r="S37" s="45">
        <f t="shared" si="21"/>
        <v>5.8358378804236821</v>
      </c>
      <c r="T37" s="45"/>
      <c r="U37" s="45">
        <f t="shared" si="14"/>
        <v>5.8648568387848234</v>
      </c>
      <c r="V37" s="45">
        <f t="shared" si="15"/>
        <v>9.3173188401502405E-2</v>
      </c>
      <c r="W37" s="45">
        <f t="shared" si="16"/>
        <v>1.5886694417728968</v>
      </c>
    </row>
    <row r="38" spans="1:23" ht="15.75" customHeight="1" x14ac:dyDescent="0.2">
      <c r="A38" s="2" t="s">
        <v>15</v>
      </c>
      <c r="B38" s="11">
        <v>39454.699999999997</v>
      </c>
      <c r="C38" s="11">
        <v>39253.980000000003</v>
      </c>
      <c r="D38" s="11">
        <v>37955.43</v>
      </c>
      <c r="E38" s="11">
        <v>39474.589999999997</v>
      </c>
      <c r="F38" s="11">
        <v>37628.480000000003</v>
      </c>
      <c r="G38" s="11"/>
      <c r="H38" s="11">
        <f t="shared" si="11"/>
        <v>38753.436000000002</v>
      </c>
      <c r="I38" s="11">
        <f t="shared" si="12"/>
        <v>889.4827377920252</v>
      </c>
      <c r="J38" s="11">
        <f t="shared" si="13"/>
        <v>2.2952358025544499</v>
      </c>
      <c r="K38" s="11"/>
      <c r="L38" s="11"/>
      <c r="M38" s="12"/>
      <c r="N38" s="44">
        <f>512*1024</f>
        <v>524288</v>
      </c>
      <c r="O38" s="45">
        <f t="shared" si="17"/>
        <v>12.672761420058954</v>
      </c>
      <c r="P38" s="45">
        <f t="shared" si="18"/>
        <v>12.737561898182044</v>
      </c>
      <c r="Q38" s="45">
        <f t="shared" si="19"/>
        <v>13.173345684662246</v>
      </c>
      <c r="R38" s="45">
        <f t="shared" si="20"/>
        <v>12.666376015558365</v>
      </c>
      <c r="S38" s="45">
        <f t="shared" si="21"/>
        <v>13.287807533017544</v>
      </c>
      <c r="T38" s="45"/>
      <c r="U38" s="45">
        <f t="shared" si="14"/>
        <v>12.90757051029583</v>
      </c>
      <c r="V38" s="45">
        <f t="shared" si="15"/>
        <v>0.29892710570478476</v>
      </c>
      <c r="W38" s="45">
        <f t="shared" si="16"/>
        <v>2.3159052702159797</v>
      </c>
    </row>
    <row r="39" spans="1:23" ht="15.75" customHeight="1" x14ac:dyDescent="0.2">
      <c r="A39" s="2" t="s">
        <v>16</v>
      </c>
      <c r="B39" s="11">
        <v>26234.34</v>
      </c>
      <c r="C39" s="11">
        <v>26075.67</v>
      </c>
      <c r="D39" s="11">
        <v>25664.95</v>
      </c>
      <c r="E39" s="11">
        <v>25997.67</v>
      </c>
      <c r="F39" s="11">
        <v>25605.040000000001</v>
      </c>
      <c r="G39" s="11"/>
      <c r="H39" s="11">
        <f t="shared" si="11"/>
        <v>25915.533999999996</v>
      </c>
      <c r="I39" s="11">
        <f t="shared" si="12"/>
        <v>270.75172747371266</v>
      </c>
      <c r="J39" s="11">
        <f t="shared" si="13"/>
        <v>1.044746859060333</v>
      </c>
      <c r="K39" s="11"/>
      <c r="L39" s="11"/>
      <c r="M39" s="12"/>
      <c r="N39" s="44">
        <f>1024*1024</f>
        <v>1048576</v>
      </c>
      <c r="O39" s="45">
        <f t="shared" si="17"/>
        <v>38.117978191942314</v>
      </c>
      <c r="P39" s="45">
        <f t="shared" si="18"/>
        <v>38.349925428570003</v>
      </c>
      <c r="Q39" s="45">
        <f t="shared" si="19"/>
        <v>38.96364497105975</v>
      </c>
      <c r="R39" s="45">
        <f t="shared" si="20"/>
        <v>38.464985516009705</v>
      </c>
      <c r="S39" s="45">
        <f t="shared" si="21"/>
        <v>39.054811084067822</v>
      </c>
      <c r="T39" s="45"/>
      <c r="U39" s="45">
        <f t="shared" si="14"/>
        <v>38.590269038329915</v>
      </c>
      <c r="V39" s="45">
        <f t="shared" si="15"/>
        <v>0.40364853359672154</v>
      </c>
      <c r="W39" s="45">
        <f t="shared" si="16"/>
        <v>1.0459852798533129</v>
      </c>
    </row>
    <row r="40" spans="1:23" ht="15.75" customHeight="1" x14ac:dyDescent="0.2">
      <c r="A40" s="10" t="s">
        <v>17</v>
      </c>
      <c r="B40" s="11">
        <v>20838.71</v>
      </c>
      <c r="C40" s="11">
        <v>20907.78</v>
      </c>
      <c r="D40" s="11">
        <v>20825.23</v>
      </c>
      <c r="E40" s="11">
        <v>20925.03</v>
      </c>
      <c r="F40" s="11">
        <v>20877.13</v>
      </c>
      <c r="G40" s="11"/>
      <c r="H40" s="11">
        <f t="shared" si="11"/>
        <v>20874.776000000002</v>
      </c>
      <c r="I40" s="11">
        <f t="shared" si="12"/>
        <v>42.94133300213187</v>
      </c>
      <c r="J40" s="11">
        <f t="shared" si="13"/>
        <v>0.20570919181183964</v>
      </c>
      <c r="K40" s="11"/>
      <c r="L40" s="11"/>
      <c r="M40" s="12"/>
      <c r="N40" s="46">
        <f>2*1024*1024</f>
        <v>2097152</v>
      </c>
      <c r="O40" s="45">
        <f t="shared" si="17"/>
        <v>95.97523071245773</v>
      </c>
      <c r="P40" s="45">
        <f t="shared" si="18"/>
        <v>95.658171264476678</v>
      </c>
      <c r="Q40" s="45">
        <f t="shared" si="19"/>
        <v>96.037354689480026</v>
      </c>
      <c r="R40" s="45">
        <f t="shared" si="20"/>
        <v>95.579313386886426</v>
      </c>
      <c r="S40" s="45">
        <f t="shared" si="21"/>
        <v>95.798608333616727</v>
      </c>
      <c r="T40" s="45"/>
      <c r="U40" s="45">
        <f t="shared" si="14"/>
        <v>95.809735677383514</v>
      </c>
      <c r="V40" s="45">
        <f t="shared" si="15"/>
        <v>0.19709708413560459</v>
      </c>
      <c r="W40" s="45">
        <f t="shared" si="16"/>
        <v>0.2057171776355611</v>
      </c>
    </row>
    <row r="41" spans="1:23" ht="15.75" customHeigh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37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37"/>
      <c r="O42" s="49"/>
      <c r="P42" s="49"/>
      <c r="Q42" s="49"/>
      <c r="R42" s="49"/>
      <c r="S42" s="49"/>
      <c r="T42" s="49"/>
      <c r="U42" s="49"/>
      <c r="V42" s="49"/>
      <c r="W42" s="49"/>
    </row>
    <row r="43" spans="1:23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37"/>
      <c r="O43" s="49"/>
      <c r="P43" s="49"/>
      <c r="Q43" s="49"/>
      <c r="R43" s="49"/>
      <c r="S43" s="49"/>
      <c r="T43" s="49"/>
      <c r="U43" s="49"/>
      <c r="V43" s="49"/>
      <c r="W43" s="49"/>
    </row>
    <row r="44" spans="1:23" ht="15.75" customHeight="1" x14ac:dyDescent="0.2"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7"/>
      <c r="O44" s="50"/>
      <c r="P44" s="51"/>
      <c r="Q44" s="51"/>
      <c r="R44" s="51"/>
      <c r="S44" s="51"/>
      <c r="T44" s="51"/>
      <c r="U44" s="51"/>
      <c r="V44" s="51"/>
      <c r="W44" s="51"/>
    </row>
    <row r="45" spans="1:23" ht="15.75" customHeight="1" x14ac:dyDescent="0.2">
      <c r="B45" s="27" t="s">
        <v>18</v>
      </c>
      <c r="C45" s="28"/>
      <c r="D45" s="28"/>
      <c r="E45" s="28"/>
      <c r="F45" s="28"/>
      <c r="G45" s="28"/>
      <c r="H45" s="28"/>
      <c r="I45" s="28"/>
      <c r="J45" s="28"/>
      <c r="K45" s="11"/>
      <c r="L45" s="11"/>
      <c r="M45" s="12"/>
      <c r="N45" s="37"/>
      <c r="O45" s="38" t="s">
        <v>18</v>
      </c>
      <c r="P45" s="48"/>
      <c r="Q45" s="48"/>
      <c r="R45" s="48"/>
      <c r="S45" s="48"/>
      <c r="T45" s="48"/>
      <c r="U45" s="48"/>
      <c r="V45" s="48"/>
      <c r="W45" s="48"/>
    </row>
    <row r="46" spans="1:23" ht="15.75" customHeight="1" x14ac:dyDescent="0.2">
      <c r="A46" s="29" t="s">
        <v>1</v>
      </c>
      <c r="B46" s="6">
        <v>1</v>
      </c>
      <c r="C46" s="6">
        <v>2</v>
      </c>
      <c r="D46" s="6">
        <v>3</v>
      </c>
      <c r="E46" s="6">
        <v>4</v>
      </c>
      <c r="F46" s="6">
        <v>5</v>
      </c>
      <c r="G46" s="7"/>
      <c r="H46" s="6"/>
      <c r="I46" s="7"/>
      <c r="J46" s="7"/>
      <c r="K46" s="11"/>
      <c r="L46" s="11"/>
      <c r="M46" s="12"/>
      <c r="N46" s="40" t="s">
        <v>1</v>
      </c>
      <c r="O46" s="41">
        <v>1</v>
      </c>
      <c r="P46" s="41">
        <v>2</v>
      </c>
      <c r="Q46" s="41">
        <v>3</v>
      </c>
      <c r="R46" s="41">
        <v>4</v>
      </c>
      <c r="S46" s="41">
        <v>5</v>
      </c>
      <c r="T46" s="42"/>
      <c r="U46" s="41"/>
      <c r="V46" s="42"/>
      <c r="W46" s="42"/>
    </row>
    <row r="47" spans="1:23" ht="15.75" customHeight="1" x14ac:dyDescent="0.2">
      <c r="A47" s="28"/>
      <c r="B47" s="7" t="s">
        <v>29</v>
      </c>
      <c r="C47" s="7" t="s">
        <v>29</v>
      </c>
      <c r="D47" s="7" t="s">
        <v>29</v>
      </c>
      <c r="E47" s="7" t="s">
        <v>29</v>
      </c>
      <c r="F47" s="7" t="s">
        <v>29</v>
      </c>
      <c r="G47" s="7"/>
      <c r="H47" s="1" t="s">
        <v>3</v>
      </c>
      <c r="I47" s="1" t="s">
        <v>4</v>
      </c>
      <c r="J47" s="1" t="s">
        <v>5</v>
      </c>
      <c r="K47" s="11"/>
      <c r="L47" s="11"/>
      <c r="M47" s="12"/>
      <c r="N47" s="48"/>
      <c r="O47" s="42" t="s">
        <v>30</v>
      </c>
      <c r="P47" s="42" t="s">
        <v>30</v>
      </c>
      <c r="Q47" s="42" t="s">
        <v>30</v>
      </c>
      <c r="R47" s="42" t="s">
        <v>30</v>
      </c>
      <c r="S47" s="42" t="s">
        <v>30</v>
      </c>
      <c r="T47" s="42"/>
      <c r="U47" s="43" t="s">
        <v>3</v>
      </c>
      <c r="V47" s="43" t="s">
        <v>4</v>
      </c>
      <c r="W47" s="43" t="s">
        <v>5</v>
      </c>
    </row>
    <row r="48" spans="1:23" ht="15.75" customHeight="1" x14ac:dyDescent="0.2">
      <c r="A48" s="2">
        <v>256</v>
      </c>
      <c r="B48" s="11">
        <v>7408.11</v>
      </c>
      <c r="C48" s="11">
        <v>7755.6</v>
      </c>
      <c r="D48" s="11">
        <v>7183.53</v>
      </c>
      <c r="E48" s="11">
        <v>7833.51</v>
      </c>
      <c r="F48" s="11">
        <v>7130.43</v>
      </c>
      <c r="G48" s="11"/>
      <c r="H48" s="11">
        <f t="shared" ref="H48:H61" si="22">AVERAGE(B48:F48)</f>
        <v>7462.2359999999999</v>
      </c>
      <c r="I48" s="11">
        <f t="shared" ref="I48:I61" si="23">STDEV(B48:F48)</f>
        <v>321.9505783190956</v>
      </c>
      <c r="J48" s="11">
        <f t="shared" ref="J48:J61" si="24">100*I48/H48</f>
        <v>4.3143982355837522</v>
      </c>
      <c r="K48" s="11"/>
      <c r="L48" s="11"/>
      <c r="M48" s="12"/>
      <c r="N48" s="44">
        <v>256</v>
      </c>
      <c r="O48" s="52">
        <v>0.25</v>
      </c>
      <c r="P48" s="52">
        <v>0.3</v>
      </c>
      <c r="Q48" s="52">
        <v>0.28000000000000003</v>
      </c>
      <c r="R48" s="52">
        <v>0.27</v>
      </c>
      <c r="S48" s="52">
        <v>0.27</v>
      </c>
      <c r="T48" s="45"/>
      <c r="U48" s="45">
        <f t="shared" ref="U48:U61" si="25">AVERAGE(O48:S48)</f>
        <v>0.27400000000000002</v>
      </c>
      <c r="V48" s="45">
        <f t="shared" ref="V48:V61" si="26">STDEV(O48:S48)</f>
        <v>1.8165902124584944E-2</v>
      </c>
      <c r="W48" s="45">
        <f t="shared" ref="W48:W61" si="27">100*V48/U48</f>
        <v>6.6298912863448702</v>
      </c>
    </row>
    <row r="49" spans="1:23" ht="15.75" customHeight="1" x14ac:dyDescent="0.2">
      <c r="A49" s="2">
        <v>512</v>
      </c>
      <c r="B49" s="11">
        <v>12615.59</v>
      </c>
      <c r="C49" s="11">
        <v>12636.61</v>
      </c>
      <c r="D49" s="11">
        <v>12843.26</v>
      </c>
      <c r="E49" s="11">
        <v>14006.52</v>
      </c>
      <c r="F49" s="11">
        <v>12699.37</v>
      </c>
      <c r="G49" s="11"/>
      <c r="H49" s="11">
        <f t="shared" si="22"/>
        <v>12960.27</v>
      </c>
      <c r="I49" s="11">
        <f t="shared" si="23"/>
        <v>591.59938104261062</v>
      </c>
      <c r="J49" s="11">
        <f t="shared" si="24"/>
        <v>4.5647149406811014</v>
      </c>
      <c r="K49" s="11"/>
      <c r="L49" s="11"/>
      <c r="M49" s="12"/>
      <c r="N49" s="44">
        <v>512</v>
      </c>
      <c r="O49" s="52">
        <v>0.28000000000000003</v>
      </c>
      <c r="P49" s="52">
        <v>0.33</v>
      </c>
      <c r="Q49" s="52">
        <v>0.31</v>
      </c>
      <c r="R49" s="52">
        <v>0.3</v>
      </c>
      <c r="S49" s="52">
        <v>0.3</v>
      </c>
      <c r="T49" s="45"/>
      <c r="U49" s="45">
        <f t="shared" si="25"/>
        <v>0.30400000000000005</v>
      </c>
      <c r="V49" s="45">
        <f t="shared" si="26"/>
        <v>1.8165902124584944E-2</v>
      </c>
      <c r="W49" s="45">
        <f t="shared" si="27"/>
        <v>5.9756256988766259</v>
      </c>
    </row>
    <row r="50" spans="1:23" ht="15.75" customHeight="1" x14ac:dyDescent="0.2">
      <c r="A50" s="2" t="s">
        <v>6</v>
      </c>
      <c r="B50" s="11">
        <v>18747.8</v>
      </c>
      <c r="C50" s="11">
        <v>19574.71</v>
      </c>
      <c r="D50" s="11">
        <v>20198.62</v>
      </c>
      <c r="E50" s="11">
        <v>20127.439999999999</v>
      </c>
      <c r="F50" s="11">
        <v>18601.11</v>
      </c>
      <c r="G50" s="11"/>
      <c r="H50" s="11">
        <f t="shared" si="22"/>
        <v>19449.935999999998</v>
      </c>
      <c r="I50" s="11">
        <f t="shared" si="23"/>
        <v>749.76804641835668</v>
      </c>
      <c r="J50" s="11">
        <f t="shared" si="24"/>
        <v>3.8548612520799903</v>
      </c>
      <c r="K50" s="11"/>
      <c r="L50" s="11"/>
      <c r="M50" s="12"/>
      <c r="N50" s="44">
        <v>1024</v>
      </c>
      <c r="O50" s="52">
        <v>0.4</v>
      </c>
      <c r="P50" s="52">
        <v>0.44</v>
      </c>
      <c r="Q50" s="52">
        <v>0.42</v>
      </c>
      <c r="R50" s="52">
        <v>0.41</v>
      </c>
      <c r="S50" s="52">
        <v>0.41</v>
      </c>
      <c r="T50" s="45"/>
      <c r="U50" s="45">
        <f t="shared" si="25"/>
        <v>0.41600000000000004</v>
      </c>
      <c r="V50" s="45">
        <f t="shared" si="26"/>
        <v>1.5165750888103102E-2</v>
      </c>
      <c r="W50" s="45">
        <f t="shared" si="27"/>
        <v>3.645613194255553</v>
      </c>
    </row>
    <row r="51" spans="1:23" ht="15.75" customHeight="1" x14ac:dyDescent="0.2">
      <c r="A51" s="2" t="s">
        <v>7</v>
      </c>
      <c r="B51" s="11">
        <v>26562.26</v>
      </c>
      <c r="C51" s="11">
        <v>28165.52</v>
      </c>
      <c r="D51" s="11">
        <v>26850.92</v>
      </c>
      <c r="E51" s="11">
        <v>28055.919999999998</v>
      </c>
      <c r="F51" s="11">
        <v>26900.19</v>
      </c>
      <c r="G51" s="11"/>
      <c r="H51" s="11">
        <f t="shared" si="22"/>
        <v>27306.962</v>
      </c>
      <c r="I51" s="11">
        <f t="shared" si="23"/>
        <v>746.00247313263026</v>
      </c>
      <c r="J51" s="11">
        <f t="shared" si="24"/>
        <v>2.7319131038181044</v>
      </c>
      <c r="K51" s="11"/>
      <c r="L51" s="11"/>
      <c r="M51" s="12"/>
      <c r="N51" s="44">
        <f>2048</f>
        <v>2048</v>
      </c>
      <c r="O51" s="52">
        <v>0.56000000000000005</v>
      </c>
      <c r="P51" s="52">
        <v>0.62</v>
      </c>
      <c r="Q51" s="52">
        <v>0.57999999999999996</v>
      </c>
      <c r="R51" s="52">
        <v>0.57999999999999996</v>
      </c>
      <c r="S51" s="52">
        <v>0.56999999999999995</v>
      </c>
      <c r="T51" s="45"/>
      <c r="U51" s="45">
        <f t="shared" si="25"/>
        <v>0.58200000000000007</v>
      </c>
      <c r="V51" s="45">
        <f t="shared" si="26"/>
        <v>2.2803508501982754E-2</v>
      </c>
      <c r="W51" s="45">
        <f t="shared" si="27"/>
        <v>3.9181286085881011</v>
      </c>
    </row>
    <row r="52" spans="1:23" ht="15.75" customHeight="1" x14ac:dyDescent="0.2">
      <c r="A52" s="2" t="s">
        <v>8</v>
      </c>
      <c r="B52" s="11">
        <v>38668.39</v>
      </c>
      <c r="C52" s="11">
        <v>38550.61</v>
      </c>
      <c r="D52" s="11">
        <v>37412.67</v>
      </c>
      <c r="E52" s="11">
        <v>39897.01</v>
      </c>
      <c r="F52" s="11">
        <v>38138.589999999997</v>
      </c>
      <c r="G52" s="11"/>
      <c r="H52" s="11">
        <f t="shared" si="22"/>
        <v>38533.453999999998</v>
      </c>
      <c r="I52" s="11">
        <f t="shared" si="23"/>
        <v>906.89874996054721</v>
      </c>
      <c r="J52" s="11">
        <f t="shared" si="24"/>
        <v>2.3535360986859555</v>
      </c>
      <c r="K52" s="11"/>
      <c r="L52" s="11"/>
      <c r="M52" s="12"/>
      <c r="N52" s="44">
        <f>4096</f>
        <v>4096</v>
      </c>
      <c r="O52" s="52">
        <v>0.83</v>
      </c>
      <c r="P52" s="52">
        <v>0.88</v>
      </c>
      <c r="Q52" s="52">
        <v>0.85</v>
      </c>
      <c r="R52" s="52">
        <v>0.86</v>
      </c>
      <c r="S52" s="52">
        <v>0.84</v>
      </c>
      <c r="T52" s="45"/>
      <c r="U52" s="45">
        <f t="shared" si="25"/>
        <v>0.85199999999999998</v>
      </c>
      <c r="V52" s="45">
        <f t="shared" si="26"/>
        <v>1.923538406167136E-2</v>
      </c>
      <c r="W52" s="45">
        <f t="shared" si="27"/>
        <v>2.2576741856421787</v>
      </c>
    </row>
    <row r="53" spans="1:23" ht="15.75" customHeight="1" x14ac:dyDescent="0.2">
      <c r="A53" s="2" t="s">
        <v>9</v>
      </c>
      <c r="B53" s="11">
        <v>47642.38</v>
      </c>
      <c r="C53" s="11">
        <v>49513.61</v>
      </c>
      <c r="D53" s="11">
        <v>46471.33</v>
      </c>
      <c r="E53" s="11">
        <v>49292.33</v>
      </c>
      <c r="F53" s="11">
        <v>48502.74</v>
      </c>
      <c r="G53" s="11"/>
      <c r="H53" s="11">
        <f t="shared" si="22"/>
        <v>48284.478000000003</v>
      </c>
      <c r="I53" s="11">
        <f t="shared" si="23"/>
        <v>1252.3942010684975</v>
      </c>
      <c r="J53" s="11">
        <f t="shared" si="24"/>
        <v>2.59378221106273</v>
      </c>
      <c r="K53" s="11"/>
      <c r="L53" s="11"/>
      <c r="M53" s="12"/>
      <c r="N53" s="44">
        <f>8*1024</f>
        <v>8192</v>
      </c>
      <c r="O53" s="52">
        <v>1.3</v>
      </c>
      <c r="P53" s="52">
        <v>1.36</v>
      </c>
      <c r="Q53" s="52">
        <v>1.32</v>
      </c>
      <c r="R53" s="52">
        <v>1.39</v>
      </c>
      <c r="S53" s="52">
        <v>1.35</v>
      </c>
      <c r="T53" s="45"/>
      <c r="U53" s="45">
        <f t="shared" si="25"/>
        <v>1.3440000000000001</v>
      </c>
      <c r="V53" s="45">
        <f t="shared" si="26"/>
        <v>3.5071355833500323E-2</v>
      </c>
      <c r="W53" s="45">
        <f t="shared" si="27"/>
        <v>2.6094758804687737</v>
      </c>
    </row>
    <row r="54" spans="1:23" ht="15.75" customHeight="1" x14ac:dyDescent="0.2">
      <c r="A54" s="2" t="s">
        <v>10</v>
      </c>
      <c r="B54" s="11">
        <v>54981.17</v>
      </c>
      <c r="C54" s="11">
        <v>55690.42</v>
      </c>
      <c r="D54" s="11">
        <v>54346.77</v>
      </c>
      <c r="E54" s="11">
        <v>55472.67</v>
      </c>
      <c r="F54" s="11">
        <v>55311.77</v>
      </c>
      <c r="G54" s="11"/>
      <c r="H54" s="11">
        <f t="shared" si="22"/>
        <v>55160.56</v>
      </c>
      <c r="I54" s="11">
        <f t="shared" si="23"/>
        <v>523.3220022127872</v>
      </c>
      <c r="J54" s="11">
        <f t="shared" si="24"/>
        <v>0.94872496256888472</v>
      </c>
      <c r="K54" s="11"/>
      <c r="L54" s="11"/>
      <c r="M54" s="12"/>
      <c r="N54" s="44">
        <f>16*1024</f>
        <v>16384</v>
      </c>
      <c r="O54" s="52">
        <v>2.14</v>
      </c>
      <c r="P54" s="52">
        <v>2.21</v>
      </c>
      <c r="Q54" s="52">
        <v>2.15</v>
      </c>
      <c r="R54" s="52">
        <v>2.19</v>
      </c>
      <c r="S54" s="52">
        <v>2.15</v>
      </c>
      <c r="T54" s="45"/>
      <c r="U54" s="45">
        <f t="shared" si="25"/>
        <v>2.1680000000000001</v>
      </c>
      <c r="V54" s="45">
        <f t="shared" si="26"/>
        <v>3.0331501776206179E-2</v>
      </c>
      <c r="W54" s="45">
        <f t="shared" si="27"/>
        <v>1.3990545099726095</v>
      </c>
    </row>
    <row r="55" spans="1:23" ht="15.75" customHeight="1" x14ac:dyDescent="0.2">
      <c r="A55" s="2" t="s">
        <v>11</v>
      </c>
      <c r="B55" s="11">
        <v>60347.45</v>
      </c>
      <c r="C55" s="11">
        <v>60926.37</v>
      </c>
      <c r="D55" s="11">
        <v>59257.64</v>
      </c>
      <c r="E55" s="11">
        <v>59934.46</v>
      </c>
      <c r="F55" s="11">
        <v>60136.77</v>
      </c>
      <c r="G55" s="11"/>
      <c r="H55" s="11">
        <f t="shared" si="22"/>
        <v>60120.538</v>
      </c>
      <c r="I55" s="11">
        <f t="shared" si="23"/>
        <v>608.34524044328737</v>
      </c>
      <c r="J55" s="11">
        <f t="shared" si="24"/>
        <v>1.0118759090999607</v>
      </c>
      <c r="K55" s="11"/>
      <c r="L55" s="11"/>
      <c r="M55" s="12"/>
      <c r="N55" s="44">
        <f>32*1024</f>
        <v>32768</v>
      </c>
      <c r="O55" s="52">
        <v>3.82</v>
      </c>
      <c r="P55" s="52">
        <v>3.53</v>
      </c>
      <c r="Q55" s="52">
        <v>3.32</v>
      </c>
      <c r="R55" s="52">
        <v>3.47</v>
      </c>
      <c r="S55" s="52">
        <v>3.31</v>
      </c>
      <c r="T55" s="45"/>
      <c r="U55" s="45">
        <f t="shared" si="25"/>
        <v>3.4899999999999998</v>
      </c>
      <c r="V55" s="45">
        <f t="shared" si="26"/>
        <v>0.20748493921246422</v>
      </c>
      <c r="W55" s="45">
        <f t="shared" si="27"/>
        <v>5.9451271980648777</v>
      </c>
    </row>
    <row r="56" spans="1:23" ht="15.75" customHeight="1" x14ac:dyDescent="0.2">
      <c r="A56" s="2" t="s">
        <v>12</v>
      </c>
      <c r="B56" s="11">
        <v>64035.62</v>
      </c>
      <c r="C56" s="11">
        <v>67811.73</v>
      </c>
      <c r="D56" s="11">
        <v>67229.14</v>
      </c>
      <c r="E56" s="11">
        <v>67464.240000000005</v>
      </c>
      <c r="F56" s="11">
        <v>66781.259999999995</v>
      </c>
      <c r="G56" s="11"/>
      <c r="H56" s="11">
        <f t="shared" si="22"/>
        <v>66664.398000000001</v>
      </c>
      <c r="I56" s="11">
        <f t="shared" si="23"/>
        <v>1516.5076631919785</v>
      </c>
      <c r="J56" s="11">
        <f t="shared" si="24"/>
        <v>2.2748389075559921</v>
      </c>
      <c r="K56" s="11"/>
      <c r="L56" s="11"/>
      <c r="M56" s="12"/>
      <c r="N56" s="44">
        <f>64*1024</f>
        <v>65536</v>
      </c>
      <c r="O56" s="52">
        <v>6.91</v>
      </c>
      <c r="P56" s="52">
        <v>6.95</v>
      </c>
      <c r="Q56" s="52">
        <v>6.91</v>
      </c>
      <c r="R56" s="52">
        <v>6.93</v>
      </c>
      <c r="S56" s="52">
        <v>6.88</v>
      </c>
      <c r="T56" s="45"/>
      <c r="U56" s="45">
        <f t="shared" si="25"/>
        <v>6.9159999999999995</v>
      </c>
      <c r="V56" s="45">
        <f t="shared" si="26"/>
        <v>2.6076809620810635E-2</v>
      </c>
      <c r="W56" s="45">
        <f t="shared" si="27"/>
        <v>0.3770504572124152</v>
      </c>
    </row>
    <row r="57" spans="1:23" ht="15.75" customHeight="1" x14ac:dyDescent="0.2">
      <c r="A57" s="2" t="s">
        <v>13</v>
      </c>
      <c r="B57" s="11">
        <v>72104.570000000007</v>
      </c>
      <c r="C57" s="11">
        <v>77930.11</v>
      </c>
      <c r="D57" s="11">
        <v>77016.52</v>
      </c>
      <c r="E57" s="11">
        <v>77403.89</v>
      </c>
      <c r="F57" s="11">
        <v>77601.490000000005</v>
      </c>
      <c r="G57" s="11"/>
      <c r="H57" s="11">
        <f t="shared" si="22"/>
        <v>76411.316000000006</v>
      </c>
      <c r="I57" s="11">
        <f t="shared" si="23"/>
        <v>2430.1638576606288</v>
      </c>
      <c r="J57" s="11">
        <f t="shared" si="24"/>
        <v>3.1803716842942853</v>
      </c>
      <c r="K57" s="11"/>
      <c r="L57" s="11"/>
      <c r="M57" s="12"/>
      <c r="N57" s="44">
        <f>128*1024</f>
        <v>131072</v>
      </c>
      <c r="O57" s="52">
        <v>13.49</v>
      </c>
      <c r="P57" s="52">
        <v>13.38</v>
      </c>
      <c r="Q57" s="52">
        <v>13.32</v>
      </c>
      <c r="R57" s="52">
        <v>13.66</v>
      </c>
      <c r="S57" s="52">
        <v>13.31</v>
      </c>
      <c r="T57" s="45"/>
      <c r="U57" s="45">
        <f t="shared" si="25"/>
        <v>13.431999999999999</v>
      </c>
      <c r="V57" s="45">
        <f t="shared" si="26"/>
        <v>0.14618481453283702</v>
      </c>
      <c r="W57" s="45">
        <f t="shared" si="27"/>
        <v>1.0883324488746056</v>
      </c>
    </row>
    <row r="58" spans="1:23" ht="15.75" customHeight="1" x14ac:dyDescent="0.2">
      <c r="A58" s="2" t="s">
        <v>14</v>
      </c>
      <c r="B58" s="11">
        <v>77572.36</v>
      </c>
      <c r="C58" s="11">
        <v>83579.16</v>
      </c>
      <c r="D58" s="11">
        <v>78213.62</v>
      </c>
      <c r="E58" s="11">
        <v>82491.37</v>
      </c>
      <c r="F58" s="11">
        <v>83103.22</v>
      </c>
      <c r="G58" s="11"/>
      <c r="H58" s="11">
        <f t="shared" si="22"/>
        <v>80991.945999999996</v>
      </c>
      <c r="I58" s="11">
        <f t="shared" si="23"/>
        <v>2864.0919280951875</v>
      </c>
      <c r="J58" s="11">
        <f t="shared" si="24"/>
        <v>3.536267579118531</v>
      </c>
      <c r="K58" s="11"/>
      <c r="L58" s="11"/>
      <c r="M58" s="12"/>
      <c r="N58" s="44">
        <f>256*1024</f>
        <v>262144</v>
      </c>
      <c r="O58" s="52">
        <v>27.42</v>
      </c>
      <c r="P58" s="52">
        <v>28.25</v>
      </c>
      <c r="Q58" s="52">
        <v>28.53</v>
      </c>
      <c r="R58" s="52">
        <v>26.6</v>
      </c>
      <c r="S58" s="52">
        <v>26.92</v>
      </c>
      <c r="T58" s="45"/>
      <c r="U58" s="45">
        <f t="shared" si="25"/>
        <v>27.544000000000004</v>
      </c>
      <c r="V58" s="45">
        <f t="shared" si="26"/>
        <v>0.8316429522337091</v>
      </c>
      <c r="W58" s="45">
        <f t="shared" si="27"/>
        <v>3.0193252695095447</v>
      </c>
    </row>
    <row r="59" spans="1:23" ht="15.75" customHeight="1" x14ac:dyDescent="0.2">
      <c r="A59" s="2" t="s">
        <v>15</v>
      </c>
      <c r="B59" s="11">
        <v>73058.600000000006</v>
      </c>
      <c r="C59" s="11">
        <v>76462.36</v>
      </c>
      <c r="D59" s="11">
        <v>73291.95</v>
      </c>
      <c r="E59" s="11">
        <v>73929.460000000006</v>
      </c>
      <c r="F59" s="11">
        <v>76597.149999999994</v>
      </c>
      <c r="G59" s="11"/>
      <c r="H59" s="11">
        <f t="shared" si="22"/>
        <v>74667.90400000001</v>
      </c>
      <c r="I59" s="11">
        <f t="shared" si="23"/>
        <v>1729.9184070440981</v>
      </c>
      <c r="J59" s="11">
        <f t="shared" si="24"/>
        <v>2.3168166164729866</v>
      </c>
      <c r="K59" s="11"/>
      <c r="L59" s="11"/>
      <c r="M59" s="12"/>
      <c r="N59" s="44">
        <f>512*1024</f>
        <v>524288</v>
      </c>
      <c r="O59" s="52">
        <v>44.94</v>
      </c>
      <c r="P59" s="52">
        <v>44.52</v>
      </c>
      <c r="Q59" s="52">
        <v>43.41</v>
      </c>
      <c r="R59" s="52">
        <v>43.09</v>
      </c>
      <c r="S59" s="52">
        <v>43.51</v>
      </c>
      <c r="T59" s="45"/>
      <c r="U59" s="45">
        <f t="shared" si="25"/>
        <v>43.893999999999998</v>
      </c>
      <c r="V59" s="45">
        <f t="shared" si="26"/>
        <v>0.79279883955515451</v>
      </c>
      <c r="W59" s="45">
        <f t="shared" si="27"/>
        <v>1.806166764375893</v>
      </c>
    </row>
    <row r="60" spans="1:23" ht="15.75" customHeight="1" x14ac:dyDescent="0.2">
      <c r="A60" s="2" t="s">
        <v>16</v>
      </c>
      <c r="B60" s="11">
        <v>50194.34</v>
      </c>
      <c r="C60" s="11">
        <v>49728.27</v>
      </c>
      <c r="D60" s="11">
        <v>48230.59</v>
      </c>
      <c r="E60" s="11">
        <v>48680.08</v>
      </c>
      <c r="F60" s="11">
        <v>49819.63</v>
      </c>
      <c r="G60" s="11"/>
      <c r="H60" s="11">
        <f t="shared" si="22"/>
        <v>49330.581999999995</v>
      </c>
      <c r="I60" s="11">
        <f t="shared" si="23"/>
        <v>833.1471698145524</v>
      </c>
      <c r="J60" s="11">
        <f t="shared" si="24"/>
        <v>1.6889060214504514</v>
      </c>
      <c r="K60" s="11"/>
      <c r="L60" s="11"/>
      <c r="M60" s="12"/>
      <c r="N60" s="44">
        <f>1024*1024</f>
        <v>1048576</v>
      </c>
      <c r="O60" s="52">
        <v>87.58</v>
      </c>
      <c r="P60" s="52">
        <v>85.43</v>
      </c>
      <c r="Q60" s="52">
        <v>85.58</v>
      </c>
      <c r="R60" s="52">
        <v>85.09</v>
      </c>
      <c r="S60" s="52">
        <v>86.19</v>
      </c>
      <c r="T60" s="45"/>
      <c r="U60" s="45">
        <f t="shared" si="25"/>
        <v>85.97399999999999</v>
      </c>
      <c r="V60" s="45">
        <f t="shared" si="26"/>
        <v>0.98215579212261195</v>
      </c>
      <c r="W60" s="45">
        <f t="shared" si="27"/>
        <v>1.1423869915586247</v>
      </c>
    </row>
    <row r="61" spans="1:23" ht="15.75" customHeight="1" x14ac:dyDescent="0.2">
      <c r="A61" s="10" t="s">
        <v>17</v>
      </c>
      <c r="B61" s="11">
        <v>39261.68</v>
      </c>
      <c r="C61" s="11">
        <v>38443</v>
      </c>
      <c r="D61" s="11">
        <v>38598.81</v>
      </c>
      <c r="E61" s="11">
        <v>40153.980000000003</v>
      </c>
      <c r="F61" s="11">
        <v>38949.9</v>
      </c>
      <c r="G61" s="11"/>
      <c r="H61" s="11">
        <f t="shared" si="22"/>
        <v>39081.474000000002</v>
      </c>
      <c r="I61" s="11">
        <f t="shared" si="23"/>
        <v>678.35621643794366</v>
      </c>
      <c r="J61" s="11">
        <f t="shared" si="24"/>
        <v>1.7357488011786444</v>
      </c>
      <c r="K61" s="11"/>
      <c r="L61" s="11"/>
      <c r="M61" s="12"/>
      <c r="N61" s="46">
        <f>2*1024*1024</f>
        <v>2097152</v>
      </c>
      <c r="O61" s="52">
        <v>172.23</v>
      </c>
      <c r="P61" s="52">
        <v>169.93</v>
      </c>
      <c r="Q61" s="52">
        <v>169.96</v>
      </c>
      <c r="R61" s="52">
        <v>169.6</v>
      </c>
      <c r="S61" s="52">
        <v>170.57</v>
      </c>
      <c r="T61" s="45"/>
      <c r="U61" s="45">
        <f t="shared" si="25"/>
        <v>170.458</v>
      </c>
      <c r="V61" s="45">
        <f t="shared" si="26"/>
        <v>1.0506521784110996</v>
      </c>
      <c r="W61" s="45">
        <f t="shared" si="27"/>
        <v>0.61637011956675514</v>
      </c>
    </row>
    <row r="62" spans="1:23" ht="15.75" customHeight="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37"/>
      <c r="O62" s="49"/>
      <c r="P62" s="49"/>
      <c r="Q62" s="49"/>
      <c r="R62" s="49"/>
      <c r="S62" s="49"/>
      <c r="T62" s="49"/>
      <c r="U62" s="49"/>
      <c r="V62" s="49"/>
      <c r="W62" s="49"/>
    </row>
    <row r="63" spans="1:23" ht="15.75" customHeight="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37"/>
      <c r="O63" s="49"/>
      <c r="P63" s="49"/>
      <c r="Q63" s="49"/>
      <c r="R63" s="49"/>
      <c r="S63" s="49"/>
      <c r="T63" s="49"/>
      <c r="U63" s="49"/>
      <c r="V63" s="49"/>
      <c r="W63" s="49"/>
    </row>
    <row r="64" spans="1:23" ht="15.75" customHeigh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37"/>
      <c r="O64" s="49"/>
      <c r="P64" s="49"/>
      <c r="Q64" s="49"/>
      <c r="R64" s="49"/>
      <c r="S64" s="49"/>
      <c r="T64" s="49"/>
      <c r="U64" s="49"/>
      <c r="V64" s="49"/>
      <c r="W64" s="49"/>
    </row>
    <row r="65" spans="1:23" ht="15.75" customHeight="1" x14ac:dyDescent="0.2">
      <c r="B65" s="35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7"/>
      <c r="O65" s="50"/>
      <c r="P65" s="51"/>
      <c r="Q65" s="51"/>
      <c r="R65" s="51"/>
      <c r="S65" s="51"/>
      <c r="T65" s="51"/>
      <c r="U65" s="51"/>
      <c r="V65" s="51"/>
      <c r="W65" s="51"/>
    </row>
    <row r="66" spans="1:23" ht="15.75" customHeight="1" x14ac:dyDescent="0.2">
      <c r="B66" s="27" t="s">
        <v>20</v>
      </c>
      <c r="C66" s="28"/>
      <c r="D66" s="28"/>
      <c r="E66" s="28"/>
      <c r="F66" s="28"/>
      <c r="G66" s="28"/>
      <c r="H66" s="28"/>
      <c r="I66" s="28"/>
      <c r="J66" s="28"/>
      <c r="K66" s="11"/>
      <c r="L66" s="11"/>
      <c r="M66" s="12"/>
      <c r="N66" s="37"/>
      <c r="O66" s="38" t="s">
        <v>20</v>
      </c>
      <c r="P66" s="48"/>
      <c r="Q66" s="48"/>
      <c r="R66" s="48"/>
      <c r="S66" s="48"/>
      <c r="T66" s="48"/>
      <c r="U66" s="48"/>
      <c r="V66" s="48"/>
      <c r="W66" s="48"/>
    </row>
    <row r="67" spans="1:23" ht="15.75" customHeight="1" x14ac:dyDescent="0.2">
      <c r="A67" s="29" t="s">
        <v>1</v>
      </c>
      <c r="B67" s="6">
        <v>1</v>
      </c>
      <c r="C67" s="6">
        <v>2</v>
      </c>
      <c r="D67" s="6">
        <v>3</v>
      </c>
      <c r="E67" s="6">
        <v>4</v>
      </c>
      <c r="F67" s="6">
        <v>5</v>
      </c>
      <c r="G67" s="7"/>
      <c r="H67" s="6"/>
      <c r="I67" s="7"/>
      <c r="J67" s="7"/>
      <c r="K67" s="11"/>
      <c r="L67" s="11"/>
      <c r="M67" s="12"/>
      <c r="N67" s="40" t="s">
        <v>1</v>
      </c>
      <c r="O67" s="41">
        <v>1</v>
      </c>
      <c r="P67" s="41">
        <v>2</v>
      </c>
      <c r="Q67" s="41">
        <v>3</v>
      </c>
      <c r="R67" s="41">
        <v>4</v>
      </c>
      <c r="S67" s="41">
        <v>5</v>
      </c>
      <c r="T67" s="42"/>
      <c r="U67" s="41"/>
      <c r="V67" s="42"/>
      <c r="W67" s="42"/>
    </row>
    <row r="68" spans="1:23" ht="15.75" customHeight="1" x14ac:dyDescent="0.2">
      <c r="A68" s="28"/>
      <c r="B68" s="7" t="s">
        <v>29</v>
      </c>
      <c r="C68" s="7" t="s">
        <v>29</v>
      </c>
      <c r="D68" s="7" t="s">
        <v>29</v>
      </c>
      <c r="E68" s="7" t="s">
        <v>29</v>
      </c>
      <c r="F68" s="7" t="s">
        <v>29</v>
      </c>
      <c r="G68" s="7"/>
      <c r="H68" s="1" t="s">
        <v>3</v>
      </c>
      <c r="I68" s="1" t="s">
        <v>4</v>
      </c>
      <c r="J68" s="1" t="s">
        <v>5</v>
      </c>
      <c r="K68" s="11"/>
      <c r="L68" s="11"/>
      <c r="M68" s="12"/>
      <c r="N68" s="48"/>
      <c r="O68" s="42" t="s">
        <v>30</v>
      </c>
      <c r="P68" s="42" t="s">
        <v>30</v>
      </c>
      <c r="Q68" s="42" t="s">
        <v>30</v>
      </c>
      <c r="R68" s="42" t="s">
        <v>30</v>
      </c>
      <c r="S68" s="42" t="s">
        <v>30</v>
      </c>
      <c r="T68" s="42"/>
      <c r="U68" s="43" t="s">
        <v>3</v>
      </c>
      <c r="V68" s="43" t="s">
        <v>4</v>
      </c>
      <c r="W68" s="43" t="s">
        <v>5</v>
      </c>
    </row>
    <row r="69" spans="1:23" ht="15.75" customHeight="1" x14ac:dyDescent="0.2">
      <c r="A69" s="2">
        <v>256</v>
      </c>
      <c r="B69" s="11">
        <v>12957.15</v>
      </c>
      <c r="C69" s="11">
        <v>12939.24</v>
      </c>
      <c r="D69" s="11">
        <v>12933.53</v>
      </c>
      <c r="E69" s="11">
        <v>12954.86</v>
      </c>
      <c r="F69" s="11">
        <v>12760.54</v>
      </c>
      <c r="G69" s="11"/>
      <c r="H69" s="11">
        <f t="shared" ref="H69:H82" si="28">AVERAGE(B69:F69)</f>
        <v>12909.064</v>
      </c>
      <c r="I69" s="11">
        <f t="shared" ref="I69:I82" si="29">STDEV(B69:F69)</f>
        <v>83.633264494457848</v>
      </c>
      <c r="J69" s="11">
        <f t="shared" ref="J69:J82" si="30">100*I69/H69</f>
        <v>0.64786466698482437</v>
      </c>
      <c r="K69" s="11"/>
      <c r="L69" s="11"/>
      <c r="M69" s="12"/>
      <c r="N69" s="44">
        <v>256</v>
      </c>
      <c r="O69" s="52">
        <v>0.25</v>
      </c>
      <c r="P69" s="52">
        <v>0.3</v>
      </c>
      <c r="Q69" s="52">
        <v>0.28000000000000003</v>
      </c>
      <c r="R69" s="52">
        <v>0.27</v>
      </c>
      <c r="S69" s="52">
        <v>0.27</v>
      </c>
      <c r="T69" s="45"/>
      <c r="U69" s="45">
        <f t="shared" ref="U69:U82" si="31">AVERAGE(O69:S69)</f>
        <v>0.27400000000000002</v>
      </c>
      <c r="V69" s="45">
        <f t="shared" ref="V69:V82" si="32">STDEV(O69:S69)</f>
        <v>1.8165902124584944E-2</v>
      </c>
      <c r="W69" s="45">
        <f t="shared" ref="W69:W82" si="33">100*V69/U69</f>
        <v>6.6298912863448702</v>
      </c>
    </row>
    <row r="70" spans="1:23" ht="15.75" customHeight="1" x14ac:dyDescent="0.2">
      <c r="A70" s="2">
        <v>512</v>
      </c>
      <c r="B70" s="11">
        <v>23212.36</v>
      </c>
      <c r="C70" s="11">
        <v>23271.32</v>
      </c>
      <c r="D70" s="11">
        <v>23227.69</v>
      </c>
      <c r="E70" s="11">
        <v>23355.97</v>
      </c>
      <c r="F70" s="11">
        <v>22907.69</v>
      </c>
      <c r="G70" s="11"/>
      <c r="H70" s="11">
        <f t="shared" si="28"/>
        <v>23195.006000000001</v>
      </c>
      <c r="I70" s="11">
        <f t="shared" si="29"/>
        <v>170.03905795434252</v>
      </c>
      <c r="J70" s="11">
        <f t="shared" si="30"/>
        <v>0.73308477675902528</v>
      </c>
      <c r="K70" s="11"/>
      <c r="L70" s="11"/>
      <c r="M70" s="12"/>
      <c r="N70" s="44">
        <v>512</v>
      </c>
      <c r="O70" s="52">
        <v>0.28000000000000003</v>
      </c>
      <c r="P70" s="52">
        <v>0.33</v>
      </c>
      <c r="Q70" s="52">
        <v>0.31</v>
      </c>
      <c r="R70" s="52">
        <v>0.3</v>
      </c>
      <c r="S70" s="52">
        <v>0.3</v>
      </c>
      <c r="T70" s="45"/>
      <c r="U70" s="45">
        <f t="shared" si="31"/>
        <v>0.30400000000000005</v>
      </c>
      <c r="V70" s="45">
        <f t="shared" si="32"/>
        <v>1.8165902124584944E-2</v>
      </c>
      <c r="W70" s="45">
        <f t="shared" si="33"/>
        <v>5.9756256988766259</v>
      </c>
    </row>
    <row r="71" spans="1:23" ht="15.75" customHeight="1" x14ac:dyDescent="0.2">
      <c r="A71" s="2" t="s">
        <v>6</v>
      </c>
      <c r="B71" s="11">
        <v>34065.660000000003</v>
      </c>
      <c r="C71" s="11">
        <v>33864.99</v>
      </c>
      <c r="D71" s="11">
        <v>33684.730000000003</v>
      </c>
      <c r="E71" s="11">
        <v>33810.97</v>
      </c>
      <c r="F71" s="11">
        <v>33453.49</v>
      </c>
      <c r="G71" s="11"/>
      <c r="H71" s="11">
        <f t="shared" si="28"/>
        <v>33775.968000000001</v>
      </c>
      <c r="I71" s="11">
        <f t="shared" si="29"/>
        <v>226.598733712262</v>
      </c>
      <c r="J71" s="11">
        <f t="shared" si="30"/>
        <v>0.67088745972361763</v>
      </c>
      <c r="K71" s="11"/>
      <c r="L71" s="11"/>
      <c r="M71" s="12"/>
      <c r="N71" s="44">
        <v>1024</v>
      </c>
      <c r="O71" s="52">
        <v>0.4</v>
      </c>
      <c r="P71" s="52">
        <v>0.44</v>
      </c>
      <c r="Q71" s="52">
        <v>0.42</v>
      </c>
      <c r="R71" s="52">
        <v>0.41</v>
      </c>
      <c r="S71" s="52">
        <v>0.41</v>
      </c>
      <c r="T71" s="45"/>
      <c r="U71" s="45">
        <f t="shared" si="31"/>
        <v>0.41600000000000004</v>
      </c>
      <c r="V71" s="45">
        <f t="shared" si="32"/>
        <v>1.5165750888103102E-2</v>
      </c>
      <c r="W71" s="45">
        <f t="shared" si="33"/>
        <v>3.645613194255553</v>
      </c>
    </row>
    <row r="72" spans="1:23" ht="15.75" customHeight="1" x14ac:dyDescent="0.2">
      <c r="A72" s="2" t="s">
        <v>7</v>
      </c>
      <c r="B72" s="11">
        <v>48033.93</v>
      </c>
      <c r="C72" s="11">
        <v>48087.1</v>
      </c>
      <c r="D72" s="11">
        <v>48111.43</v>
      </c>
      <c r="E72" s="11">
        <v>48153.57</v>
      </c>
      <c r="F72" s="11">
        <v>47850.36</v>
      </c>
      <c r="G72" s="11"/>
      <c r="H72" s="11">
        <f t="shared" si="28"/>
        <v>48047.278000000006</v>
      </c>
      <c r="I72" s="11">
        <f t="shared" si="29"/>
        <v>118.27312446198378</v>
      </c>
      <c r="J72" s="11">
        <f t="shared" si="30"/>
        <v>0.24615988539867706</v>
      </c>
      <c r="K72" s="11"/>
      <c r="L72" s="11"/>
      <c r="M72" s="12"/>
      <c r="N72" s="44">
        <f>2048</f>
        <v>2048</v>
      </c>
      <c r="O72" s="52">
        <v>0.56000000000000005</v>
      </c>
      <c r="P72" s="52">
        <v>0.62</v>
      </c>
      <c r="Q72" s="52">
        <v>0.57999999999999996</v>
      </c>
      <c r="R72" s="52">
        <v>0.57999999999999996</v>
      </c>
      <c r="S72" s="52">
        <v>0.56999999999999995</v>
      </c>
      <c r="T72" s="45"/>
      <c r="U72" s="45">
        <f t="shared" si="31"/>
        <v>0.58200000000000007</v>
      </c>
      <c r="V72" s="45">
        <f t="shared" si="32"/>
        <v>2.2803508501982754E-2</v>
      </c>
      <c r="W72" s="45">
        <f t="shared" si="33"/>
        <v>3.9181286085881011</v>
      </c>
    </row>
    <row r="73" spans="1:23" ht="15.75" customHeight="1" x14ac:dyDescent="0.2">
      <c r="A73" s="2" t="s">
        <v>8</v>
      </c>
      <c r="B73" s="11">
        <v>67991.100000000006</v>
      </c>
      <c r="C73" s="11">
        <v>66826.92</v>
      </c>
      <c r="D73" s="11">
        <v>68307.89</v>
      </c>
      <c r="E73" s="11">
        <v>67773.69</v>
      </c>
      <c r="F73" s="11">
        <v>67720.210000000006</v>
      </c>
      <c r="G73" s="11"/>
      <c r="H73" s="11">
        <f t="shared" si="28"/>
        <v>67723.962000000014</v>
      </c>
      <c r="I73" s="11">
        <f t="shared" si="29"/>
        <v>552.15621011630526</v>
      </c>
      <c r="J73" s="11">
        <f t="shared" si="30"/>
        <v>0.81530405754510515</v>
      </c>
      <c r="K73" s="11"/>
      <c r="L73" s="11"/>
      <c r="M73" s="12"/>
      <c r="N73" s="44">
        <f>4096</f>
        <v>4096</v>
      </c>
      <c r="O73" s="52">
        <v>0.83</v>
      </c>
      <c r="P73" s="52">
        <v>0.88</v>
      </c>
      <c r="Q73" s="52">
        <v>0.85</v>
      </c>
      <c r="R73" s="52">
        <v>0.86</v>
      </c>
      <c r="S73" s="52">
        <v>0.84</v>
      </c>
      <c r="T73" s="45"/>
      <c r="U73" s="45">
        <f t="shared" si="31"/>
        <v>0.85199999999999998</v>
      </c>
      <c r="V73" s="45">
        <f t="shared" si="32"/>
        <v>1.923538406167136E-2</v>
      </c>
      <c r="W73" s="45">
        <f t="shared" si="33"/>
        <v>2.2576741856421787</v>
      </c>
    </row>
    <row r="74" spans="1:23" ht="15.75" customHeight="1" x14ac:dyDescent="0.2">
      <c r="A74" s="2" t="s">
        <v>9</v>
      </c>
      <c r="B74" s="11">
        <v>85026.97</v>
      </c>
      <c r="C74" s="11">
        <v>84687.24</v>
      </c>
      <c r="D74" s="11">
        <v>85268.06</v>
      </c>
      <c r="E74" s="11">
        <v>85005.4</v>
      </c>
      <c r="F74" s="11">
        <v>84925.89</v>
      </c>
      <c r="G74" s="11"/>
      <c r="H74" s="11">
        <f t="shared" si="28"/>
        <v>84982.712000000014</v>
      </c>
      <c r="I74" s="11">
        <f t="shared" si="29"/>
        <v>208.82375312688657</v>
      </c>
      <c r="J74" s="11">
        <f t="shared" si="30"/>
        <v>0.24572498124899397</v>
      </c>
      <c r="K74" s="11"/>
      <c r="L74" s="11"/>
      <c r="M74" s="12"/>
      <c r="N74" s="44">
        <f>8*1024</f>
        <v>8192</v>
      </c>
      <c r="O74" s="52">
        <v>1.3</v>
      </c>
      <c r="P74" s="52">
        <v>1.36</v>
      </c>
      <c r="Q74" s="52">
        <v>1.32</v>
      </c>
      <c r="R74" s="52">
        <v>1.39</v>
      </c>
      <c r="S74" s="52">
        <v>1.35</v>
      </c>
      <c r="T74" s="45"/>
      <c r="U74" s="45">
        <f t="shared" si="31"/>
        <v>1.3440000000000001</v>
      </c>
      <c r="V74" s="45">
        <f t="shared" si="32"/>
        <v>3.5071355833500323E-2</v>
      </c>
      <c r="W74" s="45">
        <f t="shared" si="33"/>
        <v>2.6094758804687737</v>
      </c>
    </row>
    <row r="75" spans="1:23" ht="15.75" customHeight="1" x14ac:dyDescent="0.2">
      <c r="A75" s="2" t="s">
        <v>10</v>
      </c>
      <c r="B75" s="11">
        <v>93484.09</v>
      </c>
      <c r="C75" s="11">
        <v>93532.24</v>
      </c>
      <c r="D75" s="11">
        <v>93749.37</v>
      </c>
      <c r="E75" s="11">
        <v>93586.04</v>
      </c>
      <c r="F75" s="11">
        <v>93769.04</v>
      </c>
      <c r="G75" s="11"/>
      <c r="H75" s="11">
        <f t="shared" si="28"/>
        <v>93624.155999999988</v>
      </c>
      <c r="I75" s="11">
        <f t="shared" si="29"/>
        <v>128.63687663341088</v>
      </c>
      <c r="J75" s="11">
        <f t="shared" si="30"/>
        <v>0.13739710148459006</v>
      </c>
      <c r="K75" s="11"/>
      <c r="L75" s="11"/>
      <c r="M75" s="12"/>
      <c r="N75" s="44">
        <f>16*1024</f>
        <v>16384</v>
      </c>
      <c r="O75" s="52">
        <v>2.14</v>
      </c>
      <c r="P75" s="52">
        <v>2.21</v>
      </c>
      <c r="Q75" s="52">
        <v>2.15</v>
      </c>
      <c r="R75" s="52">
        <v>2.19</v>
      </c>
      <c r="S75" s="52">
        <v>2.15</v>
      </c>
      <c r="T75" s="45"/>
      <c r="U75" s="45">
        <f t="shared" si="31"/>
        <v>2.1680000000000001</v>
      </c>
      <c r="V75" s="45">
        <f t="shared" si="32"/>
        <v>3.0331501776206179E-2</v>
      </c>
      <c r="W75" s="45">
        <f t="shared" si="33"/>
        <v>1.3990545099726095</v>
      </c>
    </row>
    <row r="76" spans="1:23" ht="15.75" customHeight="1" x14ac:dyDescent="0.2">
      <c r="A76" s="2" t="s">
        <v>11</v>
      </c>
      <c r="B76" s="11">
        <v>97994.49</v>
      </c>
      <c r="C76" s="11">
        <v>98619.89</v>
      </c>
      <c r="D76" s="11">
        <v>99495.93</v>
      </c>
      <c r="E76" s="11">
        <v>98899.18</v>
      </c>
      <c r="F76" s="11">
        <v>98946.46</v>
      </c>
      <c r="G76" s="11"/>
      <c r="H76" s="11">
        <f t="shared" si="28"/>
        <v>98791.19</v>
      </c>
      <c r="I76" s="11">
        <f t="shared" si="29"/>
        <v>546.92404879470757</v>
      </c>
      <c r="J76" s="11">
        <f t="shared" si="30"/>
        <v>0.55361621698727137</v>
      </c>
      <c r="K76" s="11"/>
      <c r="L76" s="11"/>
      <c r="M76" s="12"/>
      <c r="N76" s="44">
        <f>32*1024</f>
        <v>32768</v>
      </c>
      <c r="O76" s="52">
        <v>3.82</v>
      </c>
      <c r="P76" s="52">
        <v>3.53</v>
      </c>
      <c r="Q76" s="52">
        <v>3.32</v>
      </c>
      <c r="R76" s="52">
        <v>3.47</v>
      </c>
      <c r="S76" s="52">
        <v>3.31</v>
      </c>
      <c r="T76" s="45"/>
      <c r="U76" s="45">
        <f t="shared" si="31"/>
        <v>3.4899999999999998</v>
      </c>
      <c r="V76" s="45">
        <f t="shared" si="32"/>
        <v>0.20748493921246422</v>
      </c>
      <c r="W76" s="45">
        <f t="shared" si="33"/>
        <v>5.9451271980648777</v>
      </c>
    </row>
    <row r="77" spans="1:23" ht="15.75" customHeight="1" x14ac:dyDescent="0.2">
      <c r="A77" s="2" t="s">
        <v>12</v>
      </c>
      <c r="B77" s="11">
        <v>110796.42</v>
      </c>
      <c r="C77" s="11">
        <v>112617.13</v>
      </c>
      <c r="D77" s="11">
        <v>112429.22</v>
      </c>
      <c r="E77" s="11">
        <v>112527.76</v>
      </c>
      <c r="F77" s="11">
        <v>112367.73</v>
      </c>
      <c r="G77" s="11"/>
      <c r="H77" s="11">
        <f t="shared" si="28"/>
        <v>112147.652</v>
      </c>
      <c r="I77" s="11">
        <f t="shared" si="29"/>
        <v>761.3203114786844</v>
      </c>
      <c r="J77" s="11">
        <f t="shared" si="30"/>
        <v>0.67885532857940212</v>
      </c>
      <c r="K77" s="11"/>
      <c r="L77" s="11"/>
      <c r="M77" s="12"/>
      <c r="N77" s="44">
        <f>64*1024</f>
        <v>65536</v>
      </c>
      <c r="O77" s="52">
        <v>6.91</v>
      </c>
      <c r="P77" s="52">
        <v>6.95</v>
      </c>
      <c r="Q77" s="52">
        <v>6.91</v>
      </c>
      <c r="R77" s="52">
        <v>6.93</v>
      </c>
      <c r="S77" s="52">
        <v>6.88</v>
      </c>
      <c r="T77" s="45"/>
      <c r="U77" s="45">
        <f t="shared" si="31"/>
        <v>6.9159999999999995</v>
      </c>
      <c r="V77" s="45">
        <f t="shared" si="32"/>
        <v>2.6076809620810635E-2</v>
      </c>
      <c r="W77" s="45">
        <f t="shared" si="33"/>
        <v>0.3770504572124152</v>
      </c>
    </row>
    <row r="78" spans="1:23" ht="15.75" customHeight="1" x14ac:dyDescent="0.2">
      <c r="A78" s="2" t="s">
        <v>13</v>
      </c>
      <c r="B78" s="11">
        <v>127077.46</v>
      </c>
      <c r="C78" s="11">
        <v>129402.4</v>
      </c>
      <c r="D78" s="11">
        <v>129154.66</v>
      </c>
      <c r="E78" s="11">
        <v>129351.93</v>
      </c>
      <c r="F78" s="11">
        <v>129093.72</v>
      </c>
      <c r="G78" s="11"/>
      <c r="H78" s="11">
        <f t="shared" si="28"/>
        <v>128816.03400000001</v>
      </c>
      <c r="I78" s="11">
        <f t="shared" si="29"/>
        <v>980.48791995617751</v>
      </c>
      <c r="J78" s="11">
        <f t="shared" si="30"/>
        <v>0.76115363088742305</v>
      </c>
      <c r="K78" s="11"/>
      <c r="L78" s="11"/>
      <c r="M78" s="12"/>
      <c r="N78" s="44">
        <f>128*1024</f>
        <v>131072</v>
      </c>
      <c r="O78" s="52">
        <v>13.49</v>
      </c>
      <c r="P78" s="52">
        <v>13.38</v>
      </c>
      <c r="Q78" s="52">
        <v>13.32</v>
      </c>
      <c r="R78" s="52">
        <v>13.66</v>
      </c>
      <c r="S78" s="52">
        <v>13.31</v>
      </c>
      <c r="T78" s="45"/>
      <c r="U78" s="45">
        <f t="shared" si="31"/>
        <v>13.431999999999999</v>
      </c>
      <c r="V78" s="45">
        <f t="shared" si="32"/>
        <v>0.14618481453283702</v>
      </c>
      <c r="W78" s="45">
        <f t="shared" si="33"/>
        <v>1.0883324488746056</v>
      </c>
    </row>
    <row r="79" spans="1:23" ht="15.75" customHeight="1" x14ac:dyDescent="0.2">
      <c r="A79" s="2" t="s">
        <v>14</v>
      </c>
      <c r="B79" s="11">
        <v>135775.45000000001</v>
      </c>
      <c r="C79" s="11">
        <v>138578.99</v>
      </c>
      <c r="D79" s="11">
        <v>138315.71</v>
      </c>
      <c r="E79" s="11">
        <v>138436.54</v>
      </c>
      <c r="F79" s="11">
        <v>137691.82999999999</v>
      </c>
      <c r="G79" s="11"/>
      <c r="H79" s="11">
        <f t="shared" si="28"/>
        <v>137759.704</v>
      </c>
      <c r="I79" s="11">
        <f t="shared" si="29"/>
        <v>1159.7790747724266</v>
      </c>
      <c r="J79" s="11">
        <f t="shared" si="30"/>
        <v>0.84188557400822139</v>
      </c>
      <c r="K79" s="11"/>
      <c r="L79" s="11"/>
      <c r="M79" s="12"/>
      <c r="N79" s="44">
        <f>256*1024</f>
        <v>262144</v>
      </c>
      <c r="O79" s="52">
        <v>27.42</v>
      </c>
      <c r="P79" s="52">
        <v>28.25</v>
      </c>
      <c r="Q79" s="52">
        <v>28.53</v>
      </c>
      <c r="R79" s="52">
        <v>26.6</v>
      </c>
      <c r="S79" s="52">
        <v>26.92</v>
      </c>
      <c r="T79" s="45"/>
      <c r="U79" s="45">
        <f t="shared" si="31"/>
        <v>27.544000000000004</v>
      </c>
      <c r="V79" s="45">
        <f t="shared" si="32"/>
        <v>0.8316429522337091</v>
      </c>
      <c r="W79" s="45">
        <f t="shared" si="33"/>
        <v>3.0193252695095447</v>
      </c>
    </row>
    <row r="80" spans="1:23" ht="15.75" customHeight="1" x14ac:dyDescent="0.2">
      <c r="A80" s="2" t="s">
        <v>15</v>
      </c>
      <c r="B80" s="11">
        <v>128594.93</v>
      </c>
      <c r="C80" s="11">
        <v>129845.28</v>
      </c>
      <c r="D80" s="11">
        <v>130152.83</v>
      </c>
      <c r="E80" s="11">
        <v>129309.28</v>
      </c>
      <c r="F80" s="11">
        <v>129313.14</v>
      </c>
      <c r="G80" s="11"/>
      <c r="H80" s="11">
        <f t="shared" si="28"/>
        <v>129443.09199999999</v>
      </c>
      <c r="I80" s="11">
        <f t="shared" si="29"/>
        <v>595.7464158264014</v>
      </c>
      <c r="J80" s="11">
        <f t="shared" si="30"/>
        <v>0.460238091211852</v>
      </c>
      <c r="K80" s="11"/>
      <c r="L80" s="11"/>
      <c r="M80" s="12"/>
      <c r="N80" s="44">
        <f>512*1024</f>
        <v>524288</v>
      </c>
      <c r="O80" s="52">
        <v>44.94</v>
      </c>
      <c r="P80" s="52">
        <v>44.52</v>
      </c>
      <c r="Q80" s="52">
        <v>43.41</v>
      </c>
      <c r="R80" s="52">
        <v>43.09</v>
      </c>
      <c r="S80" s="52">
        <v>43.51</v>
      </c>
      <c r="T80" s="45"/>
      <c r="U80" s="45">
        <f t="shared" si="31"/>
        <v>43.893999999999998</v>
      </c>
      <c r="V80" s="45">
        <f t="shared" si="32"/>
        <v>0.79279883955515451</v>
      </c>
      <c r="W80" s="45">
        <f t="shared" si="33"/>
        <v>1.806166764375893</v>
      </c>
    </row>
    <row r="81" spans="1:23" ht="15.75" customHeight="1" x14ac:dyDescent="0.2">
      <c r="A81" s="2" t="s">
        <v>16</v>
      </c>
      <c r="B81" s="11">
        <v>90099.96</v>
      </c>
      <c r="C81" s="11">
        <v>90169.11</v>
      </c>
      <c r="D81" s="11">
        <v>90342.96</v>
      </c>
      <c r="E81" s="11">
        <v>90291.99</v>
      </c>
      <c r="F81" s="11">
        <v>89369.89</v>
      </c>
      <c r="G81" s="11"/>
      <c r="H81" s="11">
        <f t="shared" si="28"/>
        <v>90054.782000000007</v>
      </c>
      <c r="I81" s="11">
        <f t="shared" si="29"/>
        <v>394.8110908649881</v>
      </c>
      <c r="J81" s="11">
        <f t="shared" si="30"/>
        <v>0.43841213325571987</v>
      </c>
      <c r="K81" s="11"/>
      <c r="L81" s="11"/>
      <c r="M81" s="12"/>
      <c r="N81" s="44">
        <f>1024*1024</f>
        <v>1048576</v>
      </c>
      <c r="O81" s="52">
        <v>87.58</v>
      </c>
      <c r="P81" s="52">
        <v>85.43</v>
      </c>
      <c r="Q81" s="52">
        <v>85.58</v>
      </c>
      <c r="R81" s="52">
        <v>85.09</v>
      </c>
      <c r="S81" s="52">
        <v>86.19</v>
      </c>
      <c r="T81" s="45"/>
      <c r="U81" s="45">
        <f t="shared" si="31"/>
        <v>85.97399999999999</v>
      </c>
      <c r="V81" s="45">
        <f t="shared" si="32"/>
        <v>0.98215579212261195</v>
      </c>
      <c r="W81" s="45">
        <f t="shared" si="33"/>
        <v>1.1423869915586247</v>
      </c>
    </row>
    <row r="82" spans="1:23" ht="15.75" customHeight="1" x14ac:dyDescent="0.2">
      <c r="A82" s="10" t="s">
        <v>17</v>
      </c>
      <c r="B82" s="11">
        <v>46843.05</v>
      </c>
      <c r="C82" s="11">
        <v>46963.29</v>
      </c>
      <c r="D82" s="11">
        <v>46771.63</v>
      </c>
      <c r="E82" s="11">
        <v>47384.57</v>
      </c>
      <c r="F82" s="11">
        <v>47999.78</v>
      </c>
      <c r="G82" s="11"/>
      <c r="H82" s="11">
        <f t="shared" si="28"/>
        <v>47192.464</v>
      </c>
      <c r="I82" s="11">
        <f t="shared" si="29"/>
        <v>509.99410788753181</v>
      </c>
      <c r="J82" s="11">
        <f t="shared" si="30"/>
        <v>1.0806685319239355</v>
      </c>
      <c r="K82" s="8"/>
      <c r="L82" s="8"/>
      <c r="N82" s="46">
        <f>2*1024*1024</f>
        <v>2097152</v>
      </c>
      <c r="O82" s="52">
        <v>172.23</v>
      </c>
      <c r="P82" s="52">
        <v>169.93</v>
      </c>
      <c r="Q82" s="52">
        <v>169.96</v>
      </c>
      <c r="R82" s="52">
        <v>169.6</v>
      </c>
      <c r="S82" s="52">
        <v>170.57</v>
      </c>
      <c r="T82" s="45"/>
      <c r="U82" s="45">
        <f t="shared" si="31"/>
        <v>170.458</v>
      </c>
      <c r="V82" s="45">
        <f t="shared" si="32"/>
        <v>1.0506521784110996</v>
      </c>
      <c r="W82" s="45">
        <f t="shared" si="33"/>
        <v>0.61637011956675514</v>
      </c>
    </row>
    <row r="83" spans="1:23" ht="15.75" customHeight="1" x14ac:dyDescent="0.2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N83" s="9"/>
      <c r="O83" s="9"/>
      <c r="P83" s="7"/>
    </row>
    <row r="84" spans="1:23" ht="15.75" customHeight="1" x14ac:dyDescent="0.2">
      <c r="A84" s="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N84" s="9"/>
      <c r="O84" s="9"/>
      <c r="P84" s="7"/>
    </row>
    <row r="85" spans="1:23" ht="15.75" customHeight="1" x14ac:dyDescent="0.2">
      <c r="A85" s="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N85" s="9"/>
      <c r="O85" s="9"/>
      <c r="P85" s="7"/>
    </row>
    <row r="86" spans="1:23" ht="15.75" customHeight="1" x14ac:dyDescent="0.2">
      <c r="A86" s="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N86" s="9"/>
      <c r="O86" s="9"/>
      <c r="P86" s="7"/>
    </row>
    <row r="87" spans="1:23" ht="15.75" customHeight="1" x14ac:dyDescent="0.2">
      <c r="A87" s="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N87" s="9"/>
      <c r="O87" s="9"/>
      <c r="P87" s="7"/>
    </row>
    <row r="88" spans="1:23" ht="15.75" customHeight="1" x14ac:dyDescent="0.2">
      <c r="A88" s="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N88" s="9"/>
      <c r="O88" s="9"/>
      <c r="P88" s="7"/>
    </row>
    <row r="89" spans="1:23" ht="15.75" customHeight="1" x14ac:dyDescent="0.2"/>
    <row r="90" spans="1:23" ht="15.75" customHeight="1" x14ac:dyDescent="0.2"/>
    <row r="91" spans="1:23" ht="15.75" customHeight="1" x14ac:dyDescent="0.2"/>
    <row r="92" spans="1:23" ht="15.75" customHeight="1" x14ac:dyDescent="0.2"/>
    <row r="93" spans="1:23" ht="15.75" customHeight="1" x14ac:dyDescent="0.2"/>
    <row r="94" spans="1:23" ht="15.75" customHeight="1" x14ac:dyDescent="0.2"/>
    <row r="95" spans="1:23" ht="15.75" customHeight="1" x14ac:dyDescent="0.2"/>
    <row r="96" spans="1:2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</sheetData>
  <mergeCells count="16">
    <mergeCell ref="O66:W66"/>
    <mergeCell ref="N67:N68"/>
    <mergeCell ref="B2:J2"/>
    <mergeCell ref="A3:A4"/>
    <mergeCell ref="B66:J66"/>
    <mergeCell ref="A67:A68"/>
    <mergeCell ref="B24:J24"/>
    <mergeCell ref="A25:A26"/>
    <mergeCell ref="B45:J45"/>
    <mergeCell ref="A46:A47"/>
    <mergeCell ref="O2:W2"/>
    <mergeCell ref="N3:N4"/>
    <mergeCell ref="O24:W24"/>
    <mergeCell ref="N25:N26"/>
    <mergeCell ref="O45:W45"/>
    <mergeCell ref="N46:N4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23"/>
  <sheetViews>
    <sheetView topLeftCell="F53" workbookViewId="0">
      <selection activeCell="T90" sqref="T90:T103"/>
    </sheetView>
  </sheetViews>
  <sheetFormatPr baseColWidth="10" defaultColWidth="14.5" defaultRowHeight="15" customHeight="1" x14ac:dyDescent="0.2"/>
  <cols>
    <col min="1" max="1" width="14.5" style="15" customWidth="1"/>
    <col min="2" max="6" width="18" style="15" customWidth="1"/>
    <col min="7" max="7" width="14.5" style="15" customWidth="1"/>
    <col min="8" max="12" width="14.6640625" style="15" bestFit="1" customWidth="1"/>
    <col min="13" max="13" width="14.5" style="15" customWidth="1"/>
    <col min="14" max="15" width="14.6640625" style="15" bestFit="1" customWidth="1"/>
    <col min="16" max="16" width="15.5" style="15" bestFit="1" customWidth="1"/>
    <col min="17" max="21" width="14.5" style="15" customWidth="1"/>
    <col min="22" max="16384" width="14.5" style="15"/>
  </cols>
  <sheetData>
    <row r="1" spans="1:22" ht="15.75" customHeight="1" x14ac:dyDescent="0.2"/>
    <row r="2" spans="1:22" s="26" customFormat="1" ht="15.75" customHeight="1" x14ac:dyDescent="0.2">
      <c r="A2" s="15"/>
      <c r="B2" s="27" t="s">
        <v>21</v>
      </c>
      <c r="C2" s="31"/>
      <c r="D2" s="31"/>
      <c r="E2" s="31"/>
      <c r="F2" s="31"/>
      <c r="G2" s="31"/>
      <c r="H2" s="31"/>
      <c r="I2" s="31"/>
      <c r="J2" s="31"/>
      <c r="M2" s="37"/>
      <c r="N2" s="38" t="s">
        <v>21</v>
      </c>
      <c r="O2" s="39"/>
      <c r="P2" s="39"/>
      <c r="Q2" s="39"/>
      <c r="R2" s="39"/>
      <c r="S2" s="39"/>
      <c r="T2" s="39"/>
      <c r="U2" s="39"/>
      <c r="V2" s="39"/>
    </row>
    <row r="3" spans="1:22" s="26" customFormat="1" ht="15.75" customHeight="1" x14ac:dyDescent="0.2">
      <c r="A3" s="29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7"/>
      <c r="H3" s="6"/>
      <c r="I3" s="7"/>
      <c r="J3" s="7"/>
      <c r="M3" s="40" t="s">
        <v>1</v>
      </c>
      <c r="N3" s="41">
        <v>1</v>
      </c>
      <c r="O3" s="41">
        <v>2</v>
      </c>
      <c r="P3" s="41">
        <v>3</v>
      </c>
      <c r="Q3" s="41">
        <v>4</v>
      </c>
      <c r="R3" s="41">
        <v>5</v>
      </c>
      <c r="S3" s="42"/>
      <c r="T3" s="41"/>
      <c r="U3" s="42"/>
      <c r="V3" s="42"/>
    </row>
    <row r="4" spans="1:22" s="26" customFormat="1" ht="15.75" customHeight="1" x14ac:dyDescent="0.2">
      <c r="A4" s="31"/>
      <c r="B4" s="7" t="s">
        <v>29</v>
      </c>
      <c r="C4" s="7" t="s">
        <v>29</v>
      </c>
      <c r="D4" s="7" t="s">
        <v>29</v>
      </c>
      <c r="E4" s="7" t="s">
        <v>29</v>
      </c>
      <c r="F4" s="7" t="s">
        <v>29</v>
      </c>
      <c r="G4" s="7"/>
      <c r="H4" s="1" t="s">
        <v>3</v>
      </c>
      <c r="I4" s="1" t="s">
        <v>4</v>
      </c>
      <c r="J4" s="1" t="s">
        <v>5</v>
      </c>
      <c r="M4" s="39"/>
      <c r="N4" s="42" t="s">
        <v>30</v>
      </c>
      <c r="O4" s="42" t="s">
        <v>30</v>
      </c>
      <c r="P4" s="42" t="s">
        <v>30</v>
      </c>
      <c r="Q4" s="42" t="s">
        <v>30</v>
      </c>
      <c r="R4" s="42" t="s">
        <v>30</v>
      </c>
      <c r="S4" s="42"/>
      <c r="T4" s="43" t="s">
        <v>3</v>
      </c>
      <c r="U4" s="43" t="s">
        <v>4</v>
      </c>
      <c r="V4" s="43" t="s">
        <v>5</v>
      </c>
    </row>
    <row r="5" spans="1:22" s="26" customFormat="1" ht="15.75" customHeight="1" x14ac:dyDescent="0.2">
      <c r="A5" s="2">
        <v>256</v>
      </c>
      <c r="B5" s="11">
        <v>694.56</v>
      </c>
      <c r="C5" s="11">
        <v>673.39</v>
      </c>
      <c r="D5" s="11">
        <v>708.01</v>
      </c>
      <c r="E5" s="11">
        <v>717.32</v>
      </c>
      <c r="F5" s="11">
        <v>696.32</v>
      </c>
      <c r="G5" s="11"/>
      <c r="H5" s="11">
        <f t="shared" ref="H5:H18" si="0">AVERAGE(B5:F5)</f>
        <v>697.92000000000007</v>
      </c>
      <c r="I5" s="11">
        <f t="shared" ref="I5:I18" si="1">STDEV(B5:F5)</f>
        <v>16.535859518029316</v>
      </c>
      <c r="J5" s="11">
        <f t="shared" ref="J5:J18" si="2">100*I5/H5</f>
        <v>2.3693058685851263</v>
      </c>
      <c r="M5" s="44">
        <v>256</v>
      </c>
      <c r="N5" s="45">
        <f>(1000*1000*M5)/(1024*1024*B5)</f>
        <v>0.35150400973278051</v>
      </c>
      <c r="O5" s="45">
        <f>(1000*1000*M5)/(1024*1024*C5)</f>
        <v>0.36255457461500767</v>
      </c>
      <c r="P5" s="45">
        <f>(1000*1000*M5)/(1024*1024*D5)</f>
        <v>0.34482652081185294</v>
      </c>
      <c r="Q5" s="45">
        <f>(1000*1000*M5)/(1024*1024*E5)</f>
        <v>0.34035106368148105</v>
      </c>
      <c r="R5" s="45">
        <f>(1000*1000*M5)/(1024*1024*F5)</f>
        <v>0.35061555750229778</v>
      </c>
      <c r="S5" s="45"/>
      <c r="T5" s="45">
        <f t="shared" ref="T5:T18" si="3">AVERAGE(N5:R5)</f>
        <v>0.34997034526868398</v>
      </c>
      <c r="U5" s="45">
        <f t="shared" ref="U5:U18" si="4">STDEV(N5:R5)</f>
        <v>8.3684042990929026E-3</v>
      </c>
      <c r="V5" s="45">
        <f t="shared" ref="V5:V18" si="5">100*U5/T5</f>
        <v>2.3911752559115254</v>
      </c>
    </row>
    <row r="6" spans="1:22" s="26" customFormat="1" ht="15.75" customHeight="1" x14ac:dyDescent="0.2">
      <c r="A6" s="2">
        <v>512</v>
      </c>
      <c r="B6" s="11">
        <v>1216.49</v>
      </c>
      <c r="C6" s="11">
        <v>1184.92</v>
      </c>
      <c r="D6" s="11">
        <v>1195.75</v>
      </c>
      <c r="E6" s="11">
        <v>1195.75</v>
      </c>
      <c r="F6" s="11">
        <v>1179.43</v>
      </c>
      <c r="G6" s="11"/>
      <c r="H6" s="11">
        <f t="shared" si="0"/>
        <v>1194.4680000000001</v>
      </c>
      <c r="I6" s="11">
        <f t="shared" si="1"/>
        <v>14.191205727491914</v>
      </c>
      <c r="J6" s="11">
        <f t="shared" si="2"/>
        <v>1.1880775146334528</v>
      </c>
      <c r="M6" s="44">
        <v>512</v>
      </c>
      <c r="N6" s="45">
        <f t="shared" ref="N6:N18" si="6">(1000*1000*M6)/(1024*1024*B6)</f>
        <v>0.40138533814499089</v>
      </c>
      <c r="O6" s="45">
        <f t="shared" ref="O6:O18" si="7">(1000*1000*M6)/(1024*1024*C6)</f>
        <v>0.41207950747729805</v>
      </c>
      <c r="P6" s="45">
        <f t="shared" ref="P6:P18" si="8">(1000*1000*M6)/(1024*1024*D6)</f>
        <v>0.40834727158687018</v>
      </c>
      <c r="Q6" s="45">
        <f t="shared" ref="Q6:Q18" si="9">(1000*1000*M6)/(1024*1024*E6)</f>
        <v>0.40834727158687018</v>
      </c>
      <c r="R6" s="45">
        <f t="shared" ref="R6:R18" si="10">(1000*1000*M6)/(1024*1024*F6)</f>
        <v>0.41399765140788347</v>
      </c>
      <c r="S6" s="45"/>
      <c r="T6" s="45">
        <f t="shared" si="3"/>
        <v>0.40883140804078255</v>
      </c>
      <c r="U6" s="45">
        <f t="shared" si="4"/>
        <v>4.8257888884263023E-3</v>
      </c>
      <c r="V6" s="45">
        <f t="shared" si="5"/>
        <v>1.1803860450821604</v>
      </c>
    </row>
    <row r="7" spans="1:22" s="26" customFormat="1" ht="15.75" customHeight="1" x14ac:dyDescent="0.2">
      <c r="A7" s="2" t="s">
        <v>6</v>
      </c>
      <c r="B7" s="11">
        <v>1792.49</v>
      </c>
      <c r="C7" s="11">
        <v>1737.75</v>
      </c>
      <c r="D7" s="11">
        <v>1817.49</v>
      </c>
      <c r="E7" s="11">
        <v>1804.02</v>
      </c>
      <c r="F7" s="11">
        <v>1811.27</v>
      </c>
      <c r="G7" s="11"/>
      <c r="H7" s="11">
        <f t="shared" si="0"/>
        <v>1792.604</v>
      </c>
      <c r="I7" s="11">
        <f t="shared" si="1"/>
        <v>32.043064460191694</v>
      </c>
      <c r="J7" s="11">
        <f t="shared" si="2"/>
        <v>1.7875149480973875</v>
      </c>
      <c r="M7" s="44">
        <v>1024</v>
      </c>
      <c r="N7" s="45">
        <f t="shared" si="6"/>
        <v>0.54480778135442876</v>
      </c>
      <c r="O7" s="45">
        <f t="shared" si="7"/>
        <v>0.56196950079125307</v>
      </c>
      <c r="P7" s="45">
        <f t="shared" si="8"/>
        <v>0.53731382290961716</v>
      </c>
      <c r="Q7" s="45">
        <f t="shared" si="9"/>
        <v>0.54132576135519561</v>
      </c>
      <c r="R7" s="45">
        <f t="shared" si="10"/>
        <v>0.5391589878924733</v>
      </c>
      <c r="S7" s="45"/>
      <c r="T7" s="45">
        <f t="shared" si="3"/>
        <v>0.54491517086059349</v>
      </c>
      <c r="U7" s="45">
        <f t="shared" si="4"/>
        <v>9.9330218906629238E-3</v>
      </c>
      <c r="V7" s="45">
        <f t="shared" si="5"/>
        <v>1.822856551227146</v>
      </c>
    </row>
    <row r="8" spans="1:22" s="26" customFormat="1" ht="15.75" customHeight="1" x14ac:dyDescent="0.2">
      <c r="A8" s="2" t="s">
        <v>7</v>
      </c>
      <c r="B8" s="11">
        <v>2387.75</v>
      </c>
      <c r="C8" s="11">
        <v>2379.0700000000002</v>
      </c>
      <c r="D8" s="11">
        <v>2405.41</v>
      </c>
      <c r="E8" s="11">
        <v>2428.04</v>
      </c>
      <c r="F8" s="11">
        <v>2413.11</v>
      </c>
      <c r="G8" s="11"/>
      <c r="H8" s="11">
        <f t="shared" si="0"/>
        <v>2402.6760000000004</v>
      </c>
      <c r="I8" s="11">
        <f t="shared" si="1"/>
        <v>19.619533123904809</v>
      </c>
      <c r="J8" s="11">
        <f t="shared" si="2"/>
        <v>0.81657007119997893</v>
      </c>
      <c r="M8" s="44">
        <f>2048</f>
        <v>2048</v>
      </c>
      <c r="N8" s="45">
        <f t="shared" si="6"/>
        <v>0.8179771751649042</v>
      </c>
      <c r="O8" s="45">
        <f t="shared" si="7"/>
        <v>0.8209615522031718</v>
      </c>
      <c r="P8" s="45">
        <f t="shared" si="8"/>
        <v>0.81197176364944024</v>
      </c>
      <c r="Q8" s="45">
        <f t="shared" si="9"/>
        <v>0.8044039636908783</v>
      </c>
      <c r="R8" s="45">
        <f t="shared" si="10"/>
        <v>0.80938084049214498</v>
      </c>
      <c r="S8" s="45"/>
      <c r="T8" s="45">
        <f t="shared" si="3"/>
        <v>0.81293905904010799</v>
      </c>
      <c r="U8" s="45">
        <f t="shared" si="4"/>
        <v>6.6367809001551059E-3</v>
      </c>
      <c r="V8" s="45">
        <f t="shared" si="5"/>
        <v>0.81639340936473159</v>
      </c>
    </row>
    <row r="9" spans="1:22" s="26" customFormat="1" ht="15.75" customHeight="1" x14ac:dyDescent="0.2">
      <c r="A9" s="2" t="s">
        <v>8</v>
      </c>
      <c r="B9" s="11">
        <v>2710.03</v>
      </c>
      <c r="C9" s="11">
        <v>2717.59</v>
      </c>
      <c r="D9" s="11">
        <v>2722.17</v>
      </c>
      <c r="E9" s="11">
        <v>2745.07</v>
      </c>
      <c r="F9" s="11">
        <v>2719.27</v>
      </c>
      <c r="G9" s="11"/>
      <c r="H9" s="11">
        <f t="shared" si="0"/>
        <v>2722.826</v>
      </c>
      <c r="I9" s="11">
        <f t="shared" si="1"/>
        <v>13.219534031122283</v>
      </c>
      <c r="J9" s="11">
        <f t="shared" si="2"/>
        <v>0.48550785217719683</v>
      </c>
      <c r="M9" s="44">
        <f>4096</f>
        <v>4096</v>
      </c>
      <c r="N9" s="45">
        <f t="shared" si="6"/>
        <v>1.4414047076969627</v>
      </c>
      <c r="O9" s="45">
        <f t="shared" si="7"/>
        <v>1.4373948976850812</v>
      </c>
      <c r="P9" s="45">
        <f t="shared" si="8"/>
        <v>1.4349765077125969</v>
      </c>
      <c r="Q9" s="45">
        <f t="shared" si="9"/>
        <v>1.4230056064144083</v>
      </c>
      <c r="R9" s="45">
        <f t="shared" si="10"/>
        <v>1.4365068566196075</v>
      </c>
      <c r="S9" s="45"/>
      <c r="T9" s="45">
        <f t="shared" si="3"/>
        <v>1.4346577152257314</v>
      </c>
      <c r="U9" s="45">
        <f t="shared" si="4"/>
        <v>6.9337339781276111E-3</v>
      </c>
      <c r="V9" s="45">
        <f t="shared" si="5"/>
        <v>0.4833023169597388</v>
      </c>
    </row>
    <row r="10" spans="1:22" s="26" customFormat="1" ht="15.75" customHeight="1" x14ac:dyDescent="0.2">
      <c r="A10" s="2" t="s">
        <v>9</v>
      </c>
      <c r="B10" s="11">
        <v>3070.58</v>
      </c>
      <c r="C10" s="11">
        <v>3078.83</v>
      </c>
      <c r="D10" s="11">
        <v>3079.39</v>
      </c>
      <c r="E10" s="11">
        <v>3060.83</v>
      </c>
      <c r="F10" s="11">
        <v>3041.19</v>
      </c>
      <c r="G10" s="11"/>
      <c r="H10" s="11">
        <f t="shared" si="0"/>
        <v>3066.1639999999998</v>
      </c>
      <c r="I10" s="11">
        <f t="shared" si="1"/>
        <v>15.866694047595361</v>
      </c>
      <c r="J10" s="11">
        <f t="shared" si="2"/>
        <v>0.51747701843721872</v>
      </c>
      <c r="M10" s="44">
        <f>8*1024</f>
        <v>8192</v>
      </c>
      <c r="N10" s="45">
        <f t="shared" si="6"/>
        <v>2.5443075900969849</v>
      </c>
      <c r="O10" s="45">
        <f t="shared" si="7"/>
        <v>2.5374898906402756</v>
      </c>
      <c r="P10" s="45">
        <f t="shared" si="8"/>
        <v>2.5370284374502745</v>
      </c>
      <c r="Q10" s="45">
        <f t="shared" si="9"/>
        <v>2.5524122541924905</v>
      </c>
      <c r="R10" s="45">
        <f t="shared" si="10"/>
        <v>2.5688957283168761</v>
      </c>
      <c r="S10" s="45"/>
      <c r="T10" s="45">
        <f t="shared" si="3"/>
        <v>2.5480267801393803</v>
      </c>
      <c r="U10" s="45">
        <f t="shared" si="4"/>
        <v>1.3234116305030616E-2</v>
      </c>
      <c r="V10" s="45">
        <f t="shared" si="5"/>
        <v>0.51938686077336649</v>
      </c>
    </row>
    <row r="11" spans="1:22" s="26" customFormat="1" ht="15.75" customHeight="1" x14ac:dyDescent="0.2">
      <c r="A11" s="2" t="s">
        <v>10</v>
      </c>
      <c r="B11" s="11">
        <v>3224.02</v>
      </c>
      <c r="C11" s="11">
        <v>3216.78</v>
      </c>
      <c r="D11" s="11">
        <v>3223.71</v>
      </c>
      <c r="E11" s="11">
        <v>3217.65</v>
      </c>
      <c r="F11" s="11">
        <v>3194.24</v>
      </c>
      <c r="G11" s="11"/>
      <c r="H11" s="11">
        <f t="shared" si="0"/>
        <v>3215.2799999999997</v>
      </c>
      <c r="I11" s="11">
        <f t="shared" si="1"/>
        <v>12.227029483893569</v>
      </c>
      <c r="J11" s="11">
        <f t="shared" si="2"/>
        <v>0.38027883991109857</v>
      </c>
      <c r="M11" s="44">
        <f>16*1024</f>
        <v>16384</v>
      </c>
      <c r="N11" s="45">
        <f t="shared" si="6"/>
        <v>4.8464339551243478</v>
      </c>
      <c r="O11" s="45">
        <f t="shared" si="7"/>
        <v>4.8573418138635525</v>
      </c>
      <c r="P11" s="45">
        <f t="shared" si="8"/>
        <v>4.8469000003102014</v>
      </c>
      <c r="Q11" s="45">
        <f t="shared" si="9"/>
        <v>4.8560284679812904</v>
      </c>
      <c r="R11" s="45">
        <f t="shared" si="10"/>
        <v>4.8916174113404134</v>
      </c>
      <c r="S11" s="45"/>
      <c r="T11" s="45">
        <f t="shared" si="3"/>
        <v>4.8596643297239606</v>
      </c>
      <c r="U11" s="45">
        <f t="shared" si="4"/>
        <v>1.855790877732719E-2</v>
      </c>
      <c r="V11" s="45">
        <f t="shared" si="5"/>
        <v>0.38187635026185685</v>
      </c>
    </row>
    <row r="12" spans="1:22" s="26" customFormat="1" ht="15.75" customHeight="1" x14ac:dyDescent="0.2">
      <c r="A12" s="2" t="s">
        <v>11</v>
      </c>
      <c r="B12" s="11">
        <v>3312.11</v>
      </c>
      <c r="C12" s="11">
        <v>3318.5</v>
      </c>
      <c r="D12" s="11">
        <v>3320.02</v>
      </c>
      <c r="E12" s="11">
        <v>3319.73</v>
      </c>
      <c r="F12" s="11">
        <v>3307.04</v>
      </c>
      <c r="G12" s="11"/>
      <c r="H12" s="11">
        <f t="shared" si="0"/>
        <v>3315.4800000000005</v>
      </c>
      <c r="I12" s="11">
        <f t="shared" si="1"/>
        <v>5.70931256807682</v>
      </c>
      <c r="J12" s="11">
        <f t="shared" si="2"/>
        <v>0.17220168929014257</v>
      </c>
      <c r="M12" s="44">
        <f>32*1024</f>
        <v>32768</v>
      </c>
      <c r="N12" s="45">
        <f t="shared" si="6"/>
        <v>9.4350731104945176</v>
      </c>
      <c r="O12" s="45">
        <f t="shared" si="7"/>
        <v>9.416905228265783</v>
      </c>
      <c r="P12" s="45">
        <f t="shared" si="8"/>
        <v>9.4125939000367467</v>
      </c>
      <c r="Q12" s="45">
        <f t="shared" si="9"/>
        <v>9.4134161513135108</v>
      </c>
      <c r="R12" s="45">
        <f t="shared" si="10"/>
        <v>9.4495379553921328</v>
      </c>
      <c r="S12" s="45"/>
      <c r="T12" s="45">
        <f t="shared" si="3"/>
        <v>9.4255052691005368</v>
      </c>
      <c r="U12" s="45">
        <f t="shared" si="4"/>
        <v>1.6247496127558051E-2</v>
      </c>
      <c r="V12" s="45">
        <f t="shared" si="5"/>
        <v>0.17237798572795798</v>
      </c>
    </row>
    <row r="13" spans="1:22" s="26" customFormat="1" ht="15.75" customHeight="1" x14ac:dyDescent="0.2">
      <c r="A13" s="2" t="s">
        <v>12</v>
      </c>
      <c r="B13" s="11">
        <v>3354.85</v>
      </c>
      <c r="C13" s="11">
        <v>3351.91</v>
      </c>
      <c r="D13" s="11">
        <v>3355.4</v>
      </c>
      <c r="E13" s="11">
        <v>3351.98</v>
      </c>
      <c r="F13" s="11">
        <v>3355.87</v>
      </c>
      <c r="G13" s="11"/>
      <c r="H13" s="11">
        <f t="shared" si="0"/>
        <v>3354.0019999999995</v>
      </c>
      <c r="I13" s="11">
        <f t="shared" si="1"/>
        <v>1.9123205798192042</v>
      </c>
      <c r="J13" s="11">
        <f t="shared" si="2"/>
        <v>5.7016083467428008E-2</v>
      </c>
      <c r="M13" s="44">
        <f>64*1024</f>
        <v>65536</v>
      </c>
      <c r="N13" s="45">
        <f t="shared" si="6"/>
        <v>18.629744996050494</v>
      </c>
      <c r="O13" s="45">
        <f t="shared" si="7"/>
        <v>18.646085366253867</v>
      </c>
      <c r="P13" s="45">
        <f t="shared" si="8"/>
        <v>18.626691303570365</v>
      </c>
      <c r="Q13" s="45">
        <f t="shared" si="9"/>
        <v>18.645695976706303</v>
      </c>
      <c r="R13" s="45">
        <f t="shared" si="10"/>
        <v>18.624082577692224</v>
      </c>
      <c r="S13" s="45"/>
      <c r="T13" s="45">
        <f t="shared" si="3"/>
        <v>18.634460044054652</v>
      </c>
      <c r="U13" s="45">
        <f t="shared" si="4"/>
        <v>1.0626277726526048E-2</v>
      </c>
      <c r="V13" s="45">
        <f t="shared" si="5"/>
        <v>5.7024875963156092E-2</v>
      </c>
    </row>
    <row r="14" spans="1:22" s="26" customFormat="1" ht="15.75" customHeight="1" x14ac:dyDescent="0.2">
      <c r="A14" s="2" t="s">
        <v>13</v>
      </c>
      <c r="B14" s="11">
        <v>3385.56</v>
      </c>
      <c r="C14" s="11">
        <v>3383.86</v>
      </c>
      <c r="D14" s="11">
        <v>3382.2</v>
      </c>
      <c r="E14" s="11">
        <v>3385.17</v>
      </c>
      <c r="F14" s="11">
        <v>3385.71</v>
      </c>
      <c r="G14" s="11"/>
      <c r="H14" s="11">
        <f t="shared" si="0"/>
        <v>3384.5</v>
      </c>
      <c r="I14" s="11">
        <f t="shared" si="1"/>
        <v>1.4778531726799471</v>
      </c>
      <c r="J14" s="11">
        <f t="shared" si="2"/>
        <v>4.3665332329146024E-2</v>
      </c>
      <c r="M14" s="44">
        <f>128*1024</f>
        <v>131072</v>
      </c>
      <c r="N14" s="45">
        <f t="shared" si="6"/>
        <v>36.921513722988223</v>
      </c>
      <c r="O14" s="45">
        <f t="shared" si="7"/>
        <v>36.940062532137851</v>
      </c>
      <c r="P14" s="45">
        <f t="shared" si="8"/>
        <v>36.958192892200344</v>
      </c>
      <c r="Q14" s="45">
        <f t="shared" si="9"/>
        <v>36.925767391297924</v>
      </c>
      <c r="R14" s="45">
        <f t="shared" si="10"/>
        <v>36.919877957651423</v>
      </c>
      <c r="S14" s="45"/>
      <c r="T14" s="45">
        <f t="shared" si="3"/>
        <v>36.933082899255147</v>
      </c>
      <c r="U14" s="45">
        <f t="shared" si="4"/>
        <v>1.6131955862590672E-2</v>
      </c>
      <c r="V14" s="45">
        <f t="shared" si="5"/>
        <v>4.36788770290173E-2</v>
      </c>
    </row>
    <row r="15" spans="1:22" s="26" customFormat="1" ht="15.75" customHeight="1" x14ac:dyDescent="0.2">
      <c r="A15" s="2" t="s">
        <v>14</v>
      </c>
      <c r="B15" s="11">
        <v>3409.59</v>
      </c>
      <c r="C15" s="11">
        <v>3409.43</v>
      </c>
      <c r="D15" s="11">
        <v>3409.14</v>
      </c>
      <c r="E15" s="11">
        <v>3409.19</v>
      </c>
      <c r="F15" s="11">
        <v>3409.06</v>
      </c>
      <c r="G15" s="11"/>
      <c r="H15" s="11">
        <f t="shared" si="0"/>
        <v>3409.2820000000002</v>
      </c>
      <c r="I15" s="11">
        <f t="shared" si="1"/>
        <v>0.22061278294791278</v>
      </c>
      <c r="J15" s="11">
        <f t="shared" si="2"/>
        <v>6.4709455817357668E-3</v>
      </c>
      <c r="M15" s="44">
        <f>256*1024</f>
        <v>262144</v>
      </c>
      <c r="N15" s="45">
        <f t="shared" si="6"/>
        <v>73.322598904853663</v>
      </c>
      <c r="O15" s="45">
        <f t="shared" si="7"/>
        <v>73.326039836570928</v>
      </c>
      <c r="P15" s="45">
        <f t="shared" si="8"/>
        <v>73.33227734853952</v>
      </c>
      <c r="Q15" s="45">
        <f t="shared" si="9"/>
        <v>73.331201839733197</v>
      </c>
      <c r="R15" s="45">
        <f t="shared" si="10"/>
        <v>73.333998228250607</v>
      </c>
      <c r="S15" s="45"/>
      <c r="T15" s="45">
        <f t="shared" si="3"/>
        <v>73.32922323158958</v>
      </c>
      <c r="U15" s="45">
        <f t="shared" si="4"/>
        <v>4.7449663379122093E-3</v>
      </c>
      <c r="V15" s="45">
        <f t="shared" si="5"/>
        <v>6.470771308904469E-3</v>
      </c>
    </row>
    <row r="16" spans="1:22" s="26" customFormat="1" ht="15.75" customHeight="1" x14ac:dyDescent="0.2">
      <c r="A16" s="2" t="s">
        <v>15</v>
      </c>
      <c r="B16" s="11">
        <v>3410.29</v>
      </c>
      <c r="C16" s="11">
        <v>3413.08</v>
      </c>
      <c r="D16" s="11">
        <v>3411.88</v>
      </c>
      <c r="E16" s="11">
        <v>3410.66</v>
      </c>
      <c r="F16" s="11">
        <v>3412.51</v>
      </c>
      <c r="G16" s="11"/>
      <c r="H16" s="11">
        <f t="shared" si="0"/>
        <v>3411.6839999999997</v>
      </c>
      <c r="I16" s="11">
        <f t="shared" si="1"/>
        <v>1.1896764265968078</v>
      </c>
      <c r="J16" s="11">
        <f t="shared" si="2"/>
        <v>3.4870651168068548E-2</v>
      </c>
      <c r="M16" s="44">
        <f>512*1024</f>
        <v>524288</v>
      </c>
      <c r="N16" s="45">
        <f t="shared" si="6"/>
        <v>146.61509724979402</v>
      </c>
      <c r="O16" s="45">
        <f t="shared" si="7"/>
        <v>146.49524769416482</v>
      </c>
      <c r="P16" s="45">
        <f t="shared" si="8"/>
        <v>146.54677186770928</v>
      </c>
      <c r="Q16" s="45">
        <f t="shared" si="9"/>
        <v>146.59919194525401</v>
      </c>
      <c r="R16" s="45">
        <f t="shared" si="10"/>
        <v>146.51971715833798</v>
      </c>
      <c r="S16" s="45"/>
      <c r="T16" s="45">
        <f t="shared" si="3"/>
        <v>146.55520518305201</v>
      </c>
      <c r="U16" s="45">
        <f t="shared" si="4"/>
        <v>5.1106056605541718E-2</v>
      </c>
      <c r="V16" s="45">
        <f t="shared" si="5"/>
        <v>3.4871539732559249E-2</v>
      </c>
    </row>
    <row r="17" spans="1:22" s="26" customFormat="1" ht="15.75" customHeight="1" x14ac:dyDescent="0.2">
      <c r="A17" s="2" t="s">
        <v>16</v>
      </c>
      <c r="B17" s="11">
        <v>3418.63</v>
      </c>
      <c r="C17" s="11">
        <v>3418.87</v>
      </c>
      <c r="D17" s="11">
        <v>3418.56</v>
      </c>
      <c r="E17" s="11">
        <v>3418.06</v>
      </c>
      <c r="F17" s="11">
        <v>3418.46</v>
      </c>
      <c r="G17" s="11"/>
      <c r="H17" s="11">
        <f t="shared" si="0"/>
        <v>3418.5159999999996</v>
      </c>
      <c r="I17" s="11">
        <f t="shared" si="1"/>
        <v>0.29636126602509499</v>
      </c>
      <c r="J17" s="11">
        <f t="shared" si="2"/>
        <v>8.6692958589368908E-3</v>
      </c>
      <c r="M17" s="44">
        <f>1024*1024</f>
        <v>1048576</v>
      </c>
      <c r="N17" s="45">
        <f t="shared" si="6"/>
        <v>292.51483781514816</v>
      </c>
      <c r="O17" s="45">
        <f t="shared" si="7"/>
        <v>292.49430367343598</v>
      </c>
      <c r="P17" s="45">
        <f t="shared" si="8"/>
        <v>292.52082748291679</v>
      </c>
      <c r="Q17" s="45">
        <f t="shared" si="9"/>
        <v>292.5636179587251</v>
      </c>
      <c r="R17" s="45">
        <f t="shared" si="10"/>
        <v>292.52938457668074</v>
      </c>
      <c r="S17" s="45"/>
      <c r="T17" s="45">
        <f t="shared" si="3"/>
        <v>292.5245943013814</v>
      </c>
      <c r="U17" s="45">
        <f t="shared" si="4"/>
        <v>2.5360858898187046E-2</v>
      </c>
      <c r="V17" s="45">
        <f t="shared" si="5"/>
        <v>8.6696501395907687E-3</v>
      </c>
    </row>
    <row r="18" spans="1:22" s="26" customFormat="1" ht="15.75" customHeight="1" x14ac:dyDescent="0.2">
      <c r="A18" s="10" t="s">
        <v>17</v>
      </c>
      <c r="B18" s="11">
        <v>3420.32</v>
      </c>
      <c r="C18" s="11">
        <v>3420.55</v>
      </c>
      <c r="D18" s="11">
        <v>3420.38</v>
      </c>
      <c r="E18" s="11">
        <v>3420.23</v>
      </c>
      <c r="F18" s="11">
        <v>3419.53</v>
      </c>
      <c r="G18" s="11"/>
      <c r="H18" s="11">
        <f t="shared" si="0"/>
        <v>3420.2019999999998</v>
      </c>
      <c r="I18" s="11">
        <f t="shared" si="1"/>
        <v>0.39340818496821345</v>
      </c>
      <c r="J18" s="11">
        <f t="shared" si="2"/>
        <v>1.1502483916687185E-2</v>
      </c>
      <c r="M18" s="46">
        <f>2*1024*1024</f>
        <v>2097152</v>
      </c>
      <c r="N18" s="45">
        <f t="shared" si="6"/>
        <v>584.74060906581838</v>
      </c>
      <c r="O18" s="45">
        <f t="shared" si="7"/>
        <v>584.70129072809925</v>
      </c>
      <c r="P18" s="45">
        <f t="shared" si="8"/>
        <v>584.73035159836036</v>
      </c>
      <c r="Q18" s="45">
        <f t="shared" si="9"/>
        <v>584.75599594179334</v>
      </c>
      <c r="R18" s="45">
        <f t="shared" si="10"/>
        <v>584.87569929200788</v>
      </c>
      <c r="S18" s="45"/>
      <c r="T18" s="45">
        <f t="shared" si="3"/>
        <v>584.76078932521591</v>
      </c>
      <c r="U18" s="45">
        <f t="shared" si="4"/>
        <v>6.7270086474418095E-2</v>
      </c>
      <c r="V18" s="45">
        <f t="shared" si="5"/>
        <v>1.1503864093220809E-2</v>
      </c>
    </row>
    <row r="19" spans="1:22" s="26" customFormat="1" ht="15.75" customHeight="1" x14ac:dyDescent="0.2"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 spans="1:22" s="26" customFormat="1" ht="15.75" customHeight="1" x14ac:dyDescent="0.2"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spans="1:22" s="26" customFormat="1" ht="15.75" customHeight="1" x14ac:dyDescent="0.2"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 spans="1:22" s="26" customFormat="1" ht="15.75" customHeight="1" x14ac:dyDescent="0.2"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spans="1:22" s="26" customFormat="1" ht="15.75" customHeight="1" x14ac:dyDescent="0.2"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spans="1:22" ht="15.75" customHeight="1" x14ac:dyDescent="0.2">
      <c r="B24" s="27" t="s">
        <v>0</v>
      </c>
      <c r="C24" s="28"/>
      <c r="D24" s="28"/>
      <c r="E24" s="28"/>
      <c r="F24" s="28"/>
      <c r="G24" s="28"/>
      <c r="H24" s="28"/>
      <c r="I24" s="28"/>
      <c r="J24" s="28"/>
      <c r="M24" s="37"/>
      <c r="N24" s="38" t="s">
        <v>0</v>
      </c>
      <c r="O24" s="48"/>
      <c r="P24" s="48"/>
      <c r="Q24" s="48"/>
      <c r="R24" s="48"/>
      <c r="S24" s="48"/>
      <c r="T24" s="48"/>
      <c r="U24" s="48"/>
      <c r="V24" s="48"/>
    </row>
    <row r="25" spans="1:22" ht="15.75" customHeight="1" x14ac:dyDescent="0.2">
      <c r="A25" s="29" t="s">
        <v>1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7"/>
      <c r="H25" s="6"/>
      <c r="I25" s="7"/>
      <c r="J25" s="7"/>
      <c r="K25" s="6"/>
      <c r="L25" s="6"/>
      <c r="M25" s="40" t="s">
        <v>1</v>
      </c>
      <c r="N25" s="41">
        <v>1</v>
      </c>
      <c r="O25" s="41">
        <v>2</v>
      </c>
      <c r="P25" s="41">
        <v>3</v>
      </c>
      <c r="Q25" s="41">
        <v>4</v>
      </c>
      <c r="R25" s="41">
        <v>5</v>
      </c>
      <c r="S25" s="42"/>
      <c r="T25" s="41"/>
      <c r="U25" s="42"/>
      <c r="V25" s="42"/>
    </row>
    <row r="26" spans="1:22" ht="15.75" customHeight="1" x14ac:dyDescent="0.2">
      <c r="A26" s="28"/>
      <c r="B26" s="7" t="s">
        <v>29</v>
      </c>
      <c r="C26" s="7" t="s">
        <v>29</v>
      </c>
      <c r="D26" s="7" t="s">
        <v>29</v>
      </c>
      <c r="E26" s="7" t="s">
        <v>29</v>
      </c>
      <c r="F26" s="7" t="s">
        <v>29</v>
      </c>
      <c r="G26" s="7"/>
      <c r="H26" s="1" t="s">
        <v>3</v>
      </c>
      <c r="I26" s="1" t="s">
        <v>4</v>
      </c>
      <c r="J26" s="1" t="s">
        <v>5</v>
      </c>
      <c r="K26" s="7"/>
      <c r="L26" s="7"/>
      <c r="M26" s="48"/>
      <c r="N26" s="42" t="s">
        <v>30</v>
      </c>
      <c r="O26" s="42" t="s">
        <v>30</v>
      </c>
      <c r="P26" s="42" t="s">
        <v>30</v>
      </c>
      <c r="Q26" s="42" t="s">
        <v>30</v>
      </c>
      <c r="R26" s="42" t="s">
        <v>30</v>
      </c>
      <c r="S26" s="42"/>
      <c r="T26" s="43" t="s">
        <v>3</v>
      </c>
      <c r="U26" s="43" t="s">
        <v>4</v>
      </c>
      <c r="V26" s="43" t="s">
        <v>5</v>
      </c>
    </row>
    <row r="27" spans="1:22" ht="15.75" customHeight="1" x14ac:dyDescent="0.2">
      <c r="A27" s="2">
        <v>256</v>
      </c>
      <c r="B27" s="11">
        <v>2480.85</v>
      </c>
      <c r="C27" s="11">
        <v>2423.9699999999998</v>
      </c>
      <c r="D27" s="11">
        <v>2409.52</v>
      </c>
      <c r="E27" s="11">
        <v>2469.6999999999998</v>
      </c>
      <c r="F27" s="11">
        <v>2552.9699999999998</v>
      </c>
      <c r="G27" s="11"/>
      <c r="H27" s="11">
        <f t="shared" ref="H27:H40" si="11">AVERAGE(B27:F27)</f>
        <v>2467.402</v>
      </c>
      <c r="I27" s="11">
        <f t="shared" ref="I27:I40" si="12">STDEV(B27:F27)</f>
        <v>56.446161694131121</v>
      </c>
      <c r="J27" s="11">
        <f t="shared" ref="J27:J40" si="13">100*I27/H27</f>
        <v>2.2876759317748436</v>
      </c>
      <c r="K27" s="11"/>
      <c r="L27" s="11"/>
      <c r="M27" s="44">
        <v>256</v>
      </c>
      <c r="N27" s="45">
        <f>(1000*1000*M27)/(1024*1024*B27)</f>
        <v>9.8410071144970482E-2</v>
      </c>
      <c r="O27" s="45">
        <f>(1000*1000*M27)/(1024*1024*C27)</f>
        <v>0.10071932614677576</v>
      </c>
      <c r="P27" s="45">
        <f>(1000*1000*M27)/(1024*1024*D27)</f>
        <v>0.10132334448354859</v>
      </c>
      <c r="Q27" s="45">
        <f>(1000*1000*M27)/(1024*1024*E27)</f>
        <v>9.8854364902619757E-2</v>
      </c>
      <c r="R27" s="45">
        <f>(1000*1000*M27)/(1024*1024*F27)</f>
        <v>9.5630040697697205E-2</v>
      </c>
      <c r="S27" s="45"/>
      <c r="T27" s="45">
        <f t="shared" ref="T27:T40" si="14">AVERAGE(N27:R27)</f>
        <v>9.898742947512236E-2</v>
      </c>
      <c r="U27" s="45">
        <f t="shared" ref="U27:U40" si="15">STDEV(N27:R27)</f>
        <v>2.2404839450722719E-3</v>
      </c>
      <c r="V27" s="45">
        <f t="shared" ref="V27:V40" si="16">100*U27/T27</f>
        <v>2.2634024915611666</v>
      </c>
    </row>
    <row r="28" spans="1:22" ht="15.75" customHeight="1" x14ac:dyDescent="0.2">
      <c r="A28" s="2">
        <v>512</v>
      </c>
      <c r="B28" s="11">
        <v>4076.19</v>
      </c>
      <c r="C28" s="11">
        <v>4174.62</v>
      </c>
      <c r="D28" s="11">
        <v>4190.21</v>
      </c>
      <c r="E28" s="11">
        <v>3982.58</v>
      </c>
      <c r="F28" s="11">
        <v>4060.53</v>
      </c>
      <c r="G28" s="11"/>
      <c r="H28" s="11">
        <f t="shared" si="11"/>
        <v>4096.8259999999991</v>
      </c>
      <c r="I28" s="11">
        <f t="shared" si="12"/>
        <v>85.976552792025785</v>
      </c>
      <c r="J28" s="11">
        <f t="shared" si="13"/>
        <v>2.0986137266270473</v>
      </c>
      <c r="K28" s="11"/>
      <c r="L28" s="11"/>
      <c r="M28" s="44">
        <v>512</v>
      </c>
      <c r="N28" s="45">
        <f t="shared" ref="N28:N40" si="17">(1000*1000*M28)/(1024*1024*B28)</f>
        <v>0.11978863840988767</v>
      </c>
      <c r="O28" s="45">
        <f t="shared" ref="O28:O40" si="18">(1000*1000*M28)/(1024*1024*C28)</f>
        <v>0.11696423866124342</v>
      </c>
      <c r="P28" s="45">
        <f t="shared" ref="P28:P40" si="19">(1000*1000*M28)/(1024*1024*D28)</f>
        <v>0.11652906417578117</v>
      </c>
      <c r="Q28" s="45">
        <f t="shared" ref="Q28:Q40" si="20">(1000*1000*M28)/(1024*1024*E28)</f>
        <v>0.12260425402628447</v>
      </c>
      <c r="R28" s="45">
        <f t="shared" ref="R28:R40" si="21">(1000*1000*M28)/(1024*1024*F28)</f>
        <v>0.12025061999295658</v>
      </c>
      <c r="S28" s="45"/>
      <c r="T28" s="45">
        <f t="shared" si="14"/>
        <v>0.11922736305323067</v>
      </c>
      <c r="U28" s="45">
        <f t="shared" si="15"/>
        <v>2.5083872448364518E-3</v>
      </c>
      <c r="V28" s="45">
        <f t="shared" si="16"/>
        <v>2.1038687601574719</v>
      </c>
    </row>
    <row r="29" spans="1:22" ht="15.75" customHeight="1" x14ac:dyDescent="0.2">
      <c r="A29" s="2" t="s">
        <v>6</v>
      </c>
      <c r="B29" s="11">
        <v>6002.36</v>
      </c>
      <c r="C29" s="11">
        <v>5955.54</v>
      </c>
      <c r="D29" s="11">
        <v>5985.04</v>
      </c>
      <c r="E29" s="11">
        <v>5856.88</v>
      </c>
      <c r="F29" s="11">
        <v>5943.95</v>
      </c>
      <c r="G29" s="11"/>
      <c r="H29" s="11">
        <f t="shared" si="11"/>
        <v>5948.7539999999999</v>
      </c>
      <c r="I29" s="11">
        <f t="shared" si="12"/>
        <v>56.347664370406562</v>
      </c>
      <c r="J29" s="11">
        <f t="shared" si="13"/>
        <v>0.94721792782835812</v>
      </c>
      <c r="K29" s="11"/>
      <c r="L29" s="11"/>
      <c r="M29" s="44">
        <v>1024</v>
      </c>
      <c r="N29" s="45">
        <f t="shared" si="17"/>
        <v>0.16269642274038879</v>
      </c>
      <c r="O29" s="45">
        <f t="shared" si="18"/>
        <v>0.163975474935942</v>
      </c>
      <c r="P29" s="45">
        <f t="shared" si="19"/>
        <v>0.1631672470025263</v>
      </c>
      <c r="Q29" s="45">
        <f t="shared" si="20"/>
        <v>0.16673766578792804</v>
      </c>
      <c r="R29" s="45">
        <f t="shared" si="21"/>
        <v>0.16429520773223194</v>
      </c>
      <c r="S29" s="45"/>
      <c r="T29" s="45">
        <f t="shared" si="14"/>
        <v>0.1641744036398034</v>
      </c>
      <c r="U29" s="45">
        <f t="shared" si="15"/>
        <v>1.5671049046746784E-3</v>
      </c>
      <c r="V29" s="45">
        <f t="shared" si="16"/>
        <v>0.95453668168205263</v>
      </c>
    </row>
    <row r="30" spans="1:22" ht="15.75" customHeight="1" x14ac:dyDescent="0.2">
      <c r="A30" s="2" t="s">
        <v>7</v>
      </c>
      <c r="B30" s="11">
        <v>7787.46</v>
      </c>
      <c r="C30" s="11">
        <v>7744.68</v>
      </c>
      <c r="D30" s="11">
        <v>7956.81</v>
      </c>
      <c r="E30" s="11">
        <v>7737.59</v>
      </c>
      <c r="F30" s="11">
        <v>7829.89</v>
      </c>
      <c r="G30" s="11"/>
      <c r="H30" s="11">
        <f t="shared" si="11"/>
        <v>7811.2860000000001</v>
      </c>
      <c r="I30" s="11">
        <f t="shared" si="12"/>
        <v>89.384676147536709</v>
      </c>
      <c r="J30" s="11">
        <f t="shared" si="13"/>
        <v>1.1443016700135766</v>
      </c>
      <c r="K30" s="11"/>
      <c r="L30" s="11"/>
      <c r="M30" s="44">
        <f>2048</f>
        <v>2048</v>
      </c>
      <c r="N30" s="45">
        <f t="shared" si="17"/>
        <v>0.25080385645640557</v>
      </c>
      <c r="O30" s="45">
        <f t="shared" si="18"/>
        <v>0.25218924474607085</v>
      </c>
      <c r="P30" s="45">
        <f t="shared" si="19"/>
        <v>0.24546583366952332</v>
      </c>
      <c r="Q30" s="45">
        <f t="shared" si="20"/>
        <v>0.25242032725952135</v>
      </c>
      <c r="R30" s="45">
        <f t="shared" si="21"/>
        <v>0.24944475592888277</v>
      </c>
      <c r="S30" s="45"/>
      <c r="T30" s="45">
        <f t="shared" si="14"/>
        <v>0.25006480361208083</v>
      </c>
      <c r="U30" s="45">
        <f t="shared" si="15"/>
        <v>2.8347365201254371E-3</v>
      </c>
      <c r="V30" s="45">
        <f t="shared" si="16"/>
        <v>1.1336007623539424</v>
      </c>
    </row>
    <row r="31" spans="1:22" ht="15.75" customHeight="1" x14ac:dyDescent="0.2">
      <c r="A31" s="2" t="s">
        <v>8</v>
      </c>
      <c r="B31" s="11">
        <v>9100.2199999999993</v>
      </c>
      <c r="C31" s="11">
        <v>9109.27</v>
      </c>
      <c r="D31" s="11">
        <v>9361.5300000000007</v>
      </c>
      <c r="E31" s="11">
        <v>9167.56</v>
      </c>
      <c r="F31" s="11">
        <v>9151.73</v>
      </c>
      <c r="G31" s="11"/>
      <c r="H31" s="11">
        <f t="shared" si="11"/>
        <v>9178.0619999999999</v>
      </c>
      <c r="I31" s="11">
        <f t="shared" si="12"/>
        <v>106.36715832436288</v>
      </c>
      <c r="J31" s="11">
        <f t="shared" si="13"/>
        <v>1.1589283045196566</v>
      </c>
      <c r="K31" s="11"/>
      <c r="L31" s="11"/>
      <c r="M31" s="44">
        <f>4096</f>
        <v>4096</v>
      </c>
      <c r="N31" s="45">
        <f t="shared" si="17"/>
        <v>0.42924786433734574</v>
      </c>
      <c r="O31" s="45">
        <f t="shared" si="18"/>
        <v>0.42882140939943592</v>
      </c>
      <c r="P31" s="45">
        <f t="shared" si="19"/>
        <v>0.41726619473526227</v>
      </c>
      <c r="Q31" s="45">
        <f t="shared" si="20"/>
        <v>0.42609483875753201</v>
      </c>
      <c r="R31" s="45">
        <f t="shared" si="21"/>
        <v>0.42683186676180351</v>
      </c>
      <c r="S31" s="45"/>
      <c r="T31" s="45">
        <f t="shared" si="14"/>
        <v>0.42565243479827586</v>
      </c>
      <c r="U31" s="45">
        <f t="shared" si="15"/>
        <v>4.8704547274218682E-3</v>
      </c>
      <c r="V31" s="45">
        <f t="shared" si="16"/>
        <v>1.1442327893014548</v>
      </c>
    </row>
    <row r="32" spans="1:22" ht="15.75" customHeight="1" x14ac:dyDescent="0.2">
      <c r="A32" s="2" t="s">
        <v>9</v>
      </c>
      <c r="B32" s="11">
        <v>11641.2</v>
      </c>
      <c r="C32" s="11">
        <v>11826.36</v>
      </c>
      <c r="D32" s="11">
        <v>12075.91</v>
      </c>
      <c r="E32" s="11">
        <v>11841.17</v>
      </c>
      <c r="F32" s="11">
        <v>11809.21</v>
      </c>
      <c r="G32" s="11"/>
      <c r="H32" s="11">
        <f t="shared" si="11"/>
        <v>11838.77</v>
      </c>
      <c r="I32" s="11">
        <f t="shared" si="12"/>
        <v>155.16349941271599</v>
      </c>
      <c r="J32" s="11">
        <f t="shared" si="13"/>
        <v>1.3106386847004883</v>
      </c>
      <c r="K32" s="11"/>
      <c r="L32" s="11"/>
      <c r="M32" s="44">
        <f>8*1024</f>
        <v>8192</v>
      </c>
      <c r="N32" s="45">
        <f t="shared" si="17"/>
        <v>0.67110778957495787</v>
      </c>
      <c r="O32" s="45">
        <f t="shared" si="18"/>
        <v>0.66060055672244034</v>
      </c>
      <c r="P32" s="45">
        <f t="shared" si="19"/>
        <v>0.64694917401669938</v>
      </c>
      <c r="Q32" s="45">
        <f t="shared" si="20"/>
        <v>0.65977432973261929</v>
      </c>
      <c r="R32" s="45">
        <f t="shared" si="21"/>
        <v>0.66155991806395187</v>
      </c>
      <c r="S32" s="45"/>
      <c r="T32" s="45">
        <f t="shared" si="14"/>
        <v>0.65999835362213388</v>
      </c>
      <c r="U32" s="45">
        <f t="shared" si="15"/>
        <v>8.6103422456344347E-3</v>
      </c>
      <c r="V32" s="45">
        <f t="shared" si="16"/>
        <v>1.3046005642862677</v>
      </c>
    </row>
    <row r="33" spans="1:22" ht="15.75" customHeight="1" x14ac:dyDescent="0.2">
      <c r="A33" s="2" t="s">
        <v>10</v>
      </c>
      <c r="B33" s="11">
        <v>12009.14</v>
      </c>
      <c r="C33" s="11">
        <v>12135.89</v>
      </c>
      <c r="D33" s="11">
        <v>12005.2</v>
      </c>
      <c r="E33" s="11">
        <v>12136.64</v>
      </c>
      <c r="F33" s="11">
        <v>12110.24</v>
      </c>
      <c r="G33" s="11"/>
      <c r="H33" s="11">
        <f t="shared" si="11"/>
        <v>12079.421999999999</v>
      </c>
      <c r="I33" s="11">
        <f t="shared" si="12"/>
        <v>66.822055640334483</v>
      </c>
      <c r="J33" s="11">
        <f t="shared" si="13"/>
        <v>0.55318918107451243</v>
      </c>
      <c r="K33" s="11"/>
      <c r="L33" s="11"/>
      <c r="M33" s="44">
        <f>16*1024</f>
        <v>16384</v>
      </c>
      <c r="N33" s="45">
        <f t="shared" si="17"/>
        <v>1.3010923346717584</v>
      </c>
      <c r="O33" s="45">
        <f t="shared" si="18"/>
        <v>1.2875034299091372</v>
      </c>
      <c r="P33" s="45">
        <f t="shared" si="19"/>
        <v>1.3015193416186319</v>
      </c>
      <c r="Q33" s="45">
        <f t="shared" si="20"/>
        <v>1.2874238669022069</v>
      </c>
      <c r="R33" s="45">
        <f t="shared" si="21"/>
        <v>1.290230416573082</v>
      </c>
      <c r="S33" s="45"/>
      <c r="T33" s="45">
        <f t="shared" si="14"/>
        <v>1.2935538779349633</v>
      </c>
      <c r="U33" s="45">
        <f t="shared" si="15"/>
        <v>7.1677627902161922E-3</v>
      </c>
      <c r="V33" s="45">
        <f t="shared" si="16"/>
        <v>0.55411397333204615</v>
      </c>
    </row>
    <row r="34" spans="1:22" ht="15.75" customHeight="1" x14ac:dyDescent="0.2">
      <c r="A34" s="2" t="s">
        <v>11</v>
      </c>
      <c r="B34" s="11">
        <v>12219.89</v>
      </c>
      <c r="C34" s="11">
        <v>12092.68</v>
      </c>
      <c r="D34" s="11">
        <v>12200.02</v>
      </c>
      <c r="E34" s="11">
        <v>12111.95</v>
      </c>
      <c r="F34" s="11">
        <v>12114.91</v>
      </c>
      <c r="G34" s="11"/>
      <c r="H34" s="11">
        <f t="shared" si="11"/>
        <v>12147.89</v>
      </c>
      <c r="I34" s="11">
        <f t="shared" si="12"/>
        <v>57.725741658292897</v>
      </c>
      <c r="J34" s="11">
        <f t="shared" si="13"/>
        <v>0.47519150781158626</v>
      </c>
      <c r="K34" s="11"/>
      <c r="L34" s="11"/>
      <c r="M34" s="44">
        <f>32*1024</f>
        <v>32768</v>
      </c>
      <c r="N34" s="45">
        <f t="shared" si="17"/>
        <v>2.5573061623304301</v>
      </c>
      <c r="O34" s="45">
        <f t="shared" si="18"/>
        <v>2.5842079671338363</v>
      </c>
      <c r="P34" s="45">
        <f t="shared" si="19"/>
        <v>2.5614712107029334</v>
      </c>
      <c r="Q34" s="45">
        <f t="shared" si="20"/>
        <v>2.5800965162504799</v>
      </c>
      <c r="R34" s="45">
        <f t="shared" si="21"/>
        <v>2.5794661289270824</v>
      </c>
      <c r="S34" s="45"/>
      <c r="T34" s="45">
        <f t="shared" si="14"/>
        <v>2.5725095970689522</v>
      </c>
      <c r="U34" s="45">
        <f t="shared" si="15"/>
        <v>1.2204476041080176E-2</v>
      </c>
      <c r="V34" s="45">
        <f t="shared" si="16"/>
        <v>0.47441906747347518</v>
      </c>
    </row>
    <row r="35" spans="1:22" ht="15.75" customHeight="1" x14ac:dyDescent="0.2">
      <c r="A35" s="2" t="s">
        <v>12</v>
      </c>
      <c r="B35" s="11">
        <v>12263.23</v>
      </c>
      <c r="C35" s="11">
        <v>12233.7</v>
      </c>
      <c r="D35" s="11">
        <v>12286.55</v>
      </c>
      <c r="E35" s="11">
        <v>12306.12</v>
      </c>
      <c r="F35" s="11">
        <v>12288.2</v>
      </c>
      <c r="G35" s="11"/>
      <c r="H35" s="11">
        <f t="shared" si="11"/>
        <v>12275.560000000001</v>
      </c>
      <c r="I35" s="11">
        <f t="shared" si="12"/>
        <v>27.922892937516345</v>
      </c>
      <c r="J35" s="11">
        <f t="shared" si="13"/>
        <v>0.2274673655419088</v>
      </c>
      <c r="K35" s="11"/>
      <c r="L35" s="11"/>
      <c r="M35" s="44">
        <f>64*1024</f>
        <v>65536</v>
      </c>
      <c r="N35" s="45">
        <f t="shared" si="17"/>
        <v>5.0965365568451384</v>
      </c>
      <c r="O35" s="45">
        <f t="shared" si="18"/>
        <v>5.108838699657503</v>
      </c>
      <c r="P35" s="45">
        <f t="shared" si="19"/>
        <v>5.0868632773235776</v>
      </c>
      <c r="Q35" s="45">
        <f t="shared" si="20"/>
        <v>5.0787738133546556</v>
      </c>
      <c r="R35" s="45">
        <f t="shared" si="21"/>
        <v>5.0861802379518561</v>
      </c>
      <c r="S35" s="45"/>
      <c r="T35" s="45">
        <f t="shared" si="14"/>
        <v>5.0914385170265462</v>
      </c>
      <c r="U35" s="45">
        <f t="shared" si="15"/>
        <v>1.1594539683039883E-2</v>
      </c>
      <c r="V35" s="45">
        <f t="shared" si="16"/>
        <v>0.22772620437752464</v>
      </c>
    </row>
    <row r="36" spans="1:22" ht="15.75" customHeight="1" x14ac:dyDescent="0.2">
      <c r="A36" s="2" t="s">
        <v>13</v>
      </c>
      <c r="B36" s="11">
        <v>12292.68</v>
      </c>
      <c r="C36" s="11">
        <v>12319.89</v>
      </c>
      <c r="D36" s="11">
        <v>12324.29</v>
      </c>
      <c r="E36" s="11">
        <v>12328.08</v>
      </c>
      <c r="F36" s="11">
        <v>12320.01</v>
      </c>
      <c r="G36" s="11"/>
      <c r="H36" s="11">
        <f t="shared" si="11"/>
        <v>12316.990000000002</v>
      </c>
      <c r="I36" s="11">
        <f t="shared" si="12"/>
        <v>14.007003605339676</v>
      </c>
      <c r="J36" s="11">
        <f t="shared" si="13"/>
        <v>0.1137209951890817</v>
      </c>
      <c r="K36" s="11"/>
      <c r="L36" s="11"/>
      <c r="M36" s="44">
        <f>128*1024</f>
        <v>131072</v>
      </c>
      <c r="N36" s="45">
        <f t="shared" si="17"/>
        <v>10.168653214758702</v>
      </c>
      <c r="O36" s="45">
        <f t="shared" si="18"/>
        <v>10.146194487126103</v>
      </c>
      <c r="P36" s="45">
        <f t="shared" si="19"/>
        <v>10.142572107602142</v>
      </c>
      <c r="Q36" s="45">
        <f t="shared" si="20"/>
        <v>10.139453994458179</v>
      </c>
      <c r="R36" s="45">
        <f t="shared" si="21"/>
        <v>10.146095660636639</v>
      </c>
      <c r="S36" s="45"/>
      <c r="T36" s="45">
        <f t="shared" si="14"/>
        <v>10.148593892916354</v>
      </c>
      <c r="U36" s="45">
        <f t="shared" si="15"/>
        <v>1.1556106044434005E-2</v>
      </c>
      <c r="V36" s="45">
        <f t="shared" si="16"/>
        <v>0.11386903610853996</v>
      </c>
    </row>
    <row r="37" spans="1:22" ht="15.75" customHeight="1" x14ac:dyDescent="0.2">
      <c r="A37" s="2" t="s">
        <v>14</v>
      </c>
      <c r="B37" s="11">
        <v>12298.64</v>
      </c>
      <c r="C37" s="11">
        <v>12304.44</v>
      </c>
      <c r="D37" s="11">
        <v>12316.82</v>
      </c>
      <c r="E37" s="11">
        <v>12321.67</v>
      </c>
      <c r="F37" s="11">
        <v>12313.5</v>
      </c>
      <c r="G37" s="11"/>
      <c r="H37" s="11">
        <f t="shared" si="11"/>
        <v>12311.013999999999</v>
      </c>
      <c r="I37" s="11">
        <f t="shared" si="12"/>
        <v>9.3511165108772687</v>
      </c>
      <c r="J37" s="11">
        <f t="shared" si="13"/>
        <v>7.5957321719212323E-2</v>
      </c>
      <c r="K37" s="11"/>
      <c r="L37" s="11"/>
      <c r="M37" s="44">
        <f>256*1024</f>
        <v>262144</v>
      </c>
      <c r="N37" s="45">
        <f t="shared" si="17"/>
        <v>20.32745084009289</v>
      </c>
      <c r="O37" s="45">
        <f t="shared" si="18"/>
        <v>20.317868996882424</v>
      </c>
      <c r="P37" s="45">
        <f t="shared" si="19"/>
        <v>20.297446905938383</v>
      </c>
      <c r="Q37" s="45">
        <f t="shared" si="20"/>
        <v>20.289457516716485</v>
      </c>
      <c r="R37" s="45">
        <f t="shared" si="21"/>
        <v>20.302919559832706</v>
      </c>
      <c r="S37" s="45"/>
      <c r="T37" s="45">
        <f t="shared" si="14"/>
        <v>20.307028763892578</v>
      </c>
      <c r="U37" s="45">
        <f t="shared" si="15"/>
        <v>1.5427395557812919E-2</v>
      </c>
      <c r="V37" s="45">
        <f t="shared" si="16"/>
        <v>7.5970718006978882E-2</v>
      </c>
    </row>
    <row r="38" spans="1:22" ht="15.75" customHeight="1" x14ac:dyDescent="0.2">
      <c r="A38" s="2" t="s">
        <v>15</v>
      </c>
      <c r="B38" s="11">
        <v>12319.23</v>
      </c>
      <c r="C38" s="11">
        <v>12343.02</v>
      </c>
      <c r="D38" s="11">
        <v>12340.27</v>
      </c>
      <c r="E38" s="11">
        <v>12341.16</v>
      </c>
      <c r="F38" s="11">
        <v>12346.2</v>
      </c>
      <c r="G38" s="11"/>
      <c r="H38" s="11">
        <f t="shared" si="11"/>
        <v>12337.976000000001</v>
      </c>
      <c r="I38" s="11">
        <f t="shared" si="12"/>
        <v>10.722510433662841</v>
      </c>
      <c r="J38" s="11">
        <f t="shared" si="13"/>
        <v>8.6906559338929171E-2</v>
      </c>
      <c r="K38" s="11"/>
      <c r="L38" s="11"/>
      <c r="M38" s="44">
        <f>512*1024</f>
        <v>524288</v>
      </c>
      <c r="N38" s="45">
        <f t="shared" si="17"/>
        <v>40.586952268932393</v>
      </c>
      <c r="O38" s="45">
        <f t="shared" si="18"/>
        <v>40.508724769140777</v>
      </c>
      <c r="P38" s="45">
        <f t="shared" si="19"/>
        <v>40.517752042702469</v>
      </c>
      <c r="Q38" s="45">
        <f t="shared" si="20"/>
        <v>40.514830048390913</v>
      </c>
      <c r="R38" s="45">
        <f t="shared" si="21"/>
        <v>40.498290972120977</v>
      </c>
      <c r="S38" s="45"/>
      <c r="T38" s="45">
        <f t="shared" si="14"/>
        <v>40.525310020257507</v>
      </c>
      <c r="U38" s="45">
        <f t="shared" si="15"/>
        <v>3.5255564006099457E-2</v>
      </c>
      <c r="V38" s="45">
        <f t="shared" si="16"/>
        <v>8.6996407895402042E-2</v>
      </c>
    </row>
    <row r="39" spans="1:22" ht="15.75" customHeight="1" x14ac:dyDescent="0.2">
      <c r="A39" s="2" t="s">
        <v>16</v>
      </c>
      <c r="B39" s="11">
        <v>12334.42</v>
      </c>
      <c r="C39" s="11">
        <v>12343.62</v>
      </c>
      <c r="D39" s="11">
        <v>12343.39</v>
      </c>
      <c r="E39" s="11">
        <v>12345.26</v>
      </c>
      <c r="F39" s="11">
        <v>12342.28</v>
      </c>
      <c r="G39" s="11"/>
      <c r="H39" s="11">
        <f t="shared" si="11"/>
        <v>12341.794</v>
      </c>
      <c r="I39" s="11">
        <f t="shared" si="12"/>
        <v>4.257543892903576</v>
      </c>
      <c r="J39" s="11">
        <f t="shared" si="13"/>
        <v>3.4496961243264762E-2</v>
      </c>
      <c r="K39" s="11"/>
      <c r="L39" s="11"/>
      <c r="M39" s="44">
        <f>1024*1024</f>
        <v>1048576</v>
      </c>
      <c r="N39" s="45">
        <f t="shared" si="17"/>
        <v>81.07393780980378</v>
      </c>
      <c r="O39" s="45">
        <f t="shared" si="18"/>
        <v>81.013511433436861</v>
      </c>
      <c r="P39" s="45">
        <f t="shared" si="19"/>
        <v>81.01502099504269</v>
      </c>
      <c r="Q39" s="45">
        <f t="shared" si="20"/>
        <v>81.002749233308975</v>
      </c>
      <c r="R39" s="45">
        <f t="shared" si="21"/>
        <v>81.022307061580193</v>
      </c>
      <c r="S39" s="45"/>
      <c r="T39" s="45">
        <f t="shared" si="14"/>
        <v>81.0255053066345</v>
      </c>
      <c r="U39" s="45">
        <f t="shared" si="15"/>
        <v>2.7962245938504382E-2</v>
      </c>
      <c r="V39" s="45">
        <f t="shared" si="16"/>
        <v>3.4510424628249478E-2</v>
      </c>
    </row>
    <row r="40" spans="1:22" ht="15.75" customHeight="1" x14ac:dyDescent="0.2">
      <c r="A40" s="10" t="s">
        <v>17</v>
      </c>
      <c r="B40" s="11">
        <v>12349.33</v>
      </c>
      <c r="C40" s="11">
        <v>12351.23</v>
      </c>
      <c r="D40" s="11">
        <v>12349.43</v>
      </c>
      <c r="E40" s="11">
        <v>12349.72</v>
      </c>
      <c r="F40" s="11">
        <v>12350.97</v>
      </c>
      <c r="G40" s="11"/>
      <c r="H40" s="11">
        <f t="shared" si="11"/>
        <v>12350.136</v>
      </c>
      <c r="I40" s="11">
        <f t="shared" si="12"/>
        <v>0.89631467688504973</v>
      </c>
      <c r="J40" s="11">
        <f t="shared" si="13"/>
        <v>7.2575287987520923E-3</v>
      </c>
      <c r="K40" s="11"/>
      <c r="L40" s="11"/>
      <c r="M40" s="46">
        <f>2*1024*1024</f>
        <v>2097152</v>
      </c>
      <c r="N40" s="45">
        <f t="shared" si="17"/>
        <v>161.9521059037211</v>
      </c>
      <c r="O40" s="45">
        <f t="shared" si="18"/>
        <v>161.92719267635692</v>
      </c>
      <c r="P40" s="45">
        <f t="shared" si="19"/>
        <v>161.95079449011007</v>
      </c>
      <c r="Q40" s="45">
        <f t="shared" si="20"/>
        <v>161.94699151073871</v>
      </c>
      <c r="R40" s="45">
        <f t="shared" si="21"/>
        <v>161.93060140215709</v>
      </c>
      <c r="S40" s="45"/>
      <c r="T40" s="45">
        <f t="shared" si="14"/>
        <v>161.94153719661679</v>
      </c>
      <c r="U40" s="45">
        <f t="shared" si="15"/>
        <v>1.175267477181819E-2</v>
      </c>
      <c r="V40" s="45">
        <f t="shared" si="16"/>
        <v>7.2573565592063067E-3</v>
      </c>
    </row>
    <row r="41" spans="1:22" ht="15.75" customHeigh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37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15.75" customHeight="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37"/>
      <c r="N42" s="49"/>
      <c r="O42" s="49"/>
      <c r="P42" s="49"/>
      <c r="Q42" s="49"/>
      <c r="R42" s="49"/>
      <c r="S42" s="49"/>
      <c r="T42" s="49"/>
      <c r="U42" s="49"/>
      <c r="V42" s="49"/>
    </row>
    <row r="43" spans="1:22" ht="15.75" customHeight="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37"/>
      <c r="N43" s="49"/>
      <c r="O43" s="49"/>
      <c r="P43" s="49"/>
      <c r="Q43" s="49"/>
      <c r="R43" s="49"/>
      <c r="S43" s="49"/>
      <c r="T43" s="49"/>
      <c r="U43" s="49"/>
      <c r="V43" s="49"/>
    </row>
    <row r="44" spans="1:22" ht="15.75" customHeight="1" x14ac:dyDescent="0.2"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7"/>
      <c r="N44" s="50"/>
      <c r="O44" s="51"/>
      <c r="P44" s="51"/>
      <c r="Q44" s="51"/>
      <c r="R44" s="51"/>
      <c r="S44" s="51"/>
      <c r="T44" s="51"/>
      <c r="U44" s="51"/>
      <c r="V44" s="51"/>
    </row>
    <row r="45" spans="1:22" ht="15.75" customHeight="1" x14ac:dyDescent="0.2">
      <c r="B45" s="27" t="s">
        <v>18</v>
      </c>
      <c r="C45" s="28"/>
      <c r="D45" s="28"/>
      <c r="E45" s="28"/>
      <c r="F45" s="28"/>
      <c r="G45" s="28"/>
      <c r="H45" s="28"/>
      <c r="I45" s="28"/>
      <c r="J45" s="28"/>
      <c r="K45" s="11"/>
      <c r="L45" s="11"/>
      <c r="M45" s="37"/>
      <c r="N45" s="38" t="s">
        <v>18</v>
      </c>
      <c r="O45" s="48"/>
      <c r="P45" s="48"/>
      <c r="Q45" s="48"/>
      <c r="R45" s="48"/>
      <c r="S45" s="48"/>
      <c r="T45" s="48"/>
      <c r="U45" s="48"/>
      <c r="V45" s="48"/>
    </row>
    <row r="46" spans="1:22" ht="15.75" customHeight="1" x14ac:dyDescent="0.2">
      <c r="A46" s="29" t="s">
        <v>1</v>
      </c>
      <c r="B46" s="6">
        <v>1</v>
      </c>
      <c r="C46" s="6">
        <v>2</v>
      </c>
      <c r="D46" s="6">
        <v>3</v>
      </c>
      <c r="E46" s="6">
        <v>4</v>
      </c>
      <c r="F46" s="6">
        <v>5</v>
      </c>
      <c r="G46" s="7"/>
      <c r="H46" s="6"/>
      <c r="I46" s="7"/>
      <c r="J46" s="7"/>
      <c r="K46" s="11"/>
      <c r="L46" s="11"/>
      <c r="M46" s="40" t="s">
        <v>1</v>
      </c>
      <c r="N46" s="41">
        <v>1</v>
      </c>
      <c r="O46" s="41">
        <v>2</v>
      </c>
      <c r="P46" s="41">
        <v>3</v>
      </c>
      <c r="Q46" s="41">
        <v>4</v>
      </c>
      <c r="R46" s="41">
        <v>5</v>
      </c>
      <c r="S46" s="42"/>
      <c r="T46" s="41"/>
      <c r="U46" s="42"/>
      <c r="V46" s="42"/>
    </row>
    <row r="47" spans="1:22" ht="15.75" customHeight="1" x14ac:dyDescent="0.2">
      <c r="A47" s="28"/>
      <c r="B47" s="7" t="s">
        <v>29</v>
      </c>
      <c r="C47" s="7" t="s">
        <v>29</v>
      </c>
      <c r="D47" s="7" t="s">
        <v>29</v>
      </c>
      <c r="E47" s="7" t="s">
        <v>29</v>
      </c>
      <c r="F47" s="7" t="s">
        <v>29</v>
      </c>
      <c r="G47" s="7"/>
      <c r="H47" s="1" t="s">
        <v>3</v>
      </c>
      <c r="I47" s="1" t="s">
        <v>4</v>
      </c>
      <c r="J47" s="1" t="s">
        <v>5</v>
      </c>
      <c r="K47" s="11"/>
      <c r="L47" s="11"/>
      <c r="M47" s="48"/>
      <c r="N47" s="42" t="s">
        <v>30</v>
      </c>
      <c r="O47" s="42" t="s">
        <v>30</v>
      </c>
      <c r="P47" s="42" t="s">
        <v>30</v>
      </c>
      <c r="Q47" s="42" t="s">
        <v>30</v>
      </c>
      <c r="R47" s="42" t="s">
        <v>30</v>
      </c>
      <c r="S47" s="42"/>
      <c r="T47" s="43" t="s">
        <v>3</v>
      </c>
      <c r="U47" s="43" t="s">
        <v>4</v>
      </c>
      <c r="V47" s="43" t="s">
        <v>5</v>
      </c>
    </row>
    <row r="48" spans="1:22" ht="15.75" customHeight="1" x14ac:dyDescent="0.2">
      <c r="A48" s="2">
        <v>256</v>
      </c>
      <c r="B48" s="11">
        <v>4527.91</v>
      </c>
      <c r="C48" s="11">
        <v>4697.5600000000004</v>
      </c>
      <c r="D48" s="11">
        <v>4643.01</v>
      </c>
      <c r="E48" s="11">
        <v>4714.8900000000003</v>
      </c>
      <c r="F48" s="11">
        <v>4647.72</v>
      </c>
      <c r="G48" s="11"/>
      <c r="H48" s="11">
        <f t="shared" ref="H48:H61" si="22">AVERAGE(B48:F48)</f>
        <v>4646.2180000000008</v>
      </c>
      <c r="I48" s="11">
        <f t="shared" ref="I48:I61" si="23">STDEV(B48:F48)</f>
        <v>73.077312963737455</v>
      </c>
      <c r="J48" s="11">
        <f t="shared" ref="J48:J61" si="24">100*I48/H48</f>
        <v>1.5728343561093656</v>
      </c>
      <c r="K48" s="11"/>
      <c r="L48" s="11"/>
      <c r="M48" s="44">
        <v>256</v>
      </c>
      <c r="N48" s="45">
        <f>(1000*1000*M48)/(1024*1024*B48)</f>
        <v>5.3919054265654576E-2</v>
      </c>
      <c r="O48" s="45">
        <f>(1000*1000*M48)/(1024*1024*C48)</f>
        <v>5.197179493183695E-2</v>
      </c>
      <c r="P48" s="45">
        <f>(1000*1000*M48)/(1024*1024*D48)</f>
        <v>5.2582403440871332E-2</v>
      </c>
      <c r="Q48" s="45">
        <f>(1000*1000*M48)/(1024*1024*E48)</f>
        <v>5.1780767950047608E-2</v>
      </c>
      <c r="R48" s="45">
        <f>(1000*1000*M48)/(1024*1024*F48)</f>
        <v>5.2529116426979244E-2</v>
      </c>
      <c r="S48" s="45"/>
      <c r="T48" s="45">
        <f t="shared" ref="T48:T61" si="25">AVERAGE(N48:R48)</f>
        <v>5.2556627403077941E-2</v>
      </c>
      <c r="U48" s="45">
        <f t="shared" ref="U48:U61" si="26">STDEV(N48:R48)</f>
        <v>8.369012970588308E-4</v>
      </c>
      <c r="V48" s="45">
        <f t="shared" ref="V48:V61" si="27">100*U48/T48</f>
        <v>1.5923801400731019</v>
      </c>
    </row>
    <row r="49" spans="1:22" ht="15.75" customHeight="1" x14ac:dyDescent="0.2">
      <c r="A49" s="2">
        <v>512</v>
      </c>
      <c r="B49" s="11">
        <v>7113.59</v>
      </c>
      <c r="C49" s="11">
        <v>7301.84</v>
      </c>
      <c r="D49" s="11">
        <v>7198.11</v>
      </c>
      <c r="E49" s="11">
        <v>7355.58</v>
      </c>
      <c r="F49" s="11">
        <v>7238.87</v>
      </c>
      <c r="G49" s="11"/>
      <c r="H49" s="11">
        <f t="shared" si="22"/>
        <v>7241.5980000000009</v>
      </c>
      <c r="I49" s="11">
        <f t="shared" si="23"/>
        <v>93.4153240640956</v>
      </c>
      <c r="J49" s="11">
        <f t="shared" si="24"/>
        <v>1.2899821843755424</v>
      </c>
      <c r="K49" s="11"/>
      <c r="L49" s="11"/>
      <c r="M49" s="44">
        <v>512</v>
      </c>
      <c r="N49" s="45">
        <f t="shared" ref="N49:N61" si="28">(1000*1000*M49)/(1024*1024*B49)</f>
        <v>6.8640623089045047E-2</v>
      </c>
      <c r="O49" s="45">
        <f t="shared" ref="O49:O61" si="29">(1000*1000*M49)/(1024*1024*C49)</f>
        <v>6.6870987312786914E-2</v>
      </c>
      <c r="P49" s="45">
        <f t="shared" ref="P49:P61" si="30">(1000*1000*M49)/(1024*1024*D49)</f>
        <v>6.7834646872581839E-2</v>
      </c>
      <c r="Q49" s="45">
        <f t="shared" ref="Q49:Q61" si="31">(1000*1000*M49)/(1024*1024*E49)</f>
        <v>6.6382426674714973E-2</v>
      </c>
      <c r="R49" s="45">
        <f t="shared" ref="R49:R61" si="32">(1000*1000*M49)/(1024*1024*F49)</f>
        <v>6.7452689439097546E-2</v>
      </c>
      <c r="S49" s="45"/>
      <c r="T49" s="45">
        <f t="shared" si="25"/>
        <v>6.7436274677645264E-2</v>
      </c>
      <c r="U49" s="45">
        <f t="shared" si="26"/>
        <v>8.7171818328545274E-4</v>
      </c>
      <c r="V49" s="45">
        <f t="shared" si="27"/>
        <v>1.2926547135831368</v>
      </c>
    </row>
    <row r="50" spans="1:22" ht="15.75" customHeight="1" x14ac:dyDescent="0.2">
      <c r="A50" s="2" t="s">
        <v>6</v>
      </c>
      <c r="B50" s="11">
        <v>10549.91</v>
      </c>
      <c r="C50" s="11">
        <v>10619.2</v>
      </c>
      <c r="D50" s="11">
        <v>10604.09</v>
      </c>
      <c r="E50" s="11">
        <v>10564.61</v>
      </c>
      <c r="F50" s="11">
        <v>10511.58</v>
      </c>
      <c r="G50" s="11"/>
      <c r="H50" s="11">
        <f t="shared" si="22"/>
        <v>10569.878000000001</v>
      </c>
      <c r="I50" s="11">
        <f t="shared" si="23"/>
        <v>43.093648835994642</v>
      </c>
      <c r="J50" s="11">
        <f t="shared" si="24"/>
        <v>0.40770242415281088</v>
      </c>
      <c r="K50" s="11"/>
      <c r="L50" s="11"/>
      <c r="M50" s="44">
        <v>1024</v>
      </c>
      <c r="N50" s="45">
        <f t="shared" si="28"/>
        <v>9.2565955538957204E-2</v>
      </c>
      <c r="O50" s="45">
        <f t="shared" si="29"/>
        <v>9.1961965119783023E-2</v>
      </c>
      <c r="P50" s="45">
        <f t="shared" si="30"/>
        <v>9.2093003737237236E-2</v>
      </c>
      <c r="Q50" s="45">
        <f t="shared" si="31"/>
        <v>9.2437155749242036E-2</v>
      </c>
      <c r="R50" s="45">
        <f t="shared" si="32"/>
        <v>9.2903493099990672E-2</v>
      </c>
      <c r="S50" s="45"/>
      <c r="T50" s="45">
        <f t="shared" si="25"/>
        <v>9.2392314649042045E-2</v>
      </c>
      <c r="U50" s="45">
        <f t="shared" si="26"/>
        <v>3.7691279856579538E-4</v>
      </c>
      <c r="V50" s="45">
        <f t="shared" si="27"/>
        <v>0.40794821517084195</v>
      </c>
    </row>
    <row r="51" spans="1:22" ht="15.75" customHeight="1" x14ac:dyDescent="0.2">
      <c r="A51" s="2" t="s">
        <v>7</v>
      </c>
      <c r="B51" s="11">
        <v>11880.51</v>
      </c>
      <c r="C51" s="11">
        <v>11945.21</v>
      </c>
      <c r="D51" s="11">
        <v>11858.41</v>
      </c>
      <c r="E51" s="11">
        <v>11955.44</v>
      </c>
      <c r="F51" s="11">
        <v>11912.69</v>
      </c>
      <c r="G51" s="11"/>
      <c r="H51" s="11">
        <f t="shared" si="22"/>
        <v>11910.452000000001</v>
      </c>
      <c r="I51" s="11">
        <f t="shared" si="23"/>
        <v>41.358011557617196</v>
      </c>
      <c r="J51" s="11">
        <f t="shared" si="24"/>
        <v>0.34724132684147663</v>
      </c>
      <c r="K51" s="11"/>
      <c r="L51" s="11"/>
      <c r="M51" s="44">
        <f>2048</f>
        <v>2048</v>
      </c>
      <c r="N51" s="45">
        <f t="shared" si="28"/>
        <v>0.16439740381515608</v>
      </c>
      <c r="O51" s="45">
        <f t="shared" si="29"/>
        <v>0.16350696220493405</v>
      </c>
      <c r="P51" s="45">
        <f t="shared" si="30"/>
        <v>0.16470378406548603</v>
      </c>
      <c r="Q51" s="45">
        <f t="shared" si="31"/>
        <v>0.16336705299010323</v>
      </c>
      <c r="R51" s="45">
        <f t="shared" si="32"/>
        <v>0.1639533136512408</v>
      </c>
      <c r="S51" s="45"/>
      <c r="T51" s="45">
        <f t="shared" si="25"/>
        <v>0.16398570334538404</v>
      </c>
      <c r="U51" s="45">
        <f t="shared" si="26"/>
        <v>5.6967263215987091E-4</v>
      </c>
      <c r="V51" s="45">
        <f t="shared" si="27"/>
        <v>0.34739164484359691</v>
      </c>
    </row>
    <row r="52" spans="1:22" ht="15.75" customHeight="1" x14ac:dyDescent="0.2">
      <c r="A52" s="2" t="s">
        <v>8</v>
      </c>
      <c r="B52" s="11">
        <v>12072.76</v>
      </c>
      <c r="C52" s="11">
        <v>12048.29</v>
      </c>
      <c r="D52" s="11">
        <v>12141</v>
      </c>
      <c r="E52" s="11">
        <v>12109.16</v>
      </c>
      <c r="F52" s="11">
        <v>12139.32</v>
      </c>
      <c r="G52" s="11"/>
      <c r="H52" s="11">
        <f t="shared" si="22"/>
        <v>12102.106000000002</v>
      </c>
      <c r="I52" s="11">
        <f t="shared" si="23"/>
        <v>40.94121859446745</v>
      </c>
      <c r="J52" s="11">
        <f t="shared" si="24"/>
        <v>0.33829829778773585</v>
      </c>
      <c r="K52" s="11"/>
      <c r="L52" s="11"/>
      <c r="M52" s="44">
        <f>4096</f>
        <v>4096</v>
      </c>
      <c r="N52" s="45">
        <f t="shared" si="28"/>
        <v>0.32355898734009453</v>
      </c>
      <c r="O52" s="45">
        <f t="shared" si="29"/>
        <v>0.32421613357580203</v>
      </c>
      <c r="P52" s="45">
        <f t="shared" si="30"/>
        <v>0.3217403838234083</v>
      </c>
      <c r="Q52" s="45">
        <f t="shared" si="31"/>
        <v>0.32258637263030632</v>
      </c>
      <c r="R52" s="45">
        <f t="shared" si="32"/>
        <v>0.32178491052217095</v>
      </c>
      <c r="S52" s="45"/>
      <c r="T52" s="45">
        <f t="shared" si="25"/>
        <v>0.32277735757835646</v>
      </c>
      <c r="U52" s="45">
        <f t="shared" si="26"/>
        <v>1.0929046657216367E-3</v>
      </c>
      <c r="V52" s="45">
        <f t="shared" si="27"/>
        <v>0.33859396889582827</v>
      </c>
    </row>
    <row r="53" spans="1:22" ht="15.75" customHeight="1" x14ac:dyDescent="0.2">
      <c r="A53" s="2" t="s">
        <v>9</v>
      </c>
      <c r="B53" s="11">
        <v>12245.71</v>
      </c>
      <c r="C53" s="11">
        <v>12271.12</v>
      </c>
      <c r="D53" s="11">
        <v>12248.44</v>
      </c>
      <c r="E53" s="11">
        <v>12259.49</v>
      </c>
      <c r="F53" s="11">
        <v>12264.02</v>
      </c>
      <c r="G53" s="11"/>
      <c r="H53" s="11">
        <f t="shared" si="22"/>
        <v>12257.755999999999</v>
      </c>
      <c r="I53" s="11">
        <f t="shared" si="23"/>
        <v>10.638784235052867</v>
      </c>
      <c r="J53" s="11">
        <f t="shared" si="24"/>
        <v>8.6792266341839952E-2</v>
      </c>
      <c r="K53" s="11"/>
      <c r="L53" s="11"/>
      <c r="M53" s="44">
        <f>8*1024</f>
        <v>8192</v>
      </c>
      <c r="N53" s="45">
        <f t="shared" si="28"/>
        <v>0.63797852472416872</v>
      </c>
      <c r="O53" s="45">
        <f t="shared" si="29"/>
        <v>0.63665745262046169</v>
      </c>
      <c r="P53" s="45">
        <f t="shared" si="30"/>
        <v>0.6378363285446963</v>
      </c>
      <c r="Q53" s="45">
        <f t="shared" si="31"/>
        <v>0.63726141952071413</v>
      </c>
      <c r="R53" s="45">
        <f t="shared" si="32"/>
        <v>0.63702603224717502</v>
      </c>
      <c r="S53" s="45"/>
      <c r="T53" s="45">
        <f t="shared" si="25"/>
        <v>0.63735195153144331</v>
      </c>
      <c r="U53" s="45">
        <f t="shared" si="26"/>
        <v>5.5316435599857261E-4</v>
      </c>
      <c r="V53" s="45">
        <f t="shared" si="27"/>
        <v>8.6791035105394612E-2</v>
      </c>
    </row>
    <row r="54" spans="1:22" ht="15.75" customHeight="1" x14ac:dyDescent="0.2">
      <c r="A54" s="2" t="s">
        <v>10</v>
      </c>
      <c r="B54" s="11">
        <v>12289.66</v>
      </c>
      <c r="C54" s="11">
        <v>12294.08</v>
      </c>
      <c r="D54" s="11">
        <v>12286.2</v>
      </c>
      <c r="E54" s="11">
        <v>12279.22</v>
      </c>
      <c r="F54" s="11">
        <v>12269.43</v>
      </c>
      <c r="G54" s="11"/>
      <c r="H54" s="11">
        <f t="shared" si="22"/>
        <v>12283.718000000001</v>
      </c>
      <c r="I54" s="11">
        <f t="shared" si="23"/>
        <v>9.6594213077181532</v>
      </c>
      <c r="J54" s="11">
        <f t="shared" si="24"/>
        <v>7.8635974122152202E-2</v>
      </c>
      <c r="K54" s="11"/>
      <c r="L54" s="11"/>
      <c r="M54" s="44">
        <f>16*1024</f>
        <v>16384</v>
      </c>
      <c r="N54" s="45">
        <f t="shared" si="28"/>
        <v>1.2713940011359142</v>
      </c>
      <c r="O54" s="45">
        <f t="shared" si="29"/>
        <v>1.2709369062182774</v>
      </c>
      <c r="P54" s="45">
        <f t="shared" si="30"/>
        <v>1.2717520470120949</v>
      </c>
      <c r="Q54" s="45">
        <f t="shared" si="31"/>
        <v>1.2724749617646725</v>
      </c>
      <c r="R54" s="45">
        <f t="shared" si="32"/>
        <v>1.2734902925400773</v>
      </c>
      <c r="S54" s="45"/>
      <c r="T54" s="45">
        <f t="shared" si="25"/>
        <v>1.2720096417342073</v>
      </c>
      <c r="U54" s="45">
        <f t="shared" si="26"/>
        <v>1.0006222331554347E-3</v>
      </c>
      <c r="V54" s="45">
        <f t="shared" si="27"/>
        <v>7.8664673625525844E-2</v>
      </c>
    </row>
    <row r="55" spans="1:22" ht="15.75" customHeight="1" x14ac:dyDescent="0.2">
      <c r="A55" s="2" t="s">
        <v>11</v>
      </c>
      <c r="B55" s="11">
        <v>12325.92</v>
      </c>
      <c r="C55" s="11">
        <v>12318.02</v>
      </c>
      <c r="D55" s="11">
        <v>12323.49</v>
      </c>
      <c r="E55" s="11">
        <v>12311.85</v>
      </c>
      <c r="F55" s="11">
        <v>12308.2</v>
      </c>
      <c r="G55" s="11"/>
      <c r="H55" s="11">
        <f t="shared" si="22"/>
        <v>12317.495999999999</v>
      </c>
      <c r="I55" s="11">
        <f t="shared" si="23"/>
        <v>7.5076514303739064</v>
      </c>
      <c r="J55" s="11">
        <f t="shared" si="24"/>
        <v>6.0951117259335073E-2</v>
      </c>
      <c r="K55" s="11"/>
      <c r="L55" s="11"/>
      <c r="M55" s="44">
        <f>32*1024</f>
        <v>32768</v>
      </c>
      <c r="N55" s="45">
        <f t="shared" si="28"/>
        <v>2.5353077092825527</v>
      </c>
      <c r="O55" s="45">
        <f t="shared" si="29"/>
        <v>2.5369336955127526</v>
      </c>
      <c r="P55" s="45">
        <f t="shared" si="30"/>
        <v>2.5358076324158172</v>
      </c>
      <c r="Q55" s="45">
        <f t="shared" si="31"/>
        <v>2.5382050626022896</v>
      </c>
      <c r="R55" s="45">
        <f t="shared" si="32"/>
        <v>2.5389577679920703</v>
      </c>
      <c r="S55" s="45"/>
      <c r="T55" s="45">
        <f t="shared" si="25"/>
        <v>2.5370423735610963</v>
      </c>
      <c r="U55" s="45">
        <f t="shared" si="26"/>
        <v>1.5464506463196193E-3</v>
      </c>
      <c r="V55" s="45">
        <f t="shared" si="27"/>
        <v>6.0954860763675699E-2</v>
      </c>
    </row>
    <row r="56" spans="1:22" ht="15.75" customHeight="1" x14ac:dyDescent="0.2">
      <c r="A56" s="2" t="s">
        <v>12</v>
      </c>
      <c r="B56" s="11">
        <v>12332.83</v>
      </c>
      <c r="C56" s="11">
        <v>12313.33</v>
      </c>
      <c r="D56" s="11">
        <v>12334.59</v>
      </c>
      <c r="E56" s="11">
        <v>12336.36</v>
      </c>
      <c r="F56" s="11">
        <v>12327.33</v>
      </c>
      <c r="G56" s="11"/>
      <c r="H56" s="11">
        <f t="shared" si="22"/>
        <v>12328.888000000001</v>
      </c>
      <c r="I56" s="11">
        <f t="shared" si="23"/>
        <v>9.3322248151232969</v>
      </c>
      <c r="J56" s="11">
        <f t="shared" si="24"/>
        <v>7.5693970252007289E-2</v>
      </c>
      <c r="K56" s="11"/>
      <c r="L56" s="11"/>
      <c r="M56" s="44">
        <f>64*1024</f>
        <v>65536</v>
      </c>
      <c r="N56" s="45">
        <f t="shared" si="28"/>
        <v>5.0677743875493295</v>
      </c>
      <c r="O56" s="45">
        <f t="shared" si="29"/>
        <v>5.0757999663779012</v>
      </c>
      <c r="P56" s="45">
        <f t="shared" si="30"/>
        <v>5.0670512761267297</v>
      </c>
      <c r="Q56" s="45">
        <f t="shared" si="31"/>
        <v>5.0663242642075943</v>
      </c>
      <c r="R56" s="45">
        <f t="shared" si="32"/>
        <v>5.0700354415757509</v>
      </c>
      <c r="S56" s="45"/>
      <c r="T56" s="45">
        <f t="shared" si="25"/>
        <v>5.0693970671674613</v>
      </c>
      <c r="U56" s="45">
        <f t="shared" si="26"/>
        <v>3.8400059558630763E-3</v>
      </c>
      <c r="V56" s="45">
        <f t="shared" si="27"/>
        <v>7.5748770612847044E-2</v>
      </c>
    </row>
    <row r="57" spans="1:22" ht="15.75" customHeight="1" x14ac:dyDescent="0.2">
      <c r="A57" s="2" t="s">
        <v>13</v>
      </c>
      <c r="B57" s="11">
        <v>12331.57</v>
      </c>
      <c r="C57" s="11">
        <v>12334.84</v>
      </c>
      <c r="D57" s="11">
        <v>12322.44</v>
      </c>
      <c r="E57" s="11">
        <v>12337.69</v>
      </c>
      <c r="F57" s="11">
        <v>12342.76</v>
      </c>
      <c r="G57" s="11"/>
      <c r="H57" s="11">
        <f t="shared" si="22"/>
        <v>12333.86</v>
      </c>
      <c r="I57" s="11">
        <f t="shared" si="23"/>
        <v>7.591109932019128</v>
      </c>
      <c r="J57" s="11">
        <f t="shared" si="24"/>
        <v>6.1546911769868699E-2</v>
      </c>
      <c r="K57" s="11"/>
      <c r="L57" s="11"/>
      <c r="M57" s="44">
        <f>128*1024</f>
        <v>131072</v>
      </c>
      <c r="N57" s="45">
        <f t="shared" si="28"/>
        <v>10.136584392741558</v>
      </c>
      <c r="O57" s="45">
        <f t="shared" si="29"/>
        <v>10.133897156347386</v>
      </c>
      <c r="P57" s="45">
        <f t="shared" si="30"/>
        <v>10.144094838359935</v>
      </c>
      <c r="Q57" s="45">
        <f t="shared" si="31"/>
        <v>10.131556231352871</v>
      </c>
      <c r="R57" s="45">
        <f t="shared" si="32"/>
        <v>10.127394521160584</v>
      </c>
      <c r="S57" s="45"/>
      <c r="T57" s="45">
        <f t="shared" si="25"/>
        <v>10.134705427992467</v>
      </c>
      <c r="U57" s="45">
        <f t="shared" si="26"/>
        <v>6.2392234454418721E-3</v>
      </c>
      <c r="V57" s="45">
        <f t="shared" si="27"/>
        <v>6.1562948126828471E-2</v>
      </c>
    </row>
    <row r="58" spans="1:22" ht="15.75" customHeight="1" x14ac:dyDescent="0.2">
      <c r="A58" s="2" t="s">
        <v>14</v>
      </c>
      <c r="B58" s="11">
        <v>12349.59</v>
      </c>
      <c r="C58" s="11">
        <v>12343.33</v>
      </c>
      <c r="D58" s="11">
        <v>12331.57</v>
      </c>
      <c r="E58" s="11">
        <v>12344.7</v>
      </c>
      <c r="F58" s="11">
        <v>12340.39</v>
      </c>
      <c r="G58" s="11"/>
      <c r="H58" s="11">
        <f t="shared" si="22"/>
        <v>12341.916000000001</v>
      </c>
      <c r="I58" s="11">
        <f t="shared" si="23"/>
        <v>6.6709954279705119</v>
      </c>
      <c r="J58" s="11">
        <f t="shared" si="24"/>
        <v>5.405153809157761E-2</v>
      </c>
      <c r="K58" s="11"/>
      <c r="L58" s="11"/>
      <c r="M58" s="44">
        <f>256*1024</f>
        <v>262144</v>
      </c>
      <c r="N58" s="45">
        <f t="shared" si="28"/>
        <v>20.243587034063477</v>
      </c>
      <c r="O58" s="45">
        <f t="shared" si="29"/>
        <v>20.25385370074364</v>
      </c>
      <c r="P58" s="45">
        <f t="shared" si="30"/>
        <v>20.273168785483115</v>
      </c>
      <c r="Q58" s="45">
        <f t="shared" si="31"/>
        <v>20.251605952352019</v>
      </c>
      <c r="R58" s="45">
        <f t="shared" si="32"/>
        <v>20.258679020679249</v>
      </c>
      <c r="S58" s="45"/>
      <c r="T58" s="45">
        <f t="shared" si="25"/>
        <v>20.256178898664299</v>
      </c>
      <c r="U58" s="45">
        <f t="shared" si="26"/>
        <v>1.0951943910517433E-2</v>
      </c>
      <c r="V58" s="45">
        <f t="shared" si="27"/>
        <v>5.4067176071591706E-2</v>
      </c>
    </row>
    <row r="59" spans="1:22" ht="15.75" customHeight="1" x14ac:dyDescent="0.2">
      <c r="A59" s="2" t="s">
        <v>15</v>
      </c>
      <c r="B59" s="11">
        <v>12342.13</v>
      </c>
      <c r="C59" s="11">
        <v>12342.95</v>
      </c>
      <c r="D59" s="11">
        <v>12341.34</v>
      </c>
      <c r="E59" s="11">
        <v>12340.01</v>
      </c>
      <c r="F59" s="11">
        <v>12342.54</v>
      </c>
      <c r="G59" s="11"/>
      <c r="H59" s="11">
        <f t="shared" si="22"/>
        <v>12341.794</v>
      </c>
      <c r="I59" s="11">
        <f t="shared" si="23"/>
        <v>1.1613053000827922</v>
      </c>
      <c r="J59" s="11">
        <f t="shared" si="24"/>
        <v>9.4095339792804218E-3</v>
      </c>
      <c r="K59" s="11"/>
      <c r="L59" s="11"/>
      <c r="M59" s="44">
        <f>512*1024</f>
        <v>524288</v>
      </c>
      <c r="N59" s="45">
        <f t="shared" si="28"/>
        <v>40.51164588284194</v>
      </c>
      <c r="O59" s="45">
        <f t="shared" si="29"/>
        <v>40.508954504393195</v>
      </c>
      <c r="P59" s="45">
        <f t="shared" si="30"/>
        <v>40.514239134486203</v>
      </c>
      <c r="Q59" s="45">
        <f t="shared" si="31"/>
        <v>40.518605738569093</v>
      </c>
      <c r="R59" s="45">
        <f t="shared" si="32"/>
        <v>40.51030014891586</v>
      </c>
      <c r="S59" s="45"/>
      <c r="T59" s="45">
        <f t="shared" si="25"/>
        <v>40.512749081841257</v>
      </c>
      <c r="U59" s="45">
        <f t="shared" si="26"/>
        <v>3.8122769910824824E-3</v>
      </c>
      <c r="V59" s="45">
        <f t="shared" si="27"/>
        <v>9.4100673923193032E-3</v>
      </c>
    </row>
    <row r="60" spans="1:22" ht="15.75" customHeight="1" x14ac:dyDescent="0.2">
      <c r="A60" s="2" t="s">
        <v>16</v>
      </c>
      <c r="B60" s="11">
        <v>12345.66</v>
      </c>
      <c r="C60" s="11">
        <v>12346.6</v>
      </c>
      <c r="D60" s="11">
        <v>12346.4</v>
      </c>
      <c r="E60" s="11">
        <v>12346.04</v>
      </c>
      <c r="F60" s="11">
        <v>12345.7</v>
      </c>
      <c r="G60" s="11"/>
      <c r="H60" s="11">
        <f t="shared" si="22"/>
        <v>12346.080000000002</v>
      </c>
      <c r="I60" s="11">
        <f t="shared" si="23"/>
        <v>0.41689327171341017</v>
      </c>
      <c r="J60" s="11">
        <f t="shared" si="24"/>
        <v>3.3767258248238318E-3</v>
      </c>
      <c r="K60" s="11"/>
      <c r="L60" s="11"/>
      <c r="M60" s="44">
        <f>1024*1024</f>
        <v>1048576</v>
      </c>
      <c r="N60" s="45">
        <f t="shared" si="28"/>
        <v>81.000124740192106</v>
      </c>
      <c r="O60" s="45">
        <f t="shared" si="29"/>
        <v>80.993957850744337</v>
      </c>
      <c r="P60" s="45">
        <f t="shared" si="30"/>
        <v>80.995269876239234</v>
      </c>
      <c r="Q60" s="45">
        <f t="shared" si="31"/>
        <v>80.99763162925116</v>
      </c>
      <c r="R60" s="45">
        <f t="shared" si="32"/>
        <v>80.999862300234085</v>
      </c>
      <c r="S60" s="45"/>
      <c r="T60" s="45">
        <f t="shared" si="25"/>
        <v>80.99736927933219</v>
      </c>
      <c r="U60" s="45">
        <f t="shared" si="26"/>
        <v>2.7350449541337506E-3</v>
      </c>
      <c r="V60" s="45">
        <f t="shared" si="27"/>
        <v>3.3767083776530039E-3</v>
      </c>
    </row>
    <row r="61" spans="1:22" ht="15.75" customHeight="1" x14ac:dyDescent="0.2">
      <c r="A61" s="10" t="s">
        <v>17</v>
      </c>
      <c r="B61" s="11">
        <v>12350.31</v>
      </c>
      <c r="C61" s="11">
        <v>12351.26</v>
      </c>
      <c r="D61" s="11">
        <v>12350.03</v>
      </c>
      <c r="E61" s="11">
        <v>12349.72</v>
      </c>
      <c r="F61" s="11">
        <v>12346.4</v>
      </c>
      <c r="G61" s="11"/>
      <c r="H61" s="11">
        <f t="shared" si="22"/>
        <v>12349.544</v>
      </c>
      <c r="I61" s="11">
        <f t="shared" si="23"/>
        <v>1.8495485935764613</v>
      </c>
      <c r="J61" s="11">
        <f t="shared" si="24"/>
        <v>1.4976654956462046E-2</v>
      </c>
      <c r="K61" s="11"/>
      <c r="L61" s="11"/>
      <c r="M61" s="46">
        <f>2*1024*1024</f>
        <v>2097152</v>
      </c>
      <c r="N61" s="45">
        <f t="shared" si="28"/>
        <v>161.93925496606968</v>
      </c>
      <c r="O61" s="45">
        <f t="shared" si="29"/>
        <v>161.9267993710763</v>
      </c>
      <c r="P61" s="45">
        <f t="shared" si="30"/>
        <v>161.94292645442965</v>
      </c>
      <c r="Q61" s="45">
        <f t="shared" si="31"/>
        <v>161.94699151073871</v>
      </c>
      <c r="R61" s="45">
        <f t="shared" si="32"/>
        <v>161.99053975247847</v>
      </c>
      <c r="S61" s="45"/>
      <c r="T61" s="45">
        <f t="shared" si="25"/>
        <v>161.94930241095858</v>
      </c>
      <c r="U61" s="45">
        <f t="shared" si="26"/>
        <v>2.4258242773600901E-2</v>
      </c>
      <c r="V61" s="45">
        <f t="shared" si="27"/>
        <v>1.4978911555940992E-2</v>
      </c>
    </row>
    <row r="62" spans="1:22" ht="15.75" customHeight="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37"/>
      <c r="N62" s="49"/>
      <c r="O62" s="49"/>
      <c r="P62" s="49"/>
      <c r="Q62" s="49"/>
      <c r="R62" s="49"/>
      <c r="S62" s="49"/>
      <c r="T62" s="49"/>
      <c r="U62" s="49"/>
      <c r="V62" s="49"/>
    </row>
    <row r="63" spans="1:22" ht="15.75" customHeight="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37"/>
      <c r="N63" s="49"/>
      <c r="O63" s="49"/>
      <c r="P63" s="49"/>
      <c r="Q63" s="49"/>
      <c r="R63" s="49"/>
      <c r="S63" s="49"/>
      <c r="T63" s="49"/>
      <c r="U63" s="49"/>
      <c r="V63" s="49"/>
    </row>
    <row r="64" spans="1:22" ht="15.75" customHeigh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37"/>
      <c r="N64" s="49"/>
      <c r="O64" s="49"/>
      <c r="P64" s="49"/>
      <c r="Q64" s="49"/>
      <c r="R64" s="49"/>
      <c r="S64" s="49"/>
      <c r="T64" s="49"/>
      <c r="U64" s="49"/>
      <c r="V64" s="49"/>
    </row>
    <row r="65" spans="1:22" ht="15.75" customHeight="1" x14ac:dyDescent="0.2">
      <c r="B65" s="35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7"/>
      <c r="N65" s="50"/>
      <c r="O65" s="51"/>
      <c r="P65" s="51"/>
      <c r="Q65" s="51"/>
      <c r="R65" s="51"/>
      <c r="S65" s="51"/>
      <c r="T65" s="51"/>
      <c r="U65" s="51"/>
      <c r="V65" s="51"/>
    </row>
    <row r="66" spans="1:22" ht="15.75" customHeight="1" x14ac:dyDescent="0.2">
      <c r="B66" s="27" t="s">
        <v>20</v>
      </c>
      <c r="C66" s="28"/>
      <c r="D66" s="28"/>
      <c r="E66" s="28"/>
      <c r="F66" s="28"/>
      <c r="G66" s="28"/>
      <c r="H66" s="28"/>
      <c r="I66" s="28"/>
      <c r="J66" s="28"/>
      <c r="K66" s="11"/>
      <c r="L66" s="11"/>
      <c r="M66" s="37"/>
      <c r="N66" s="38" t="s">
        <v>20</v>
      </c>
      <c r="O66" s="48"/>
      <c r="P66" s="48"/>
      <c r="Q66" s="48"/>
      <c r="R66" s="48"/>
      <c r="S66" s="48"/>
      <c r="T66" s="48"/>
      <c r="U66" s="48"/>
      <c r="V66" s="48"/>
    </row>
    <row r="67" spans="1:22" ht="15.75" customHeight="1" x14ac:dyDescent="0.2">
      <c r="A67" s="29" t="s">
        <v>1</v>
      </c>
      <c r="B67" s="6">
        <v>1</v>
      </c>
      <c r="C67" s="6">
        <v>2</v>
      </c>
      <c r="D67" s="6">
        <v>3</v>
      </c>
      <c r="E67" s="6">
        <v>4</v>
      </c>
      <c r="F67" s="6">
        <v>5</v>
      </c>
      <c r="G67" s="7"/>
      <c r="H67" s="6"/>
      <c r="I67" s="7"/>
      <c r="J67" s="7"/>
      <c r="K67" s="11"/>
      <c r="L67" s="11"/>
      <c r="M67" s="40" t="s">
        <v>1</v>
      </c>
      <c r="N67" s="41">
        <v>1</v>
      </c>
      <c r="O67" s="41">
        <v>2</v>
      </c>
      <c r="P67" s="41">
        <v>3</v>
      </c>
      <c r="Q67" s="41">
        <v>4</v>
      </c>
      <c r="R67" s="41">
        <v>5</v>
      </c>
      <c r="S67" s="42"/>
      <c r="T67" s="41"/>
      <c r="U67" s="42"/>
      <c r="V67" s="42"/>
    </row>
    <row r="68" spans="1:22" ht="15.75" customHeight="1" x14ac:dyDescent="0.2">
      <c r="A68" s="28"/>
      <c r="B68" s="7" t="s">
        <v>29</v>
      </c>
      <c r="C68" s="7" t="s">
        <v>29</v>
      </c>
      <c r="D68" s="7" t="s">
        <v>29</v>
      </c>
      <c r="E68" s="7" t="s">
        <v>29</v>
      </c>
      <c r="F68" s="7" t="s">
        <v>29</v>
      </c>
      <c r="G68" s="7"/>
      <c r="H68" s="1" t="s">
        <v>3</v>
      </c>
      <c r="I68" s="1" t="s">
        <v>4</v>
      </c>
      <c r="J68" s="1" t="s">
        <v>5</v>
      </c>
      <c r="K68" s="11"/>
      <c r="L68" s="11"/>
      <c r="M68" s="48"/>
      <c r="N68" s="42" t="s">
        <v>30</v>
      </c>
      <c r="O68" s="42" t="s">
        <v>30</v>
      </c>
      <c r="P68" s="42" t="s">
        <v>30</v>
      </c>
      <c r="Q68" s="42" t="s">
        <v>30</v>
      </c>
      <c r="R68" s="42" t="s">
        <v>30</v>
      </c>
      <c r="S68" s="42"/>
      <c r="T68" s="43" t="s">
        <v>3</v>
      </c>
      <c r="U68" s="43" t="s">
        <v>4</v>
      </c>
      <c r="V68" s="43" t="s">
        <v>5</v>
      </c>
    </row>
    <row r="69" spans="1:22" ht="15.75" customHeight="1" x14ac:dyDescent="0.2">
      <c r="A69" s="2">
        <v>256</v>
      </c>
      <c r="B69" s="11">
        <v>7852.11</v>
      </c>
      <c r="C69" s="11">
        <v>7957.24</v>
      </c>
      <c r="D69" s="11">
        <v>7808.34</v>
      </c>
      <c r="E69" s="11">
        <v>7827.66</v>
      </c>
      <c r="F69" s="11">
        <v>7908.88</v>
      </c>
      <c r="G69" s="11"/>
      <c r="H69" s="11">
        <f t="shared" ref="H69:H82" si="33">AVERAGE(B69:F69)</f>
        <v>7870.8459999999995</v>
      </c>
      <c r="I69" s="11">
        <f t="shared" ref="I69:I82" si="34">STDEV(B69:F69)</f>
        <v>61.305743450348878</v>
      </c>
      <c r="J69" s="11">
        <f t="shared" ref="J69:J82" si="35">100*I69/H69</f>
        <v>0.77889649283379303</v>
      </c>
      <c r="K69" s="11"/>
      <c r="L69" s="11"/>
      <c r="M69" s="44">
        <v>256</v>
      </c>
      <c r="N69" s="45">
        <f>(1000*1000*M69)/(1024*1024*B69)</f>
        <v>3.1092359251207638E-2</v>
      </c>
      <c r="O69" s="45">
        <f>(1000*1000*M69)/(1024*1024*C69)</f>
        <v>3.0681571122650568E-2</v>
      </c>
      <c r="P69" s="45">
        <f>(1000*1000*M69)/(1024*1024*D69)</f>
        <v>3.1266648865187735E-2</v>
      </c>
      <c r="Q69" s="45">
        <f>(1000*1000*M69)/(1024*1024*E69)</f>
        <v>3.1189477442811774E-2</v>
      </c>
      <c r="R69" s="45">
        <f>(1000*1000*M69)/(1024*1024*F69)</f>
        <v>3.0869178063139154E-2</v>
      </c>
      <c r="S69" s="45"/>
      <c r="T69" s="45">
        <f t="shared" ref="T69:T82" si="36">AVERAGE(N69:R69)</f>
        <v>3.1019846948999376E-2</v>
      </c>
      <c r="U69" s="45">
        <f t="shared" ref="U69:U82" si="37">STDEV(N69:R69)</f>
        <v>2.4087100909779251E-4</v>
      </c>
      <c r="V69" s="45">
        <f t="shared" ref="V69:V82" si="38">100*U69/T69</f>
        <v>0.77650611717657891</v>
      </c>
    </row>
    <row r="70" spans="1:22" ht="15.75" customHeight="1" x14ac:dyDescent="0.2">
      <c r="A70" s="2">
        <v>512</v>
      </c>
      <c r="B70" s="11">
        <v>11128.1</v>
      </c>
      <c r="C70" s="11">
        <v>11242.45</v>
      </c>
      <c r="D70" s="11">
        <v>11095.81</v>
      </c>
      <c r="E70" s="11">
        <v>11215.93</v>
      </c>
      <c r="F70" s="11">
        <v>11095.11</v>
      </c>
      <c r="G70" s="11"/>
      <c r="H70" s="11">
        <f t="shared" si="33"/>
        <v>11155.48</v>
      </c>
      <c r="I70" s="11">
        <f t="shared" si="34"/>
        <v>69.23274803154959</v>
      </c>
      <c r="J70" s="11">
        <f t="shared" si="35"/>
        <v>0.62061648652993495</v>
      </c>
      <c r="K70" s="11"/>
      <c r="L70" s="11"/>
      <c r="M70" s="44">
        <v>512</v>
      </c>
      <c r="N70" s="45">
        <f t="shared" ref="N70:N82" si="39">(1000*1000*M70)/(1024*1024*B70)</f>
        <v>4.3878222697495528E-2</v>
      </c>
      <c r="O70" s="45">
        <f t="shared" ref="O70:O82" si="40">(1000*1000*M70)/(1024*1024*C70)</f>
        <v>4.3431925425507785E-2</v>
      </c>
      <c r="P70" s="45">
        <f t="shared" ref="P70:P82" si="41">(1000*1000*M70)/(1024*1024*D70)</f>
        <v>4.4005913042851313E-2</v>
      </c>
      <c r="Q70" s="45">
        <f t="shared" ref="Q70:Q82" si="42">(1000*1000*M70)/(1024*1024*E70)</f>
        <v>4.3534619955723691E-2</v>
      </c>
      <c r="R70" s="45">
        <f t="shared" ref="R70:R82" si="43">(1000*1000*M70)/(1024*1024*F70)</f>
        <v>4.4008689413624562E-2</v>
      </c>
      <c r="S70" s="45"/>
      <c r="T70" s="45">
        <f t="shared" si="36"/>
        <v>4.3771874107040573E-2</v>
      </c>
      <c r="U70" s="45">
        <f t="shared" si="37"/>
        <v>2.7111822789726951E-4</v>
      </c>
      <c r="V70" s="45">
        <f t="shared" si="38"/>
        <v>0.61938912470202179</v>
      </c>
    </row>
    <row r="71" spans="1:22" ht="15.75" customHeight="1" x14ac:dyDescent="0.2">
      <c r="A71" s="2" t="s">
        <v>6</v>
      </c>
      <c r="B71" s="11">
        <v>11705.42</v>
      </c>
      <c r="C71" s="11">
        <v>11721.48</v>
      </c>
      <c r="D71" s="11">
        <v>11651.84</v>
      </c>
      <c r="E71" s="11">
        <v>11737.75</v>
      </c>
      <c r="F71" s="11">
        <v>11681.94</v>
      </c>
      <c r="G71" s="11"/>
      <c r="H71" s="11">
        <f t="shared" si="33"/>
        <v>11699.686000000002</v>
      </c>
      <c r="I71" s="11">
        <f t="shared" si="34"/>
        <v>33.767164227989113</v>
      </c>
      <c r="J71" s="11">
        <f t="shared" si="35"/>
        <v>0.28861598702725105</v>
      </c>
      <c r="K71" s="11"/>
      <c r="L71" s="11"/>
      <c r="M71" s="44">
        <v>1024</v>
      </c>
      <c r="N71" s="45">
        <f t="shared" si="39"/>
        <v>8.3428232391490442E-2</v>
      </c>
      <c r="O71" s="45">
        <f t="shared" si="40"/>
        <v>8.3313924521476818E-2</v>
      </c>
      <c r="P71" s="45">
        <f t="shared" si="41"/>
        <v>8.3811870056574755E-2</v>
      </c>
      <c r="Q71" s="45">
        <f t="shared" si="42"/>
        <v>8.3198440927775771E-2</v>
      </c>
      <c r="R71" s="45">
        <f t="shared" si="43"/>
        <v>8.3595918143732975E-2</v>
      </c>
      <c r="S71" s="45"/>
      <c r="T71" s="45">
        <f t="shared" si="36"/>
        <v>8.346967720821015E-2</v>
      </c>
      <c r="U71" s="45">
        <f t="shared" si="37"/>
        <v>2.4113191999143257E-4</v>
      </c>
      <c r="V71" s="45">
        <f t="shared" si="38"/>
        <v>0.28888565052185755</v>
      </c>
    </row>
    <row r="72" spans="1:22" ht="15.75" customHeight="1" x14ac:dyDescent="0.2">
      <c r="A72" s="2" t="s">
        <v>7</v>
      </c>
      <c r="B72" s="11">
        <v>11999.47</v>
      </c>
      <c r="C72" s="11">
        <v>11982.55</v>
      </c>
      <c r="D72" s="11">
        <v>12020.91</v>
      </c>
      <c r="E72" s="11">
        <v>12026.79</v>
      </c>
      <c r="F72" s="11">
        <v>11982.88</v>
      </c>
      <c r="G72" s="11"/>
      <c r="H72" s="11">
        <f t="shared" si="33"/>
        <v>12002.519999999999</v>
      </c>
      <c r="I72" s="11">
        <f t="shared" si="34"/>
        <v>20.742818034202234</v>
      </c>
      <c r="J72" s="11">
        <f t="shared" si="35"/>
        <v>0.17282052464151057</v>
      </c>
      <c r="K72" s="11"/>
      <c r="L72" s="11"/>
      <c r="M72" s="44">
        <f>2048</f>
        <v>2048</v>
      </c>
      <c r="N72" s="45">
        <f t="shared" si="39"/>
        <v>0.16276760556924599</v>
      </c>
      <c r="O72" s="45">
        <f t="shared" si="40"/>
        <v>0.1629974421137404</v>
      </c>
      <c r="P72" s="45">
        <f t="shared" si="41"/>
        <v>0.1624772999714664</v>
      </c>
      <c r="Q72" s="45">
        <f t="shared" si="42"/>
        <v>0.16239786343654458</v>
      </c>
      <c r="R72" s="45">
        <f t="shared" si="43"/>
        <v>0.16299295328001284</v>
      </c>
      <c r="S72" s="45"/>
      <c r="T72" s="45">
        <f t="shared" si="36"/>
        <v>0.16272663287420205</v>
      </c>
      <c r="U72" s="45">
        <f t="shared" si="37"/>
        <v>2.8115796451190972E-4</v>
      </c>
      <c r="V72" s="45">
        <f t="shared" si="38"/>
        <v>0.17277931678784417</v>
      </c>
    </row>
    <row r="73" spans="1:22" ht="15.75" customHeight="1" x14ac:dyDescent="0.2">
      <c r="A73" s="2" t="s">
        <v>8</v>
      </c>
      <c r="B73" s="11">
        <v>12156.44</v>
      </c>
      <c r="C73" s="11">
        <v>12115.96</v>
      </c>
      <c r="D73" s="11">
        <v>12154.9</v>
      </c>
      <c r="E73" s="11">
        <v>12160.87</v>
      </c>
      <c r="F73" s="11">
        <v>12140.89</v>
      </c>
      <c r="G73" s="11"/>
      <c r="H73" s="11">
        <f t="shared" si="33"/>
        <v>12145.812000000002</v>
      </c>
      <c r="I73" s="11">
        <f t="shared" si="34"/>
        <v>18.287000027342415</v>
      </c>
      <c r="J73" s="11">
        <f t="shared" si="35"/>
        <v>0.15056218577516606</v>
      </c>
      <c r="K73" s="11"/>
      <c r="L73" s="11"/>
      <c r="M73" s="44">
        <f>4096</f>
        <v>4096</v>
      </c>
      <c r="N73" s="45">
        <f t="shared" si="39"/>
        <v>0.32133173856819924</v>
      </c>
      <c r="O73" s="45">
        <f t="shared" si="40"/>
        <v>0.32240532322655407</v>
      </c>
      <c r="P73" s="45">
        <f t="shared" si="41"/>
        <v>0.32137245061662378</v>
      </c>
      <c r="Q73" s="45">
        <f t="shared" si="42"/>
        <v>0.32121468283108034</v>
      </c>
      <c r="R73" s="45">
        <f t="shared" si="43"/>
        <v>0.32174329888500763</v>
      </c>
      <c r="S73" s="45"/>
      <c r="T73" s="45">
        <f t="shared" si="36"/>
        <v>0.32161349882549295</v>
      </c>
      <c r="U73" s="45">
        <f t="shared" si="37"/>
        <v>4.8486627449080956E-4</v>
      </c>
      <c r="V73" s="45">
        <f t="shared" si="38"/>
        <v>0.15076054837918895</v>
      </c>
    </row>
    <row r="74" spans="1:22" ht="15.75" customHeight="1" x14ac:dyDescent="0.2">
      <c r="A74" s="2" t="s">
        <v>9</v>
      </c>
      <c r="B74" s="11">
        <v>12255.14</v>
      </c>
      <c r="C74" s="11">
        <v>12246.64</v>
      </c>
      <c r="D74" s="11">
        <v>12238.29</v>
      </c>
      <c r="E74" s="11">
        <v>12256.97</v>
      </c>
      <c r="F74" s="11">
        <v>12236.14</v>
      </c>
      <c r="G74" s="11"/>
      <c r="H74" s="11">
        <f t="shared" si="33"/>
        <v>12246.636</v>
      </c>
      <c r="I74" s="11">
        <f t="shared" si="34"/>
        <v>9.4727414194621371</v>
      </c>
      <c r="J74" s="11">
        <f t="shared" si="35"/>
        <v>7.7349742569813765E-2</v>
      </c>
      <c r="K74" s="11"/>
      <c r="L74" s="11"/>
      <c r="M74" s="44">
        <f>8*1024</f>
        <v>8192</v>
      </c>
      <c r="N74" s="45">
        <f t="shared" si="39"/>
        <v>0.63748761744051885</v>
      </c>
      <c r="O74" s="45">
        <f t="shared" si="40"/>
        <v>0.63793007714769112</v>
      </c>
      <c r="P74" s="45">
        <f t="shared" si="41"/>
        <v>0.63836532718214711</v>
      </c>
      <c r="Q74" s="45">
        <f t="shared" si="42"/>
        <v>0.6373924387511759</v>
      </c>
      <c r="R74" s="45">
        <f t="shared" si="43"/>
        <v>0.63847749371942464</v>
      </c>
      <c r="S74" s="45"/>
      <c r="T74" s="45">
        <f t="shared" si="36"/>
        <v>0.63793059084819159</v>
      </c>
      <c r="U74" s="45">
        <f t="shared" si="37"/>
        <v>4.9343991881986582E-4</v>
      </c>
      <c r="V74" s="45">
        <f t="shared" si="38"/>
        <v>7.7350095119876422E-2</v>
      </c>
    </row>
    <row r="75" spans="1:22" ht="15.75" customHeight="1" x14ac:dyDescent="0.2">
      <c r="A75" s="2" t="s">
        <v>10</v>
      </c>
      <c r="B75" s="11">
        <v>12279.82</v>
      </c>
      <c r="C75" s="11">
        <v>12271.54</v>
      </c>
      <c r="D75" s="11">
        <v>12276.55</v>
      </c>
      <c r="E75" s="11">
        <v>12289.05</v>
      </c>
      <c r="F75" s="11">
        <v>12271.51</v>
      </c>
      <c r="G75" s="11"/>
      <c r="H75" s="11">
        <f t="shared" si="33"/>
        <v>12277.694000000001</v>
      </c>
      <c r="I75" s="11">
        <f t="shared" si="34"/>
        <v>7.2612140858118641</v>
      </c>
      <c r="J75" s="11">
        <f t="shared" si="35"/>
        <v>5.9141513755041161E-2</v>
      </c>
      <c r="K75" s="11"/>
      <c r="L75" s="11"/>
      <c r="M75" s="44">
        <f>16*1024</f>
        <v>16384</v>
      </c>
      <c r="N75" s="45">
        <f t="shared" si="39"/>
        <v>1.2724127878095934</v>
      </c>
      <c r="O75" s="45">
        <f t="shared" si="40"/>
        <v>1.2732713253593273</v>
      </c>
      <c r="P75" s="45">
        <f t="shared" si="41"/>
        <v>1.2727517095600964</v>
      </c>
      <c r="Q75" s="45">
        <f t="shared" si="42"/>
        <v>1.2714571101915935</v>
      </c>
      <c r="R75" s="45">
        <f t="shared" si="43"/>
        <v>1.2732744381090835</v>
      </c>
      <c r="S75" s="45"/>
      <c r="T75" s="45">
        <f t="shared" si="36"/>
        <v>1.2726334742059389</v>
      </c>
      <c r="U75" s="45">
        <f t="shared" si="37"/>
        <v>7.5236347561614882E-4</v>
      </c>
      <c r="V75" s="45">
        <f t="shared" si="38"/>
        <v>5.9118630058476729E-2</v>
      </c>
    </row>
    <row r="76" spans="1:22" ht="15.75" customHeight="1" x14ac:dyDescent="0.2">
      <c r="A76" s="2" t="s">
        <v>11</v>
      </c>
      <c r="B76" s="11">
        <v>12305.77</v>
      </c>
      <c r="C76" s="11">
        <v>12312.84</v>
      </c>
      <c r="D76" s="11">
        <v>12312.88</v>
      </c>
      <c r="E76" s="11">
        <v>12285.38</v>
      </c>
      <c r="F76" s="11">
        <v>12308.1</v>
      </c>
      <c r="G76" s="11"/>
      <c r="H76" s="11">
        <f t="shared" si="33"/>
        <v>12304.993999999999</v>
      </c>
      <c r="I76" s="11">
        <f t="shared" si="34"/>
        <v>11.387571295056993</v>
      </c>
      <c r="J76" s="11">
        <f t="shared" si="35"/>
        <v>9.2544305954614811E-2</v>
      </c>
      <c r="K76" s="11"/>
      <c r="L76" s="11"/>
      <c r="M76" s="44">
        <f>32*1024</f>
        <v>32768</v>
      </c>
      <c r="N76" s="45">
        <f t="shared" si="39"/>
        <v>2.5394591317731439</v>
      </c>
      <c r="O76" s="45">
        <f t="shared" si="40"/>
        <v>2.5380009810896591</v>
      </c>
      <c r="P76" s="45">
        <f t="shared" si="41"/>
        <v>2.5379927360617502</v>
      </c>
      <c r="Q76" s="45">
        <f t="shared" si="42"/>
        <v>2.5436738627539404</v>
      </c>
      <c r="R76" s="45">
        <f t="shared" si="43"/>
        <v>2.5389783963406209</v>
      </c>
      <c r="S76" s="45"/>
      <c r="T76" s="45">
        <f t="shared" si="36"/>
        <v>2.5396210216038226</v>
      </c>
      <c r="U76" s="45">
        <f t="shared" si="37"/>
        <v>2.3526868686845606E-3</v>
      </c>
      <c r="V76" s="45">
        <f t="shared" si="38"/>
        <v>9.2639289432200039E-2</v>
      </c>
    </row>
    <row r="77" spans="1:22" ht="15.75" customHeight="1" x14ac:dyDescent="0.2">
      <c r="A77" s="2" t="s">
        <v>12</v>
      </c>
      <c r="B77" s="11">
        <v>12329.39</v>
      </c>
      <c r="C77" s="11">
        <v>12330.04</v>
      </c>
      <c r="D77" s="11">
        <v>12335.78</v>
      </c>
      <c r="E77" s="11">
        <v>12306.5</v>
      </c>
      <c r="F77" s="11">
        <v>12332.22</v>
      </c>
      <c r="G77" s="11"/>
      <c r="H77" s="11">
        <f t="shared" si="33"/>
        <v>12326.786</v>
      </c>
      <c r="I77" s="11">
        <f t="shared" si="34"/>
        <v>11.611540810762447</v>
      </c>
      <c r="J77" s="11">
        <f t="shared" si="35"/>
        <v>9.4197634409832753E-2</v>
      </c>
      <c r="K77" s="11"/>
      <c r="L77" s="11"/>
      <c r="M77" s="44">
        <f>64*1024</f>
        <v>65536</v>
      </c>
      <c r="N77" s="45">
        <f t="shared" si="39"/>
        <v>5.0691883377847571</v>
      </c>
      <c r="O77" s="45">
        <f t="shared" si="40"/>
        <v>5.0689211065008708</v>
      </c>
      <c r="P77" s="45">
        <f t="shared" si="41"/>
        <v>5.0665624711205934</v>
      </c>
      <c r="Q77" s="45">
        <f t="shared" si="42"/>
        <v>5.0786169910210051</v>
      </c>
      <c r="R77" s="45">
        <f t="shared" si="43"/>
        <v>5.0680250595594307</v>
      </c>
      <c r="S77" s="45"/>
      <c r="T77" s="45">
        <f t="shared" si="36"/>
        <v>5.0702627931973314</v>
      </c>
      <c r="U77" s="45">
        <f t="shared" si="37"/>
        <v>4.7813971338911444E-3</v>
      </c>
      <c r="V77" s="45">
        <f t="shared" si="38"/>
        <v>9.4302747784715368E-2</v>
      </c>
    </row>
    <row r="78" spans="1:22" ht="15.75" customHeight="1" x14ac:dyDescent="0.2">
      <c r="A78" s="2" t="s">
        <v>13</v>
      </c>
      <c r="B78" s="11">
        <v>12338.94</v>
      </c>
      <c r="C78" s="11">
        <v>12336.9</v>
      </c>
      <c r="D78" s="11">
        <v>12337.23</v>
      </c>
      <c r="E78" s="11">
        <v>12313.45</v>
      </c>
      <c r="F78" s="11">
        <v>12337.91</v>
      </c>
      <c r="G78" s="11"/>
      <c r="H78" s="11">
        <f t="shared" si="33"/>
        <v>12332.886000000002</v>
      </c>
      <c r="I78" s="11">
        <f t="shared" si="34"/>
        <v>10.893026668469716</v>
      </c>
      <c r="J78" s="11">
        <f t="shared" si="35"/>
        <v>8.8325041425581272E-2</v>
      </c>
      <c r="K78" s="11"/>
      <c r="L78" s="11"/>
      <c r="M78" s="44">
        <f>128*1024</f>
        <v>131072</v>
      </c>
      <c r="N78" s="45">
        <f t="shared" si="39"/>
        <v>10.13052985102448</v>
      </c>
      <c r="O78" s="45">
        <f t="shared" si="40"/>
        <v>10.132205010983311</v>
      </c>
      <c r="P78" s="45">
        <f t="shared" si="41"/>
        <v>10.131933991665877</v>
      </c>
      <c r="Q78" s="45">
        <f t="shared" si="42"/>
        <v>10.151501000937998</v>
      </c>
      <c r="R78" s="45">
        <f t="shared" si="43"/>
        <v>10.131375573334545</v>
      </c>
      <c r="S78" s="45"/>
      <c r="T78" s="45">
        <f t="shared" si="36"/>
        <v>10.135509085589241</v>
      </c>
      <c r="U78" s="45">
        <f t="shared" si="37"/>
        <v>8.9626762534254292E-3</v>
      </c>
      <c r="V78" s="45">
        <f t="shared" si="38"/>
        <v>8.8428476337401182E-2</v>
      </c>
    </row>
    <row r="79" spans="1:22" ht="15.75" customHeight="1" x14ac:dyDescent="0.2">
      <c r="A79" s="2" t="s">
        <v>14</v>
      </c>
      <c r="B79" s="11">
        <v>12340.82</v>
      </c>
      <c r="C79" s="11">
        <v>12338.81</v>
      </c>
      <c r="D79" s="11">
        <v>12338.73</v>
      </c>
      <c r="E79" s="11">
        <v>12320.09</v>
      </c>
      <c r="F79" s="11">
        <v>12338.39</v>
      </c>
      <c r="G79" s="11"/>
      <c r="H79" s="11">
        <f t="shared" si="33"/>
        <v>12335.367999999999</v>
      </c>
      <c r="I79" s="11">
        <f t="shared" si="34"/>
        <v>8.5939583429288042</v>
      </c>
      <c r="J79" s="11">
        <f t="shared" si="35"/>
        <v>6.9669249777783729E-2</v>
      </c>
      <c r="K79" s="11"/>
      <c r="L79" s="11"/>
      <c r="M79" s="44">
        <f>256*1024</f>
        <v>262144</v>
      </c>
      <c r="N79" s="45">
        <f t="shared" si="39"/>
        <v>20.257973133065711</v>
      </c>
      <c r="O79" s="45">
        <f t="shared" si="40"/>
        <v>20.261273169778935</v>
      </c>
      <c r="P79" s="45">
        <f t="shared" si="41"/>
        <v>20.261404536771614</v>
      </c>
      <c r="Q79" s="45">
        <f t="shared" si="42"/>
        <v>20.292059554759746</v>
      </c>
      <c r="R79" s="45">
        <f t="shared" si="43"/>
        <v>20.26196286549542</v>
      </c>
      <c r="S79" s="45"/>
      <c r="T79" s="45">
        <f t="shared" si="36"/>
        <v>20.266934651974285</v>
      </c>
      <c r="U79" s="45">
        <f t="shared" si="37"/>
        <v>1.4132611017802769E-2</v>
      </c>
      <c r="V79" s="45">
        <f t="shared" si="38"/>
        <v>6.9732355980266877E-2</v>
      </c>
    </row>
    <row r="80" spans="1:22" ht="15.75" customHeight="1" x14ac:dyDescent="0.2">
      <c r="A80" s="2" t="s">
        <v>15</v>
      </c>
      <c r="B80" s="11">
        <v>12342.01</v>
      </c>
      <c r="C80" s="11">
        <v>12339.62</v>
      </c>
      <c r="D80" s="11">
        <v>12323.23</v>
      </c>
      <c r="E80" s="11">
        <v>12341.82</v>
      </c>
      <c r="F80" s="11">
        <v>12342.52</v>
      </c>
      <c r="G80" s="11"/>
      <c r="H80" s="11">
        <f t="shared" si="33"/>
        <v>12337.84</v>
      </c>
      <c r="I80" s="11">
        <f t="shared" si="34"/>
        <v>8.2424541248347136</v>
      </c>
      <c r="J80" s="11">
        <f t="shared" si="35"/>
        <v>6.6806297737972878E-2</v>
      </c>
      <c r="K80" s="11"/>
      <c r="L80" s="11"/>
      <c r="M80" s="44">
        <f>512*1024</f>
        <v>524288</v>
      </c>
      <c r="N80" s="45">
        <f t="shared" si="39"/>
        <v>40.51203977310017</v>
      </c>
      <c r="O80" s="45">
        <f t="shared" si="40"/>
        <v>40.519886349822762</v>
      </c>
      <c r="P80" s="45">
        <f t="shared" si="41"/>
        <v>40.573778140958176</v>
      </c>
      <c r="Q80" s="45">
        <f t="shared" si="42"/>
        <v>40.512663448340682</v>
      </c>
      <c r="R80" s="45">
        <f t="shared" si="43"/>
        <v>40.510365792398957</v>
      </c>
      <c r="S80" s="45"/>
      <c r="T80" s="45">
        <f t="shared" si="36"/>
        <v>40.525746700924152</v>
      </c>
      <c r="U80" s="45">
        <f t="shared" si="37"/>
        <v>2.7096986282466477E-2</v>
      </c>
      <c r="V80" s="45">
        <f t="shared" si="38"/>
        <v>6.6863632353129601E-2</v>
      </c>
    </row>
    <row r="81" spans="1:22" ht="15.75" customHeight="1" x14ac:dyDescent="0.2">
      <c r="A81" s="2" t="s">
        <v>16</v>
      </c>
      <c r="B81" s="11">
        <v>12345.89</v>
      </c>
      <c r="C81" s="11">
        <v>12336.27</v>
      </c>
      <c r="D81" s="11">
        <v>12342.87</v>
      </c>
      <c r="E81" s="11">
        <v>12345.8</v>
      </c>
      <c r="F81" s="11">
        <v>12345.02</v>
      </c>
      <c r="G81" s="11"/>
      <c r="H81" s="11">
        <f t="shared" si="33"/>
        <v>12343.170000000002</v>
      </c>
      <c r="I81" s="11">
        <f t="shared" si="34"/>
        <v>4.0446816932852734</v>
      </c>
      <c r="J81" s="11">
        <f t="shared" si="35"/>
        <v>3.2768581274383105E-2</v>
      </c>
      <c r="K81" s="11"/>
      <c r="L81" s="11"/>
      <c r="M81" s="44">
        <f>1024*1024</f>
        <v>1048576</v>
      </c>
      <c r="N81" s="45">
        <f t="shared" si="39"/>
        <v>80.998615733657118</v>
      </c>
      <c r="O81" s="45">
        <f t="shared" si="40"/>
        <v>81.06177961409729</v>
      </c>
      <c r="P81" s="45">
        <f t="shared" si="41"/>
        <v>81.0184341243163</v>
      </c>
      <c r="Q81" s="45">
        <f t="shared" si="42"/>
        <v>80.999206207779167</v>
      </c>
      <c r="R81" s="45">
        <f t="shared" si="43"/>
        <v>81.004324010815694</v>
      </c>
      <c r="S81" s="45"/>
      <c r="T81" s="45">
        <f t="shared" si="36"/>
        <v>81.016471938133122</v>
      </c>
      <c r="U81" s="45">
        <f t="shared" si="37"/>
        <v>2.6557283826406985E-2</v>
      </c>
      <c r="V81" s="45">
        <f t="shared" si="38"/>
        <v>3.2780104083879401E-2</v>
      </c>
    </row>
    <row r="82" spans="1:22" ht="15.75" customHeight="1" x14ac:dyDescent="0.2">
      <c r="A82" s="10" t="s">
        <v>17</v>
      </c>
      <c r="B82" s="11">
        <v>12349.03</v>
      </c>
      <c r="C82" s="11">
        <v>12350.54</v>
      </c>
      <c r="D82" s="11">
        <v>12350.02</v>
      </c>
      <c r="E82" s="11">
        <v>12350.09</v>
      </c>
      <c r="F82" s="11">
        <v>12350.16</v>
      </c>
      <c r="G82" s="11"/>
      <c r="H82" s="11">
        <f t="shared" si="33"/>
        <v>12349.967999999999</v>
      </c>
      <c r="I82" s="11">
        <f t="shared" si="34"/>
        <v>0.56157813347738961</v>
      </c>
      <c r="J82" s="11">
        <f t="shared" si="35"/>
        <v>4.5472031464161662E-3</v>
      </c>
      <c r="K82" s="8"/>
      <c r="L82" s="8"/>
      <c r="M82" s="46">
        <f>2*1024*1024</f>
        <v>2097152</v>
      </c>
      <c r="N82" s="45">
        <f t="shared" si="39"/>
        <v>161.95604027198897</v>
      </c>
      <c r="O82" s="45">
        <f t="shared" si="40"/>
        <v>161.93623922516747</v>
      </c>
      <c r="P82" s="45">
        <f t="shared" si="41"/>
        <v>161.94305758209299</v>
      </c>
      <c r="Q82" s="45">
        <f t="shared" si="42"/>
        <v>161.94213969290911</v>
      </c>
      <c r="R82" s="45">
        <f t="shared" si="43"/>
        <v>161.94122181413036</v>
      </c>
      <c r="S82" s="45"/>
      <c r="T82" s="45">
        <f t="shared" si="36"/>
        <v>161.94373971725776</v>
      </c>
      <c r="U82" s="45">
        <f t="shared" si="37"/>
        <v>7.3642082186449369E-3</v>
      </c>
      <c r="V82" s="45">
        <f t="shared" si="38"/>
        <v>4.5473867847576691E-3</v>
      </c>
    </row>
    <row r="83" spans="1:22" ht="15.75" customHeight="1" x14ac:dyDescent="0.2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44"/>
      <c r="N83" s="53"/>
      <c r="O83" s="53"/>
      <c r="P83" s="53"/>
      <c r="Q83" s="53"/>
      <c r="R83" s="53"/>
      <c r="S83" s="53"/>
      <c r="T83" s="53"/>
      <c r="U83" s="53"/>
      <c r="V83" s="53"/>
    </row>
    <row r="84" spans="1:22" ht="15.75" customHeight="1" x14ac:dyDescent="0.2">
      <c r="A84" s="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44"/>
      <c r="N84" s="53"/>
      <c r="O84" s="53"/>
      <c r="P84" s="53"/>
      <c r="Q84" s="53"/>
      <c r="R84" s="53"/>
      <c r="S84" s="53"/>
      <c r="T84" s="53"/>
      <c r="U84" s="53"/>
      <c r="V84" s="53"/>
    </row>
    <row r="85" spans="1:22" ht="15.75" customHeight="1" x14ac:dyDescent="0.2">
      <c r="A85" s="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44"/>
      <c r="N85" s="53"/>
      <c r="O85" s="53"/>
      <c r="P85" s="53"/>
      <c r="Q85" s="53"/>
      <c r="R85" s="53"/>
      <c r="S85" s="53"/>
      <c r="T85" s="53"/>
      <c r="U85" s="53"/>
      <c r="V85" s="53"/>
    </row>
    <row r="86" spans="1:22" ht="15.75" customHeight="1" x14ac:dyDescent="0.2">
      <c r="A86" s="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44"/>
      <c r="N86" s="53"/>
      <c r="O86" s="53"/>
      <c r="P86" s="53"/>
      <c r="Q86" s="53"/>
      <c r="R86" s="53"/>
      <c r="S86" s="53"/>
      <c r="T86" s="53"/>
      <c r="U86" s="53"/>
      <c r="V86" s="53"/>
    </row>
    <row r="87" spans="1:22" ht="15.75" customHeight="1" x14ac:dyDescent="0.2">
      <c r="B87" s="27" t="s">
        <v>22</v>
      </c>
      <c r="C87" s="28"/>
      <c r="D87" s="28"/>
      <c r="E87" s="28"/>
      <c r="F87" s="28"/>
      <c r="G87" s="28"/>
      <c r="H87" s="28"/>
      <c r="I87" s="28"/>
      <c r="J87" s="28"/>
      <c r="K87" s="8"/>
      <c r="L87" s="8"/>
      <c r="M87" s="37"/>
      <c r="N87" s="38" t="s">
        <v>22</v>
      </c>
      <c r="O87" s="48"/>
      <c r="P87" s="48"/>
      <c r="Q87" s="48"/>
      <c r="R87" s="48"/>
      <c r="S87" s="48"/>
      <c r="T87" s="48"/>
      <c r="U87" s="48"/>
      <c r="V87" s="48"/>
    </row>
    <row r="88" spans="1:22" ht="15.75" customHeight="1" x14ac:dyDescent="0.2">
      <c r="A88" s="29" t="s">
        <v>1</v>
      </c>
      <c r="B88" s="6">
        <v>1</v>
      </c>
      <c r="C88" s="6">
        <v>2</v>
      </c>
      <c r="D88" s="6">
        <v>3</v>
      </c>
      <c r="E88" s="6">
        <v>4</v>
      </c>
      <c r="F88" s="6">
        <v>5</v>
      </c>
      <c r="G88" s="7"/>
      <c r="H88" s="6"/>
      <c r="I88" s="7"/>
      <c r="J88" s="7"/>
      <c r="K88" s="8"/>
      <c r="L88" s="8"/>
      <c r="M88" s="40" t="s">
        <v>1</v>
      </c>
      <c r="N88" s="41">
        <v>1</v>
      </c>
      <c r="O88" s="41">
        <v>2</v>
      </c>
      <c r="P88" s="41">
        <v>3</v>
      </c>
      <c r="Q88" s="41">
        <v>4</v>
      </c>
      <c r="R88" s="41">
        <v>5</v>
      </c>
      <c r="S88" s="42"/>
      <c r="T88" s="41"/>
      <c r="U88" s="42"/>
      <c r="V88" s="42"/>
    </row>
    <row r="89" spans="1:22" ht="15.75" customHeight="1" x14ac:dyDescent="0.2">
      <c r="A89" s="28"/>
      <c r="B89" s="7" t="s">
        <v>29</v>
      </c>
      <c r="C89" s="7" t="s">
        <v>29</v>
      </c>
      <c r="D89" s="7" t="s">
        <v>29</v>
      </c>
      <c r="E89" s="7" t="s">
        <v>29</v>
      </c>
      <c r="F89" s="7" t="s">
        <v>29</v>
      </c>
      <c r="G89" s="7"/>
      <c r="H89" s="1" t="s">
        <v>3</v>
      </c>
      <c r="I89" s="1" t="s">
        <v>4</v>
      </c>
      <c r="J89" s="1" t="s">
        <v>5</v>
      </c>
      <c r="M89" s="48"/>
      <c r="N89" s="42" t="s">
        <v>30</v>
      </c>
      <c r="O89" s="42" t="s">
        <v>30</v>
      </c>
      <c r="P89" s="42" t="s">
        <v>30</v>
      </c>
      <c r="Q89" s="42" t="s">
        <v>30</v>
      </c>
      <c r="R89" s="42" t="s">
        <v>30</v>
      </c>
      <c r="S89" s="42"/>
      <c r="T89" s="43" t="s">
        <v>3</v>
      </c>
      <c r="U89" s="43" t="s">
        <v>4</v>
      </c>
      <c r="V89" s="43" t="s">
        <v>5</v>
      </c>
    </row>
    <row r="90" spans="1:22" ht="15.75" customHeight="1" x14ac:dyDescent="0.2">
      <c r="A90" s="2">
        <v>256</v>
      </c>
      <c r="B90" s="11">
        <v>10449.4</v>
      </c>
      <c r="C90" s="11">
        <v>10471.98</v>
      </c>
      <c r="D90" s="11">
        <v>10502.8</v>
      </c>
      <c r="E90" s="11">
        <v>10494.59</v>
      </c>
      <c r="F90" s="11">
        <v>10509.01</v>
      </c>
      <c r="G90" s="11"/>
      <c r="H90" s="11">
        <f t="shared" ref="H90:H103" si="44">AVERAGE(B90:F90)</f>
        <v>10485.556</v>
      </c>
      <c r="I90" s="11">
        <f t="shared" ref="I90:I103" si="45">STDEV(B90:F90)</f>
        <v>24.599913211229151</v>
      </c>
      <c r="J90" s="11">
        <f t="shared" ref="J90:J103" si="46">100*I90/H90</f>
        <v>0.2346076184346271</v>
      </c>
      <c r="M90" s="44">
        <v>256</v>
      </c>
      <c r="N90" s="45">
        <f>(1000*1000*M90)/(1024*1024*B90)</f>
        <v>2.3364080712768198E-2</v>
      </c>
      <c r="O90" s="45">
        <f>(1000*1000*M90)/(1024*1024*C90)</f>
        <v>2.3313702375291016E-2</v>
      </c>
      <c r="P90" s="45">
        <f>(1000*1000*M90)/(1024*1024*D90)</f>
        <v>2.3245289351411055E-2</v>
      </c>
      <c r="Q90" s="45">
        <f>(1000*1000*M90)/(1024*1024*E90)</f>
        <v>2.3263474323437124E-2</v>
      </c>
      <c r="R90" s="45">
        <f>(1000*1000*M90)/(1024*1024*F90)</f>
        <v>2.3231553210054989E-2</v>
      </c>
      <c r="S90" s="45"/>
      <c r="T90" s="45">
        <f t="shared" ref="T90:T103" si="47">AVERAGE(N90:R90)</f>
        <v>2.3283619994592476E-2</v>
      </c>
      <c r="U90" s="45">
        <f t="shared" ref="U90:U103" si="48">STDEV(N90:R90)</f>
        <v>5.4692122657012515E-5</v>
      </c>
      <c r="V90" s="45">
        <f t="shared" ref="V90:V103" si="49">100*U90/T90</f>
        <v>0.23489527259813778</v>
      </c>
    </row>
    <row r="91" spans="1:22" ht="15.75" customHeight="1" x14ac:dyDescent="0.2">
      <c r="A91" s="2">
        <v>512</v>
      </c>
      <c r="B91" s="11">
        <v>11336.81</v>
      </c>
      <c r="C91" s="11">
        <v>11340.69</v>
      </c>
      <c r="D91" s="11">
        <v>11335.03</v>
      </c>
      <c r="E91" s="11">
        <v>11336.74</v>
      </c>
      <c r="F91" s="11">
        <v>11338.82</v>
      </c>
      <c r="G91" s="11"/>
      <c r="H91" s="11">
        <f t="shared" si="44"/>
        <v>11337.617999999999</v>
      </c>
      <c r="I91" s="11">
        <f t="shared" si="45"/>
        <v>2.1796490543204565</v>
      </c>
      <c r="J91" s="11">
        <f t="shared" si="46"/>
        <v>1.922492938393635E-2</v>
      </c>
      <c r="M91" s="44">
        <v>512</v>
      </c>
      <c r="N91" s="45">
        <f t="shared" ref="N91:N103" si="50">(1000*1000*M91)/(1024*1024*B91)</f>
        <v>4.3070427218944309E-2</v>
      </c>
      <c r="O91" s="45">
        <f t="shared" ref="O91:O103" si="51">(1000*1000*M91)/(1024*1024*C91)</f>
        <v>4.3055691496725508E-2</v>
      </c>
      <c r="P91" s="45">
        <f t="shared" ref="P91:P103" si="52">(1000*1000*M91)/(1024*1024*D91)</f>
        <v>4.3077190797024795E-2</v>
      </c>
      <c r="Q91" s="45">
        <f t="shared" ref="Q91:Q103" si="53">(1000*1000*M91)/(1024*1024*E91)</f>
        <v>4.3070693162231825E-2</v>
      </c>
      <c r="R91" s="45">
        <f t="shared" ref="R91:R103" si="54">(1000*1000*M91)/(1024*1024*F91)</f>
        <v>4.3062792248223361E-2</v>
      </c>
      <c r="S91" s="45"/>
      <c r="T91" s="45">
        <f t="shared" si="47"/>
        <v>4.3067358984629954E-2</v>
      </c>
      <c r="U91" s="45">
        <f t="shared" si="48"/>
        <v>8.2792012365873895E-6</v>
      </c>
      <c r="V91" s="45">
        <f t="shared" si="49"/>
        <v>1.9223842445370527E-2</v>
      </c>
    </row>
    <row r="92" spans="1:22" ht="15.75" customHeight="1" x14ac:dyDescent="0.2">
      <c r="A92" s="2" t="s">
        <v>6</v>
      </c>
      <c r="B92" s="11">
        <v>11725.68</v>
      </c>
      <c r="C92" s="11">
        <v>11655.95</v>
      </c>
      <c r="D92" s="11">
        <v>11653.85</v>
      </c>
      <c r="E92" s="11">
        <v>11647.97</v>
      </c>
      <c r="F92" s="11">
        <v>11750.27</v>
      </c>
      <c r="G92" s="11"/>
      <c r="H92" s="11">
        <f t="shared" si="44"/>
        <v>11686.744000000001</v>
      </c>
      <c r="I92" s="11">
        <f t="shared" si="45"/>
        <v>47.658350579935259</v>
      </c>
      <c r="J92" s="11">
        <f t="shared" si="46"/>
        <v>0.40779836180150142</v>
      </c>
      <c r="M92" s="44">
        <v>1024</v>
      </c>
      <c r="N92" s="45">
        <f t="shared" si="50"/>
        <v>8.3284082458330772E-2</v>
      </c>
      <c r="O92" s="45">
        <f t="shared" si="51"/>
        <v>8.3782317185643385E-2</v>
      </c>
      <c r="P92" s="45">
        <f t="shared" si="52"/>
        <v>8.3797414588312011E-2</v>
      </c>
      <c r="Q92" s="45">
        <f t="shared" si="53"/>
        <v>8.3839716276741791E-2</v>
      </c>
      <c r="R92" s="45">
        <f t="shared" si="54"/>
        <v>8.3109792370728505E-2</v>
      </c>
      <c r="S92" s="45"/>
      <c r="T92" s="45">
        <f t="shared" si="47"/>
        <v>8.3562664575951295E-2</v>
      </c>
      <c r="U92" s="45">
        <f t="shared" si="48"/>
        <v>3.4015206624394325E-4</v>
      </c>
      <c r="V92" s="45">
        <f t="shared" si="49"/>
        <v>0.40706225438129034</v>
      </c>
    </row>
    <row r="93" spans="1:22" ht="15.75" customHeight="1" x14ac:dyDescent="0.2">
      <c r="A93" s="2" t="s">
        <v>7</v>
      </c>
      <c r="B93" s="11">
        <v>12032.96</v>
      </c>
      <c r="C93" s="11">
        <v>12005.56</v>
      </c>
      <c r="D93" s="11">
        <v>12012.94</v>
      </c>
      <c r="E93" s="11">
        <v>12020.66</v>
      </c>
      <c r="F93" s="11">
        <v>12026.04</v>
      </c>
      <c r="G93" s="11"/>
      <c r="H93" s="11">
        <f t="shared" si="44"/>
        <v>12019.632</v>
      </c>
      <c r="I93" s="11">
        <f t="shared" si="45"/>
        <v>10.753591028117016</v>
      </c>
      <c r="J93" s="11">
        <f t="shared" si="46"/>
        <v>8.9466890734400326E-2</v>
      </c>
      <c r="M93" s="44">
        <f>2048</f>
        <v>2048</v>
      </c>
      <c r="N93" s="45">
        <f t="shared" si="50"/>
        <v>0.16231459258569797</v>
      </c>
      <c r="O93" s="45">
        <f t="shared" si="51"/>
        <v>0.1626850392651405</v>
      </c>
      <c r="P93" s="45">
        <f t="shared" si="52"/>
        <v>0.16258509573842872</v>
      </c>
      <c r="Q93" s="45">
        <f t="shared" si="53"/>
        <v>0.16248067909748717</v>
      </c>
      <c r="R93" s="45">
        <f t="shared" si="54"/>
        <v>0.16240799132549033</v>
      </c>
      <c r="S93" s="45"/>
      <c r="T93" s="45">
        <f t="shared" si="47"/>
        <v>0.16249467960244895</v>
      </c>
      <c r="U93" s="45">
        <f t="shared" si="48"/>
        <v>1.4539092469017655E-4</v>
      </c>
      <c r="V93" s="45">
        <f t="shared" si="49"/>
        <v>8.9474267739646882E-2</v>
      </c>
    </row>
    <row r="94" spans="1:22" ht="15.75" customHeight="1" x14ac:dyDescent="0.2">
      <c r="A94" s="2" t="s">
        <v>8</v>
      </c>
      <c r="B94" s="11">
        <v>12151.53</v>
      </c>
      <c r="C94" s="11">
        <v>12151</v>
      </c>
      <c r="D94" s="11">
        <v>12147.91</v>
      </c>
      <c r="E94" s="11">
        <v>12153.64</v>
      </c>
      <c r="F94" s="11">
        <v>12152.44</v>
      </c>
      <c r="G94" s="11"/>
      <c r="H94" s="11">
        <f t="shared" si="44"/>
        <v>12151.304</v>
      </c>
      <c r="I94" s="11">
        <f t="shared" si="45"/>
        <v>2.1453507871674344</v>
      </c>
      <c r="J94" s="11">
        <f t="shared" si="46"/>
        <v>1.765531326652213E-2</v>
      </c>
      <c r="M94" s="44">
        <f>4096</f>
        <v>4096</v>
      </c>
      <c r="N94" s="45">
        <f t="shared" si="50"/>
        <v>0.32146157726640184</v>
      </c>
      <c r="O94" s="45">
        <f t="shared" si="51"/>
        <v>0.32147559871615505</v>
      </c>
      <c r="P94" s="45">
        <f t="shared" si="52"/>
        <v>0.32155737077406732</v>
      </c>
      <c r="Q94" s="45">
        <f t="shared" si="53"/>
        <v>0.32140576814847238</v>
      </c>
      <c r="R94" s="45">
        <f t="shared" si="54"/>
        <v>0.32143750555444006</v>
      </c>
      <c r="S94" s="45"/>
      <c r="T94" s="45">
        <f t="shared" si="47"/>
        <v>0.3214675640919073</v>
      </c>
      <c r="U94" s="45">
        <f t="shared" si="48"/>
        <v>5.6762425350550114E-5</v>
      </c>
      <c r="V94" s="45">
        <f t="shared" si="49"/>
        <v>1.7657279206657935E-2</v>
      </c>
    </row>
    <row r="95" spans="1:22" ht="15.75" customHeight="1" x14ac:dyDescent="0.2">
      <c r="A95" s="2" t="s">
        <v>9</v>
      </c>
      <c r="B95" s="11">
        <v>12246.43</v>
      </c>
      <c r="C95" s="11">
        <v>12259.8</v>
      </c>
      <c r="D95" s="11">
        <v>12251.83</v>
      </c>
      <c r="E95" s="11">
        <v>12248.64</v>
      </c>
      <c r="F95" s="11">
        <v>12249.85</v>
      </c>
      <c r="G95" s="11"/>
      <c r="H95" s="11">
        <f t="shared" si="44"/>
        <v>12251.31</v>
      </c>
      <c r="I95" s="11">
        <f t="shared" si="45"/>
        <v>5.1338435893584347</v>
      </c>
      <c r="J95" s="11">
        <f t="shared" si="46"/>
        <v>4.1904446049919844E-2</v>
      </c>
      <c r="M95" s="44">
        <f>8*1024</f>
        <v>8192</v>
      </c>
      <c r="N95" s="45">
        <f t="shared" si="50"/>
        <v>0.63794101627984645</v>
      </c>
      <c r="O95" s="45">
        <f t="shared" si="51"/>
        <v>0.63724530579617944</v>
      </c>
      <c r="P95" s="45">
        <f t="shared" si="52"/>
        <v>0.63765984346828186</v>
      </c>
      <c r="Q95" s="45">
        <f t="shared" si="53"/>
        <v>0.63782591373409625</v>
      </c>
      <c r="R95" s="45">
        <f t="shared" si="54"/>
        <v>0.63776291138258834</v>
      </c>
      <c r="S95" s="45"/>
      <c r="T95" s="45">
        <f t="shared" si="47"/>
        <v>0.63768699813219842</v>
      </c>
      <c r="U95" s="45">
        <f t="shared" si="48"/>
        <v>2.6712126499038819E-4</v>
      </c>
      <c r="V95" s="45">
        <f t="shared" si="49"/>
        <v>4.1889087557499718E-2</v>
      </c>
    </row>
    <row r="96" spans="1:22" ht="15.75" customHeight="1" x14ac:dyDescent="0.2">
      <c r="A96" s="2" t="s">
        <v>10</v>
      </c>
      <c r="B96" s="11">
        <v>12285.72</v>
      </c>
      <c r="C96" s="11">
        <v>12285.67</v>
      </c>
      <c r="D96" s="11">
        <v>12285.03</v>
      </c>
      <c r="E96" s="11">
        <v>12285.57</v>
      </c>
      <c r="F96" s="11">
        <v>12285.49</v>
      </c>
      <c r="G96" s="11"/>
      <c r="H96" s="11">
        <f t="shared" si="44"/>
        <v>12285.495999999999</v>
      </c>
      <c r="I96" s="11">
        <f t="shared" si="45"/>
        <v>0.27528167392648989</v>
      </c>
      <c r="J96" s="11">
        <f t="shared" si="46"/>
        <v>2.2407045993624508E-3</v>
      </c>
      <c r="M96" s="44">
        <f>16*1024</f>
        <v>16384</v>
      </c>
      <c r="N96" s="45">
        <f t="shared" si="50"/>
        <v>1.2718017340457051</v>
      </c>
      <c r="O96" s="45">
        <f t="shared" si="51"/>
        <v>1.2718069100016522</v>
      </c>
      <c r="P96" s="45">
        <f t="shared" si="52"/>
        <v>1.2718731659588947</v>
      </c>
      <c r="Q96" s="45">
        <f t="shared" si="53"/>
        <v>1.2718172620399379</v>
      </c>
      <c r="R96" s="45">
        <f t="shared" si="54"/>
        <v>1.2718255437919042</v>
      </c>
      <c r="S96" s="45"/>
      <c r="T96" s="45">
        <f t="shared" si="47"/>
        <v>1.2718249231676189</v>
      </c>
      <c r="U96" s="45">
        <f t="shared" si="48"/>
        <v>2.8498484543921205E-5</v>
      </c>
      <c r="V96" s="45">
        <f t="shared" si="49"/>
        <v>2.2407553134705534E-3</v>
      </c>
    </row>
    <row r="97" spans="1:22" ht="15.75" customHeight="1" x14ac:dyDescent="0.2">
      <c r="A97" s="2" t="s">
        <v>11</v>
      </c>
      <c r="B97" s="11">
        <v>12336.66</v>
      </c>
      <c r="C97" s="11">
        <v>12320.07</v>
      </c>
      <c r="D97" s="11">
        <v>12319.91</v>
      </c>
      <c r="E97" s="11">
        <v>12321.58</v>
      </c>
      <c r="F97" s="11">
        <v>12319.57</v>
      </c>
      <c r="G97" s="11"/>
      <c r="H97" s="11">
        <f t="shared" si="44"/>
        <v>12323.558000000001</v>
      </c>
      <c r="I97" s="11">
        <f t="shared" si="45"/>
        <v>7.3646636039944466</v>
      </c>
      <c r="J97" s="11">
        <f t="shared" si="46"/>
        <v>5.9760854811528014E-2</v>
      </c>
      <c r="M97" s="44">
        <f>32*1024</f>
        <v>32768</v>
      </c>
      <c r="N97" s="45">
        <f t="shared" si="50"/>
        <v>2.5331005312621082</v>
      </c>
      <c r="O97" s="45">
        <f t="shared" si="51"/>
        <v>2.5365115620284624</v>
      </c>
      <c r="P97" s="45">
        <f t="shared" si="52"/>
        <v>2.5365445039777077</v>
      </c>
      <c r="Q97" s="45">
        <f t="shared" si="53"/>
        <v>2.5362007145187548</v>
      </c>
      <c r="R97" s="45">
        <f t="shared" si="54"/>
        <v>2.5366145084609286</v>
      </c>
      <c r="S97" s="45"/>
      <c r="T97" s="45">
        <f t="shared" si="47"/>
        <v>2.5357943640495924</v>
      </c>
      <c r="U97" s="45">
        <f t="shared" si="48"/>
        <v>1.5142304562720487E-3</v>
      </c>
      <c r="V97" s="45">
        <f t="shared" si="49"/>
        <v>5.9714244882769801E-2</v>
      </c>
    </row>
    <row r="98" spans="1:22" ht="15.75" customHeight="1" x14ac:dyDescent="0.2">
      <c r="A98" s="2" t="s">
        <v>12</v>
      </c>
      <c r="B98" s="11">
        <v>12336.26</v>
      </c>
      <c r="C98" s="11">
        <v>12336.24</v>
      </c>
      <c r="D98" s="11">
        <v>12336.76</v>
      </c>
      <c r="E98" s="11">
        <v>12336.65</v>
      </c>
      <c r="F98" s="11">
        <v>12337.08</v>
      </c>
      <c r="G98" s="11"/>
      <c r="H98" s="11">
        <f t="shared" si="44"/>
        <v>12336.598000000002</v>
      </c>
      <c r="I98" s="11">
        <f t="shared" si="45"/>
        <v>0.35485208185945993</v>
      </c>
      <c r="J98" s="11">
        <f t="shared" si="46"/>
        <v>2.8764176465785776E-3</v>
      </c>
      <c r="M98" s="44">
        <f>64*1024</f>
        <v>65536</v>
      </c>
      <c r="N98" s="45">
        <f t="shared" si="50"/>
        <v>5.0663653327669813</v>
      </c>
      <c r="O98" s="45">
        <f t="shared" si="51"/>
        <v>5.0663735465587569</v>
      </c>
      <c r="P98" s="45">
        <f t="shared" si="52"/>
        <v>5.066159996627964</v>
      </c>
      <c r="Q98" s="45">
        <f t="shared" si="53"/>
        <v>5.0662051691504582</v>
      </c>
      <c r="R98" s="45">
        <f t="shared" si="54"/>
        <v>5.0660285902336692</v>
      </c>
      <c r="S98" s="45"/>
      <c r="T98" s="45">
        <f t="shared" si="47"/>
        <v>5.0662265270675659</v>
      </c>
      <c r="U98" s="45">
        <f t="shared" si="48"/>
        <v>1.4572508638709437E-4</v>
      </c>
      <c r="V98" s="45">
        <f t="shared" si="49"/>
        <v>2.876402892932681E-3</v>
      </c>
    </row>
    <row r="99" spans="1:22" ht="15.75" customHeight="1" x14ac:dyDescent="0.2">
      <c r="A99" s="2" t="s">
        <v>13</v>
      </c>
      <c r="B99" s="11">
        <v>12347.09</v>
      </c>
      <c r="C99" s="11">
        <v>12345.03</v>
      </c>
      <c r="D99" s="11">
        <v>12345.31</v>
      </c>
      <c r="E99" s="11">
        <v>12345.19</v>
      </c>
      <c r="F99" s="11">
        <v>12345.53</v>
      </c>
      <c r="G99" s="11"/>
      <c r="H99" s="11">
        <f t="shared" si="44"/>
        <v>12345.630000000001</v>
      </c>
      <c r="I99" s="11">
        <f t="shared" si="45"/>
        <v>0.83630138108211105</v>
      </c>
      <c r="J99" s="11">
        <f t="shared" si="46"/>
        <v>6.7740680798153751E-3</v>
      </c>
      <c r="M99" s="44">
        <f>128*1024</f>
        <v>131072</v>
      </c>
      <c r="N99" s="45">
        <f t="shared" si="50"/>
        <v>10.123842945989702</v>
      </c>
      <c r="O99" s="45">
        <f t="shared" si="51"/>
        <v>10.125532299232971</v>
      </c>
      <c r="P99" s="45">
        <f t="shared" si="52"/>
        <v>10.125302645296069</v>
      </c>
      <c r="Q99" s="45">
        <f t="shared" si="53"/>
        <v>10.125401067136268</v>
      </c>
      <c r="R99" s="45">
        <f t="shared" si="54"/>
        <v>10.125122210225078</v>
      </c>
      <c r="S99" s="45"/>
      <c r="T99" s="45">
        <f t="shared" si="47"/>
        <v>10.125040233576017</v>
      </c>
      <c r="U99" s="45">
        <f t="shared" si="48"/>
        <v>6.8582197309351146E-4</v>
      </c>
      <c r="V99" s="45">
        <f t="shared" si="49"/>
        <v>6.7735234356820825E-3</v>
      </c>
    </row>
    <row r="100" spans="1:22" ht="15.75" customHeight="1" x14ac:dyDescent="0.2">
      <c r="A100" s="2" t="s">
        <v>14</v>
      </c>
      <c r="B100" s="11">
        <v>12349.11</v>
      </c>
      <c r="C100" s="11">
        <v>12349</v>
      </c>
      <c r="D100" s="11">
        <v>12348.8</v>
      </c>
      <c r="E100" s="11">
        <v>12348.39</v>
      </c>
      <c r="F100" s="11">
        <v>12348.91</v>
      </c>
      <c r="G100" s="11"/>
      <c r="H100" s="11">
        <f t="shared" si="44"/>
        <v>12348.842000000001</v>
      </c>
      <c r="I100" s="11">
        <f t="shared" si="45"/>
        <v>0.27725439581766753</v>
      </c>
      <c r="J100" s="11">
        <f t="shared" si="46"/>
        <v>2.245185385137064E-3</v>
      </c>
      <c r="M100" s="44">
        <f>256*1024</f>
        <v>262144</v>
      </c>
      <c r="N100" s="45">
        <f t="shared" si="50"/>
        <v>20.244373886053324</v>
      </c>
      <c r="O100" s="45">
        <f t="shared" si="51"/>
        <v>20.244554214916189</v>
      </c>
      <c r="P100" s="45">
        <f t="shared" si="52"/>
        <v>20.244882093806687</v>
      </c>
      <c r="Q100" s="45">
        <f t="shared" si="53"/>
        <v>20.245554278735934</v>
      </c>
      <c r="R100" s="45">
        <f t="shared" si="54"/>
        <v>20.244701759102625</v>
      </c>
      <c r="S100" s="45"/>
      <c r="T100" s="45">
        <f t="shared" si="47"/>
        <v>20.244813246522952</v>
      </c>
      <c r="U100" s="45">
        <f t="shared" si="48"/>
        <v>4.5454183790377592E-4</v>
      </c>
      <c r="V100" s="45">
        <f t="shared" si="49"/>
        <v>2.2452261345598905E-3</v>
      </c>
    </row>
    <row r="101" spans="1:22" ht="15.75" customHeight="1" x14ac:dyDescent="0.2">
      <c r="A101" s="2" t="s">
        <v>15</v>
      </c>
      <c r="B101" s="11">
        <v>12350.42</v>
      </c>
      <c r="C101" s="11">
        <v>12350.39</v>
      </c>
      <c r="D101" s="11">
        <v>12350.34</v>
      </c>
      <c r="E101" s="11">
        <v>12350.55</v>
      </c>
      <c r="F101" s="11">
        <v>12350.49</v>
      </c>
      <c r="G101" s="11"/>
      <c r="H101" s="11">
        <f t="shared" si="44"/>
        <v>12350.437999999998</v>
      </c>
      <c r="I101" s="11">
        <f t="shared" si="45"/>
        <v>8.2885463140165677E-2</v>
      </c>
      <c r="J101" s="11">
        <f t="shared" si="46"/>
        <v>6.7111355192557294E-4</v>
      </c>
      <c r="M101" s="44">
        <f>512*1024</f>
        <v>524288</v>
      </c>
      <c r="N101" s="45">
        <f t="shared" si="50"/>
        <v>40.484453160297384</v>
      </c>
      <c r="O101" s="45">
        <f t="shared" si="51"/>
        <v>40.484551499993117</v>
      </c>
      <c r="P101" s="45">
        <f t="shared" si="52"/>
        <v>40.484715400547678</v>
      </c>
      <c r="Q101" s="45">
        <f t="shared" si="53"/>
        <v>40.484027027136449</v>
      </c>
      <c r="R101" s="45">
        <f t="shared" si="54"/>
        <v>40.484223702865229</v>
      </c>
      <c r="S101" s="45"/>
      <c r="T101" s="45">
        <f t="shared" si="47"/>
        <v>40.484394158167973</v>
      </c>
      <c r="U101" s="45">
        <f t="shared" si="48"/>
        <v>2.7169586501950277E-4</v>
      </c>
      <c r="V101" s="45">
        <f t="shared" si="49"/>
        <v>6.7111258713176635E-4</v>
      </c>
    </row>
    <row r="102" spans="1:22" ht="15.75" customHeight="1" x14ac:dyDescent="0.2">
      <c r="A102" s="2" t="s">
        <v>16</v>
      </c>
      <c r="B102" s="11">
        <v>12351.71</v>
      </c>
      <c r="C102" s="11">
        <v>12351.12</v>
      </c>
      <c r="D102" s="11">
        <v>12350.89</v>
      </c>
      <c r="E102" s="11">
        <v>12351.36</v>
      </c>
      <c r="F102" s="11">
        <v>12351.6</v>
      </c>
      <c r="G102" s="11"/>
      <c r="H102" s="11">
        <f t="shared" si="44"/>
        <v>12351.335999999999</v>
      </c>
      <c r="I102" s="11">
        <f t="shared" si="45"/>
        <v>0.33753518335121024</v>
      </c>
      <c r="J102" s="11">
        <f t="shared" si="46"/>
        <v>2.7327827803503221E-3</v>
      </c>
      <c r="M102" s="44">
        <f>1024*1024</f>
        <v>1048576</v>
      </c>
      <c r="N102" s="45">
        <f t="shared" si="50"/>
        <v>80.960450010565339</v>
      </c>
      <c r="O102" s="45">
        <f t="shared" si="51"/>
        <v>80.964317406032805</v>
      </c>
      <c r="P102" s="45">
        <f t="shared" si="52"/>
        <v>80.965825134868822</v>
      </c>
      <c r="Q102" s="45">
        <f t="shared" si="53"/>
        <v>80.96274418363646</v>
      </c>
      <c r="R102" s="45">
        <f t="shared" si="54"/>
        <v>80.96117102237767</v>
      </c>
      <c r="S102" s="45"/>
      <c r="T102" s="45">
        <f t="shared" si="47"/>
        <v>80.96290155149623</v>
      </c>
      <c r="U102" s="45">
        <f t="shared" si="48"/>
        <v>2.212551265764751E-3</v>
      </c>
      <c r="V102" s="45">
        <f t="shared" si="49"/>
        <v>2.7327964084358611E-3</v>
      </c>
    </row>
    <row r="103" spans="1:22" ht="15.75" customHeight="1" x14ac:dyDescent="0.2">
      <c r="A103" s="10" t="s">
        <v>17</v>
      </c>
      <c r="B103" s="11">
        <v>12351.93</v>
      </c>
      <c r="C103" s="11">
        <v>12352.06</v>
      </c>
      <c r="D103" s="11">
        <v>12352.08</v>
      </c>
      <c r="E103" s="11">
        <v>12352</v>
      </c>
      <c r="F103" s="11">
        <v>12351.96</v>
      </c>
      <c r="G103" s="11"/>
      <c r="H103" s="11">
        <f t="shared" si="44"/>
        <v>12352.005999999999</v>
      </c>
      <c r="I103" s="11">
        <f t="shared" si="45"/>
        <v>6.3874877690627163E-2</v>
      </c>
      <c r="J103" s="11">
        <f t="shared" si="46"/>
        <v>5.1712149176924918E-4</v>
      </c>
      <c r="M103" s="46">
        <f>2*1024*1024</f>
        <v>2097152</v>
      </c>
      <c r="N103" s="45">
        <f t="shared" si="50"/>
        <v>161.91801605093292</v>
      </c>
      <c r="O103" s="45">
        <f t="shared" si="51"/>
        <v>161.91631193501328</v>
      </c>
      <c r="P103" s="45">
        <f t="shared" si="52"/>
        <v>161.91604976651706</v>
      </c>
      <c r="Q103" s="45">
        <f t="shared" si="53"/>
        <v>161.91709844559585</v>
      </c>
      <c r="R103" s="45">
        <f t="shared" si="54"/>
        <v>161.91762279022925</v>
      </c>
      <c r="S103" s="45"/>
      <c r="T103" s="45">
        <f t="shared" si="47"/>
        <v>161.91701979765767</v>
      </c>
      <c r="U103" s="45">
        <f t="shared" si="48"/>
        <v>8.3730759955177316E-4</v>
      </c>
      <c r="V103" s="45">
        <f t="shared" si="49"/>
        <v>5.1712142466439214E-4</v>
      </c>
    </row>
    <row r="104" spans="1:22" ht="15.75" customHeight="1" x14ac:dyDescent="0.2"/>
    <row r="105" spans="1:22" ht="15.75" customHeight="1" x14ac:dyDescent="0.2"/>
    <row r="106" spans="1:22" ht="15.75" customHeight="1" x14ac:dyDescent="0.2"/>
    <row r="107" spans="1:22" ht="15.75" customHeight="1" x14ac:dyDescent="0.2"/>
    <row r="108" spans="1:22" ht="15.75" customHeight="1" x14ac:dyDescent="0.2"/>
    <row r="109" spans="1:22" ht="15.75" customHeight="1" x14ac:dyDescent="0.2"/>
    <row r="110" spans="1:22" ht="15.75" customHeight="1" x14ac:dyDescent="0.2"/>
    <row r="111" spans="1:22" ht="15.75" customHeight="1" x14ac:dyDescent="0.2"/>
    <row r="112" spans="1:2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</sheetData>
  <mergeCells count="20">
    <mergeCell ref="N2:V2"/>
    <mergeCell ref="M3:M4"/>
    <mergeCell ref="N24:V24"/>
    <mergeCell ref="M25:M26"/>
    <mergeCell ref="N45:V45"/>
    <mergeCell ref="B2:J2"/>
    <mergeCell ref="A3:A4"/>
    <mergeCell ref="B66:J66"/>
    <mergeCell ref="A67:A68"/>
    <mergeCell ref="B87:J87"/>
    <mergeCell ref="A88:A89"/>
    <mergeCell ref="B24:J24"/>
    <mergeCell ref="A25:A26"/>
    <mergeCell ref="B45:J45"/>
    <mergeCell ref="A46:A47"/>
    <mergeCell ref="M46:M47"/>
    <mergeCell ref="N66:V66"/>
    <mergeCell ref="M67:M68"/>
    <mergeCell ref="N87:V87"/>
    <mergeCell ref="M88:M8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870"/>
  <sheetViews>
    <sheetView tabSelected="1" workbookViewId="0">
      <selection activeCell="K43" sqref="K43"/>
    </sheetView>
  </sheetViews>
  <sheetFormatPr baseColWidth="10" defaultColWidth="14.5" defaultRowHeight="15" customHeight="1" x14ac:dyDescent="0.15"/>
  <cols>
    <col min="1" max="1" width="18.33203125" style="16" customWidth="1"/>
    <col min="2" max="2" width="18.33203125" style="21" customWidth="1"/>
    <col min="3" max="5" width="18.33203125" style="16" customWidth="1"/>
    <col min="6" max="6" width="18.1640625" style="16" customWidth="1"/>
    <col min="7" max="7" width="18.1640625" style="21" customWidth="1"/>
    <col min="8" max="8" width="19.33203125" style="16" customWidth="1"/>
    <col min="9" max="9" width="14.5" style="16" customWidth="1"/>
    <col min="10" max="10" width="17.5" style="16" customWidth="1"/>
    <col min="14" max="14" width="21.33203125" style="16" customWidth="1"/>
    <col min="17" max="17" width="14.5" style="21" customWidth="1"/>
  </cols>
  <sheetData>
    <row r="1" spans="1:28" ht="15.75" customHeight="1" x14ac:dyDescent="0.15">
      <c r="A1" s="5"/>
      <c r="B1" s="20"/>
      <c r="C1" s="5"/>
      <c r="D1" s="5"/>
      <c r="E1" s="5"/>
      <c r="F1" s="5"/>
      <c r="G1" s="20"/>
      <c r="H1" s="5"/>
      <c r="I1" s="5"/>
      <c r="J1" s="5"/>
      <c r="K1" s="5"/>
      <c r="L1" s="5"/>
      <c r="M1" s="5"/>
      <c r="N1" s="5"/>
      <c r="O1" s="5"/>
      <c r="P1" s="5"/>
      <c r="Q1" s="20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2">
      <c r="A2" s="32" t="s">
        <v>23</v>
      </c>
      <c r="B2" s="33"/>
      <c r="C2" s="34"/>
      <c r="D2" s="34"/>
      <c r="E2" s="34"/>
      <c r="I2" s="32" t="s">
        <v>23</v>
      </c>
      <c r="J2" s="33"/>
      <c r="K2" s="34"/>
      <c r="L2" s="34"/>
      <c r="M2" s="34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customHeight="1" x14ac:dyDescent="0.2">
      <c r="A3" s="17"/>
      <c r="B3" s="22"/>
      <c r="C3" s="23"/>
      <c r="D3" s="23"/>
      <c r="E3" s="23"/>
      <c r="I3" s="17"/>
      <c r="J3" s="54"/>
      <c r="K3" s="55"/>
      <c r="L3" s="55"/>
      <c r="M3" s="55"/>
      <c r="N3" s="21"/>
      <c r="O3" s="21"/>
      <c r="P3" s="21"/>
      <c r="R3" s="21"/>
      <c r="S3" s="3"/>
      <c r="T3" s="33"/>
      <c r="U3" s="34"/>
      <c r="V3" s="34"/>
      <c r="W3" s="5"/>
      <c r="X3" s="5"/>
      <c r="Y3" s="5"/>
      <c r="Z3" s="5"/>
      <c r="AA3" s="5"/>
      <c r="AB3" s="5"/>
    </row>
    <row r="4" spans="1:28" ht="15" customHeight="1" x14ac:dyDescent="0.2">
      <c r="A4" s="18" t="s">
        <v>1</v>
      </c>
      <c r="B4" s="24" t="s">
        <v>21</v>
      </c>
      <c r="C4" s="24" t="s">
        <v>24</v>
      </c>
      <c r="D4" s="24" t="s">
        <v>25</v>
      </c>
      <c r="E4" s="24" t="s">
        <v>26</v>
      </c>
      <c r="F4" s="21"/>
      <c r="H4" s="21"/>
      <c r="I4" s="18" t="s">
        <v>1</v>
      </c>
      <c r="J4" s="56" t="s">
        <v>21</v>
      </c>
      <c r="K4" s="56" t="s">
        <v>24</v>
      </c>
      <c r="L4" s="56" t="s">
        <v>25</v>
      </c>
      <c r="M4" s="56" t="s">
        <v>26</v>
      </c>
      <c r="N4" s="21"/>
      <c r="O4" s="21"/>
      <c r="P4" s="21"/>
      <c r="R4" s="21"/>
      <c r="S4" s="5"/>
      <c r="T4" s="21"/>
      <c r="U4" s="21"/>
      <c r="V4" s="21"/>
      <c r="W4" s="5"/>
      <c r="X4" s="5"/>
      <c r="Y4" s="5"/>
      <c r="Z4" s="5"/>
      <c r="AA4" s="5"/>
      <c r="AB4" s="5"/>
    </row>
    <row r="5" spans="1:28" ht="15.75" customHeight="1" x14ac:dyDescent="0.2">
      <c r="A5" s="19">
        <v>256</v>
      </c>
      <c r="B5" s="59">
        <v>893.5200000000001</v>
      </c>
      <c r="C5" s="25">
        <v>3894.22</v>
      </c>
      <c r="D5" s="25">
        <v>7462.2359999999999</v>
      </c>
      <c r="E5" s="25">
        <v>12909.064</v>
      </c>
      <c r="F5" s="21"/>
      <c r="H5" s="21"/>
      <c r="I5" s="19">
        <v>256</v>
      </c>
      <c r="J5" s="58">
        <v>0.27424801362733942</v>
      </c>
      <c r="K5" s="57">
        <v>6.2696519340126405E-2</v>
      </c>
      <c r="L5" s="57">
        <v>0.27400000000000002</v>
      </c>
      <c r="M5" s="57">
        <v>0.27400000000000002</v>
      </c>
      <c r="N5" s="21"/>
      <c r="O5" s="21"/>
      <c r="P5" s="21"/>
      <c r="R5" s="21"/>
      <c r="S5" s="4"/>
      <c r="T5" s="21"/>
      <c r="U5" s="21"/>
      <c r="V5" s="21"/>
      <c r="W5" s="5"/>
      <c r="X5" s="5"/>
      <c r="Y5" s="5"/>
      <c r="Z5" s="5"/>
      <c r="AA5" s="5"/>
      <c r="AB5" s="5"/>
    </row>
    <row r="6" spans="1:28" ht="15.75" customHeight="1" x14ac:dyDescent="0.2">
      <c r="A6" s="19">
        <v>512</v>
      </c>
      <c r="B6" s="59">
        <v>1604.9060000000002</v>
      </c>
      <c r="C6" s="25">
        <v>6894.1779999999999</v>
      </c>
      <c r="D6" s="25">
        <v>12960.27</v>
      </c>
      <c r="E6" s="25">
        <v>23195.006000000001</v>
      </c>
      <c r="F6" s="21"/>
      <c r="H6" s="21"/>
      <c r="I6" s="19">
        <v>512</v>
      </c>
      <c r="J6" s="58">
        <v>0.30512090096689432</v>
      </c>
      <c r="K6" s="57">
        <v>7.0862434196125548E-2</v>
      </c>
      <c r="L6" s="57">
        <v>0.30400000000000005</v>
      </c>
      <c r="M6" s="57">
        <v>0.30400000000000005</v>
      </c>
      <c r="N6" s="21"/>
      <c r="O6" s="21"/>
      <c r="P6" s="21"/>
      <c r="R6" s="21"/>
      <c r="S6" s="4"/>
      <c r="T6" s="21"/>
      <c r="U6" s="21"/>
      <c r="V6" s="21"/>
      <c r="W6" s="5"/>
      <c r="X6" s="5"/>
      <c r="Y6" s="5"/>
      <c r="Z6" s="5"/>
      <c r="AA6" s="5"/>
      <c r="AB6" s="5"/>
    </row>
    <row r="7" spans="1:28" ht="15.75" customHeight="1" x14ac:dyDescent="0.2">
      <c r="A7" s="19">
        <v>1024</v>
      </c>
      <c r="B7" s="59">
        <v>2344.8539999999998</v>
      </c>
      <c r="C7" s="25">
        <v>9924.2619999999988</v>
      </c>
      <c r="D7" s="25">
        <v>19449.936000000002</v>
      </c>
      <c r="E7" s="25">
        <v>33775.968000000001</v>
      </c>
      <c r="F7" s="21"/>
      <c r="H7" s="21"/>
      <c r="I7" s="19">
        <v>1024</v>
      </c>
      <c r="J7" s="58">
        <v>0.41698884141578879</v>
      </c>
      <c r="K7" s="57">
        <v>9.8404860942095232E-2</v>
      </c>
      <c r="L7" s="57">
        <v>0.41600000000000004</v>
      </c>
      <c r="M7" s="57">
        <v>0.41600000000000004</v>
      </c>
      <c r="N7" s="21"/>
      <c r="O7" s="21"/>
      <c r="P7" s="21"/>
      <c r="R7" s="21"/>
      <c r="S7" s="4"/>
      <c r="T7" s="21"/>
      <c r="U7" s="21"/>
      <c r="V7" s="21"/>
      <c r="W7" s="5"/>
      <c r="X7" s="5"/>
      <c r="Y7" s="5"/>
      <c r="Z7" s="5"/>
      <c r="AA7" s="5"/>
      <c r="AB7" s="5"/>
    </row>
    <row r="8" spans="1:28" ht="15.75" customHeight="1" x14ac:dyDescent="0.2">
      <c r="A8" s="19">
        <v>2048</v>
      </c>
      <c r="B8" s="59">
        <v>3362.2359999999999</v>
      </c>
      <c r="C8" s="25">
        <v>14009.825999999999</v>
      </c>
      <c r="D8" s="25">
        <v>27306.962</v>
      </c>
      <c r="E8" s="25">
        <v>48047.278000000013</v>
      </c>
      <c r="F8" s="21"/>
      <c r="H8" s="21"/>
      <c r="I8" s="19">
        <v>2048</v>
      </c>
      <c r="J8" s="58">
        <v>0.58153675497250601</v>
      </c>
      <c r="K8" s="57">
        <v>0.13942446739496767</v>
      </c>
      <c r="L8" s="57">
        <v>0.58200000000000007</v>
      </c>
      <c r="M8" s="57">
        <v>0.58200000000000007</v>
      </c>
      <c r="N8" s="21"/>
      <c r="O8" s="21"/>
      <c r="P8" s="21"/>
      <c r="R8" s="21"/>
      <c r="S8" s="4"/>
      <c r="T8" s="21"/>
      <c r="U8" s="21"/>
      <c r="V8" s="21"/>
      <c r="W8" s="5"/>
      <c r="X8" s="5"/>
      <c r="Y8" s="5"/>
      <c r="Z8" s="5"/>
      <c r="AA8" s="5"/>
      <c r="AB8" s="5"/>
    </row>
    <row r="9" spans="1:28" ht="15.75" customHeight="1" x14ac:dyDescent="0.2">
      <c r="A9" s="19">
        <v>4096</v>
      </c>
      <c r="B9" s="59">
        <v>4583.1239999999998</v>
      </c>
      <c r="C9" s="25">
        <v>20234.382000000001</v>
      </c>
      <c r="D9" s="25">
        <v>38533.453999999998</v>
      </c>
      <c r="E9" s="25">
        <v>67723.962000000014</v>
      </c>
      <c r="F9" s="21"/>
      <c r="H9" s="21"/>
      <c r="I9" s="19">
        <v>4096</v>
      </c>
      <c r="J9" s="58">
        <v>0.85268752065979947</v>
      </c>
      <c r="K9" s="57">
        <v>0.19308821495800235</v>
      </c>
      <c r="L9" s="57">
        <v>0.85199999999999998</v>
      </c>
      <c r="M9" s="57">
        <v>0.85199999999999998</v>
      </c>
      <c r="N9" s="21"/>
      <c r="O9" s="21"/>
      <c r="P9" s="21"/>
      <c r="R9" s="21"/>
      <c r="S9" s="4"/>
      <c r="T9" s="21"/>
      <c r="U9" s="21"/>
      <c r="V9" s="21"/>
      <c r="W9" s="5"/>
      <c r="X9" s="5"/>
      <c r="Y9" s="5"/>
      <c r="Z9" s="5"/>
      <c r="AA9" s="5"/>
      <c r="AB9" s="5"/>
    </row>
    <row r="10" spans="1:28" ht="15.75" customHeight="1" x14ac:dyDescent="0.2">
      <c r="A10" s="19">
        <v>8192</v>
      </c>
      <c r="B10" s="59">
        <v>5827.8959999999997</v>
      </c>
      <c r="C10" s="25">
        <v>25246.15</v>
      </c>
      <c r="D10" s="25">
        <v>48284.478000000003</v>
      </c>
      <c r="E10" s="25">
        <v>84982.712000000014</v>
      </c>
      <c r="F10" s="21"/>
      <c r="H10" s="21"/>
      <c r="I10" s="19">
        <v>8192</v>
      </c>
      <c r="J10" s="58">
        <v>1.3413484567283558</v>
      </c>
      <c r="K10" s="57">
        <v>0.30945559061347844</v>
      </c>
      <c r="L10" s="57">
        <v>1.3440000000000001</v>
      </c>
      <c r="M10" s="57">
        <v>1.3440000000000001</v>
      </c>
      <c r="N10" s="21"/>
      <c r="O10" s="21"/>
      <c r="P10" s="21"/>
      <c r="R10" s="21"/>
      <c r="S10" s="4"/>
      <c r="T10" s="21"/>
      <c r="U10" s="21"/>
      <c r="V10" s="21"/>
      <c r="W10" s="5"/>
      <c r="X10" s="5"/>
      <c r="Y10" s="5"/>
      <c r="Z10" s="5"/>
      <c r="AA10" s="5"/>
      <c r="AB10" s="5"/>
    </row>
    <row r="11" spans="1:28" ht="15.75" customHeight="1" x14ac:dyDescent="0.2">
      <c r="A11" s="19">
        <v>16384</v>
      </c>
      <c r="B11" s="59">
        <v>7209.0879999999988</v>
      </c>
      <c r="C11" s="25">
        <v>28478.853999999999</v>
      </c>
      <c r="D11" s="25">
        <v>55160.56</v>
      </c>
      <c r="E11" s="25">
        <v>93624.155999999988</v>
      </c>
      <c r="F11" s="21"/>
      <c r="H11" s="21"/>
      <c r="I11" s="19">
        <v>16384</v>
      </c>
      <c r="J11" s="58">
        <v>2.1677090217359427</v>
      </c>
      <c r="K11" s="57">
        <v>0.54868110188432451</v>
      </c>
      <c r="L11" s="57">
        <v>2.1680000000000001</v>
      </c>
      <c r="M11" s="57">
        <v>2.1680000000000001</v>
      </c>
      <c r="N11" s="21"/>
      <c r="O11" s="21"/>
      <c r="P11" s="21"/>
      <c r="R11" s="21"/>
      <c r="S11" s="4"/>
      <c r="T11" s="21"/>
      <c r="U11" s="21"/>
      <c r="V11" s="21"/>
      <c r="W11" s="5"/>
      <c r="X11" s="5"/>
      <c r="Y11" s="5"/>
      <c r="Z11" s="5"/>
      <c r="AA11" s="5"/>
      <c r="AB11" s="5"/>
    </row>
    <row r="12" spans="1:28" ht="15.75" customHeight="1" x14ac:dyDescent="0.2">
      <c r="A12" s="19">
        <v>32768</v>
      </c>
      <c r="B12" s="59">
        <v>8976.5220000000008</v>
      </c>
      <c r="C12" s="25">
        <v>30966.631999999991</v>
      </c>
      <c r="D12" s="25">
        <v>60120.538</v>
      </c>
      <c r="E12" s="25">
        <v>98791.19</v>
      </c>
      <c r="F12" s="21"/>
      <c r="H12" s="21"/>
      <c r="I12" s="19">
        <v>32768</v>
      </c>
      <c r="J12" s="58">
        <v>3.490874298185362</v>
      </c>
      <c r="K12" s="57">
        <v>1.0092033745282609</v>
      </c>
      <c r="L12" s="57">
        <v>3.4899999999999998</v>
      </c>
      <c r="M12" s="57">
        <v>3.4899999999999998</v>
      </c>
      <c r="N12" s="21"/>
      <c r="O12" s="21"/>
      <c r="P12" s="21"/>
      <c r="R12" s="21"/>
      <c r="S12" s="4"/>
      <c r="T12" s="21"/>
      <c r="U12" s="21"/>
      <c r="V12" s="21"/>
      <c r="W12" s="5"/>
      <c r="X12" s="5"/>
      <c r="Y12" s="5"/>
      <c r="Z12" s="5"/>
      <c r="AA12" s="5"/>
      <c r="AB12" s="5"/>
    </row>
    <row r="13" spans="1:28" ht="15.75" customHeight="1" x14ac:dyDescent="0.2">
      <c r="A13" s="19">
        <v>65536</v>
      </c>
      <c r="B13" s="59">
        <v>9035.7279999999992</v>
      </c>
      <c r="C13" s="25">
        <v>34728.016000000003</v>
      </c>
      <c r="D13" s="25">
        <v>66664.398000000001</v>
      </c>
      <c r="E13" s="25">
        <v>112147.652</v>
      </c>
      <c r="F13" s="21"/>
      <c r="H13" s="21"/>
      <c r="I13" s="19">
        <v>65536</v>
      </c>
      <c r="J13" s="58">
        <v>6.9170632842343336</v>
      </c>
      <c r="K13" s="57">
        <v>1.7998900529072444</v>
      </c>
      <c r="L13" s="57">
        <v>6.9159999999999995</v>
      </c>
      <c r="M13" s="57">
        <v>6.9159999999999995</v>
      </c>
      <c r="N13" s="21"/>
      <c r="O13" s="21"/>
      <c r="P13" s="21"/>
      <c r="R13" s="21"/>
      <c r="S13" s="4"/>
      <c r="T13" s="21"/>
      <c r="U13" s="21"/>
      <c r="V13" s="21"/>
      <c r="W13" s="5"/>
      <c r="X13" s="5"/>
      <c r="Y13" s="5"/>
      <c r="Z13" s="5"/>
      <c r="AA13" s="5"/>
      <c r="AB13" s="5"/>
    </row>
    <row r="14" spans="1:28" ht="15.75" customHeight="1" x14ac:dyDescent="0.2">
      <c r="A14" s="19">
        <v>131072</v>
      </c>
      <c r="B14" s="59">
        <v>9307.7080000000005</v>
      </c>
      <c r="C14" s="25">
        <v>40094.576000000001</v>
      </c>
      <c r="D14" s="25">
        <v>76411.316000000006</v>
      </c>
      <c r="E14" s="25">
        <v>128816.034</v>
      </c>
      <c r="F14" s="21"/>
      <c r="H14" s="21"/>
      <c r="I14" s="19">
        <v>131072</v>
      </c>
      <c r="J14" s="58">
        <v>13.431024767193644</v>
      </c>
      <c r="K14" s="57">
        <v>3.1179057306935802</v>
      </c>
      <c r="L14" s="57">
        <v>13.431999999999999</v>
      </c>
      <c r="M14" s="57">
        <v>13.431999999999999</v>
      </c>
      <c r="N14" s="21"/>
      <c r="O14" s="21"/>
      <c r="P14" s="21"/>
      <c r="R14" s="21"/>
      <c r="S14" s="4"/>
      <c r="T14" s="21"/>
      <c r="U14" s="21"/>
      <c r="V14" s="21"/>
      <c r="W14" s="5"/>
      <c r="X14" s="5"/>
      <c r="Y14" s="5"/>
      <c r="Z14" s="5"/>
      <c r="AA14" s="5"/>
      <c r="AB14" s="5"/>
    </row>
    <row r="15" spans="1:28" ht="15.75" customHeight="1" x14ac:dyDescent="0.2">
      <c r="A15" s="19">
        <v>262144</v>
      </c>
      <c r="B15" s="59">
        <v>9083.8959999999988</v>
      </c>
      <c r="C15" s="25">
        <v>42635.341999999997</v>
      </c>
      <c r="D15" s="25">
        <v>80991.945999999996</v>
      </c>
      <c r="E15" s="25">
        <v>137759.704</v>
      </c>
      <c r="F15" s="21"/>
      <c r="H15" s="21"/>
      <c r="I15" s="19">
        <v>262144</v>
      </c>
      <c r="J15" s="58">
        <v>27.541270189822001</v>
      </c>
      <c r="K15" s="57">
        <v>5.8648568387848234</v>
      </c>
      <c r="L15" s="57">
        <v>27.544000000000004</v>
      </c>
      <c r="M15" s="57">
        <v>27.544000000000004</v>
      </c>
      <c r="N15" s="21"/>
      <c r="O15" s="21"/>
      <c r="P15" s="21"/>
      <c r="R15" s="21"/>
      <c r="S15" s="4"/>
      <c r="T15" s="21"/>
      <c r="U15" s="21"/>
      <c r="V15" s="21"/>
      <c r="W15" s="5"/>
      <c r="X15" s="5"/>
      <c r="Y15" s="5"/>
      <c r="Z15" s="5"/>
      <c r="AA15" s="5"/>
      <c r="AB15" s="5"/>
    </row>
    <row r="16" spans="1:28" ht="15.75" customHeight="1" x14ac:dyDescent="0.2">
      <c r="A16" s="19">
        <v>524288</v>
      </c>
      <c r="B16" s="59">
        <v>11393.722000000002</v>
      </c>
      <c r="C16" s="25">
        <v>38753.436000000002</v>
      </c>
      <c r="D16" s="25">
        <v>74667.90400000001</v>
      </c>
      <c r="E16" s="25">
        <v>129443.092</v>
      </c>
      <c r="F16" s="21"/>
      <c r="H16" s="21"/>
      <c r="I16" s="19">
        <v>524288</v>
      </c>
      <c r="J16" s="58">
        <v>43.895211876872096</v>
      </c>
      <c r="K16" s="57">
        <v>12.90757051029583</v>
      </c>
      <c r="L16" s="57">
        <v>43.893999999999998</v>
      </c>
      <c r="M16" s="57">
        <v>43.893999999999998</v>
      </c>
      <c r="N16" s="21"/>
      <c r="O16" s="21"/>
      <c r="P16" s="21"/>
      <c r="R16" s="21"/>
      <c r="S16" s="4"/>
      <c r="T16" s="21"/>
      <c r="U16" s="21"/>
      <c r="V16" s="21"/>
      <c r="W16" s="5"/>
      <c r="X16" s="5"/>
      <c r="Y16" s="5"/>
      <c r="Z16" s="5"/>
      <c r="AA16" s="5"/>
      <c r="AB16" s="5"/>
    </row>
    <row r="17" spans="1:28" ht="15.75" customHeight="1" x14ac:dyDescent="0.2">
      <c r="A17" s="19">
        <v>1048576</v>
      </c>
      <c r="B17" s="59">
        <v>11632.77</v>
      </c>
      <c r="C17" s="25">
        <v>25915.534</v>
      </c>
      <c r="D17" s="25">
        <v>49330.581999999988</v>
      </c>
      <c r="E17" s="25">
        <v>90054.782000000007</v>
      </c>
      <c r="F17" s="21"/>
      <c r="H17" s="21"/>
      <c r="I17" s="19">
        <v>1048576</v>
      </c>
      <c r="J17" s="58">
        <v>85.972954247359439</v>
      </c>
      <c r="K17" s="57">
        <v>38.590269038329915</v>
      </c>
      <c r="L17" s="57">
        <v>85.97399999999999</v>
      </c>
      <c r="M17" s="57">
        <v>85.97399999999999</v>
      </c>
      <c r="N17" s="21"/>
      <c r="O17" s="21"/>
      <c r="P17" s="21"/>
      <c r="R17" s="21"/>
      <c r="S17" s="4"/>
      <c r="T17" s="21"/>
      <c r="U17" s="21"/>
      <c r="V17" s="21"/>
      <c r="W17" s="5"/>
      <c r="X17" s="5"/>
      <c r="Y17" s="5"/>
      <c r="Z17" s="5"/>
      <c r="AA17" s="5"/>
      <c r="AB17" s="5"/>
    </row>
    <row r="18" spans="1:28" ht="15.75" customHeight="1" x14ac:dyDescent="0.2">
      <c r="A18" s="19">
        <v>2097152</v>
      </c>
      <c r="B18" s="59">
        <v>11733.466</v>
      </c>
      <c r="C18" s="25">
        <v>20874.776000000002</v>
      </c>
      <c r="D18" s="25">
        <v>39081.474000000002</v>
      </c>
      <c r="E18" s="25">
        <v>47192.464</v>
      </c>
      <c r="F18" s="21"/>
      <c r="H18" s="21"/>
      <c r="I18" s="19">
        <v>2097152</v>
      </c>
      <c r="J18" s="58">
        <v>170.45777237190237</v>
      </c>
      <c r="K18" s="57">
        <v>95.809735677383514</v>
      </c>
      <c r="L18" s="57">
        <v>170.458</v>
      </c>
      <c r="M18" s="57">
        <v>170.458</v>
      </c>
      <c r="N18" s="21"/>
      <c r="O18" s="21"/>
      <c r="P18" s="21"/>
      <c r="R18" s="21"/>
      <c r="S18" s="4"/>
      <c r="T18" s="21"/>
      <c r="U18" s="21"/>
      <c r="V18" s="21"/>
      <c r="W18" s="5"/>
      <c r="X18" s="5"/>
      <c r="Y18" s="5"/>
      <c r="Z18" s="5"/>
      <c r="AA18" s="5"/>
      <c r="AB18" s="5"/>
    </row>
    <row r="19" spans="1:28" ht="15.75" customHeight="1" x14ac:dyDescent="0.15">
      <c r="A19" s="5"/>
      <c r="B19" s="20"/>
      <c r="C19" s="4"/>
      <c r="D19" s="4"/>
      <c r="E19" s="4"/>
      <c r="F19" s="4"/>
      <c r="G19" s="14"/>
      <c r="H19" s="5"/>
      <c r="I19" s="5"/>
      <c r="J19" s="5"/>
      <c r="K19" s="5"/>
      <c r="L19" s="5"/>
      <c r="M19" s="5"/>
      <c r="N19" s="5"/>
      <c r="O19" s="5"/>
      <c r="P19" s="5"/>
      <c r="Q19" s="20"/>
      <c r="R19" s="4"/>
      <c r="S19" s="4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 x14ac:dyDescent="0.15">
      <c r="A20" s="5"/>
      <c r="B20" s="20"/>
      <c r="C20" s="4"/>
      <c r="D20" s="4"/>
      <c r="E20" s="4"/>
      <c r="F20" s="4"/>
      <c r="G20" s="14"/>
      <c r="H20" s="4"/>
      <c r="I20" s="4"/>
      <c r="J20" s="5"/>
      <c r="K20" s="5"/>
      <c r="L20" s="5"/>
      <c r="M20" s="5"/>
      <c r="N20" s="5"/>
      <c r="O20" s="5"/>
      <c r="P20" s="5"/>
      <c r="Q20" s="20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15">
      <c r="A21" s="5"/>
      <c r="B21" s="20"/>
      <c r="C21" s="4"/>
      <c r="D21" s="4"/>
      <c r="E21" s="4"/>
      <c r="F21" s="4"/>
      <c r="G21" s="14"/>
      <c r="H21" s="4"/>
      <c r="I21" s="4"/>
      <c r="J21" s="5"/>
      <c r="K21" s="5"/>
      <c r="L21" s="5"/>
      <c r="M21" s="5"/>
      <c r="N21" s="5"/>
      <c r="O21" s="5"/>
      <c r="P21" s="5"/>
      <c r="Q21" s="20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 x14ac:dyDescent="0.15">
      <c r="A22" s="21"/>
      <c r="C22" s="21"/>
      <c r="D22" s="21"/>
      <c r="E22" s="21"/>
      <c r="F22" s="21"/>
      <c r="H22" s="21"/>
      <c r="I22" s="21"/>
      <c r="J22" s="21"/>
      <c r="K22" s="21"/>
      <c r="L22" s="21"/>
      <c r="M22" s="21"/>
      <c r="N22" s="21"/>
      <c r="O22" s="21"/>
      <c r="P22" s="21"/>
      <c r="R22" s="21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 x14ac:dyDescent="0.15">
      <c r="A23" s="21"/>
      <c r="C23" s="21"/>
      <c r="D23" s="21"/>
      <c r="E23" s="21"/>
      <c r="F23" s="21"/>
      <c r="H23" s="21"/>
      <c r="I23" s="21"/>
      <c r="J23" s="21"/>
      <c r="K23" s="21"/>
      <c r="L23" s="21"/>
      <c r="M23" s="21"/>
      <c r="N23" s="21"/>
      <c r="O23" s="21"/>
      <c r="P23" s="21"/>
      <c r="R23" s="21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 x14ac:dyDescent="0.2">
      <c r="A24" s="32" t="s">
        <v>27</v>
      </c>
      <c r="B24" s="33"/>
      <c r="C24" s="34"/>
      <c r="D24" s="34"/>
      <c r="E24" s="34"/>
      <c r="F24" s="34"/>
      <c r="H24" s="21"/>
      <c r="I24" s="32" t="s">
        <v>27</v>
      </c>
      <c r="J24" s="33"/>
      <c r="K24" s="34"/>
      <c r="L24" s="34"/>
      <c r="M24" s="34"/>
      <c r="N24" s="34"/>
      <c r="O24" s="21"/>
      <c r="P24" s="21"/>
      <c r="R24" s="21"/>
      <c r="S24" s="5"/>
      <c r="T24" s="21"/>
      <c r="U24" s="21"/>
      <c r="V24" s="21"/>
      <c r="W24" s="5"/>
      <c r="X24" s="5"/>
      <c r="Y24" s="5"/>
      <c r="Z24" s="5"/>
      <c r="AA24" s="5"/>
      <c r="AB24" s="5"/>
    </row>
    <row r="25" spans="1:28" ht="15.75" customHeight="1" x14ac:dyDescent="0.2">
      <c r="A25" s="17"/>
      <c r="B25" s="22"/>
      <c r="C25" s="23"/>
      <c r="D25" s="23"/>
      <c r="E25" s="23"/>
      <c r="F25" s="23"/>
      <c r="H25" s="21"/>
      <c r="I25" s="17"/>
      <c r="J25" s="54"/>
      <c r="K25" s="55"/>
      <c r="L25" s="55"/>
      <c r="M25" s="55"/>
      <c r="N25" s="55"/>
      <c r="O25" s="21"/>
      <c r="P25" s="21"/>
      <c r="R25" s="21"/>
      <c r="S25" s="5"/>
      <c r="T25" s="21"/>
      <c r="U25" s="21"/>
      <c r="V25" s="21"/>
      <c r="W25" s="5"/>
      <c r="X25" s="5"/>
      <c r="Y25" s="5"/>
      <c r="Z25" s="5"/>
      <c r="AA25" s="5"/>
      <c r="AB25" s="5"/>
    </row>
    <row r="26" spans="1:28" ht="15.75" customHeight="1" x14ac:dyDescent="0.2">
      <c r="A26" s="18" t="s">
        <v>1</v>
      </c>
      <c r="B26" s="24" t="s">
        <v>21</v>
      </c>
      <c r="C26" s="24" t="s">
        <v>24</v>
      </c>
      <c r="D26" s="24" t="s">
        <v>25</v>
      </c>
      <c r="E26" s="24" t="s">
        <v>26</v>
      </c>
      <c r="F26" s="24" t="s">
        <v>28</v>
      </c>
      <c r="H26" s="21"/>
      <c r="I26" s="18" t="s">
        <v>1</v>
      </c>
      <c r="J26" s="56" t="s">
        <v>21</v>
      </c>
      <c r="K26" s="56" t="s">
        <v>24</v>
      </c>
      <c r="L26" s="56" t="s">
        <v>25</v>
      </c>
      <c r="M26" s="56" t="s">
        <v>26</v>
      </c>
      <c r="N26" s="56" t="s">
        <v>28</v>
      </c>
      <c r="O26" s="21"/>
      <c r="P26" s="21"/>
      <c r="R26" s="21"/>
      <c r="S26" s="5"/>
      <c r="T26" s="21"/>
      <c r="U26" s="21"/>
      <c r="V26" s="21"/>
      <c r="W26" s="5"/>
      <c r="X26" s="5"/>
      <c r="Y26" s="5"/>
      <c r="Z26" s="5"/>
      <c r="AA26" s="5"/>
      <c r="AB26" s="5"/>
    </row>
    <row r="27" spans="1:28" ht="15.75" customHeight="1" x14ac:dyDescent="0.2">
      <c r="A27" s="19">
        <v>256</v>
      </c>
      <c r="B27" s="59">
        <v>697.92000000000007</v>
      </c>
      <c r="C27" s="25">
        <v>2467.402</v>
      </c>
      <c r="D27" s="25">
        <v>4646.2180000000008</v>
      </c>
      <c r="E27" s="25">
        <v>7870.8459999999995</v>
      </c>
      <c r="F27" s="25">
        <v>10485.556</v>
      </c>
      <c r="H27" s="21"/>
      <c r="I27" s="19">
        <v>256</v>
      </c>
      <c r="J27" s="58">
        <v>0.34997034526868398</v>
      </c>
      <c r="K27" s="57">
        <v>9.898742947512236E-2</v>
      </c>
      <c r="L27" s="57">
        <v>5.2556627403077941E-2</v>
      </c>
      <c r="M27" s="57">
        <v>3.1019846948999376E-2</v>
      </c>
      <c r="N27" s="57">
        <v>2.3283619994592476E-2</v>
      </c>
      <c r="O27" s="21"/>
      <c r="P27" s="21"/>
      <c r="R27" s="21"/>
      <c r="S27" s="5"/>
      <c r="T27" s="21"/>
      <c r="U27" s="21"/>
      <c r="V27" s="21"/>
      <c r="W27" s="5"/>
      <c r="X27" s="5"/>
      <c r="Y27" s="5"/>
      <c r="Z27" s="5"/>
      <c r="AA27" s="5"/>
      <c r="AB27" s="5"/>
    </row>
    <row r="28" spans="1:28" ht="15.75" customHeight="1" x14ac:dyDescent="0.2">
      <c r="A28" s="19">
        <v>512</v>
      </c>
      <c r="B28" s="59">
        <v>1194.4680000000001</v>
      </c>
      <c r="C28" s="25">
        <v>4096.8259999999991</v>
      </c>
      <c r="D28" s="25">
        <v>7241.5980000000009</v>
      </c>
      <c r="E28" s="25">
        <v>11155.48</v>
      </c>
      <c r="F28" s="25">
        <v>11337.618</v>
      </c>
      <c r="H28" s="21"/>
      <c r="I28" s="19">
        <v>512</v>
      </c>
      <c r="J28" s="58">
        <v>0.40883140804078255</v>
      </c>
      <c r="K28" s="57">
        <v>0.11922736305323067</v>
      </c>
      <c r="L28" s="57">
        <v>6.7436274677645264E-2</v>
      </c>
      <c r="M28" s="57">
        <v>4.3771874107040573E-2</v>
      </c>
      <c r="N28" s="57">
        <v>4.3067358984629954E-2</v>
      </c>
      <c r="O28" s="21"/>
      <c r="P28" s="21"/>
      <c r="R28" s="21"/>
      <c r="S28" s="5"/>
      <c r="T28" s="21"/>
      <c r="U28" s="21"/>
      <c r="V28" s="21"/>
      <c r="W28" s="5"/>
      <c r="X28" s="5"/>
      <c r="Y28" s="5"/>
      <c r="Z28" s="5"/>
      <c r="AA28" s="5"/>
      <c r="AB28" s="5"/>
    </row>
    <row r="29" spans="1:28" ht="15.75" customHeight="1" x14ac:dyDescent="0.2">
      <c r="A29" s="19">
        <v>1024</v>
      </c>
      <c r="B29" s="59">
        <v>1792.604</v>
      </c>
      <c r="C29" s="25">
        <v>5948.7539999999999</v>
      </c>
      <c r="D29" s="25">
        <v>10569.878000000001</v>
      </c>
      <c r="E29" s="25">
        <v>11699.686</v>
      </c>
      <c r="F29" s="25">
        <v>11686.744000000001</v>
      </c>
      <c r="H29" s="21"/>
      <c r="I29" s="19">
        <v>1024</v>
      </c>
      <c r="J29" s="58">
        <v>0.54491517086059349</v>
      </c>
      <c r="K29" s="57">
        <v>0.1641744036398034</v>
      </c>
      <c r="L29" s="57">
        <v>9.2392314649042045E-2</v>
      </c>
      <c r="M29" s="57">
        <v>8.346967720821015E-2</v>
      </c>
      <c r="N29" s="57">
        <v>8.3562664575951295E-2</v>
      </c>
      <c r="O29" s="21"/>
      <c r="P29" s="21"/>
      <c r="R29" s="21"/>
      <c r="S29" s="5"/>
      <c r="T29" s="21"/>
      <c r="U29" s="21"/>
      <c r="V29" s="21"/>
      <c r="W29" s="5"/>
      <c r="X29" s="5"/>
      <c r="Y29" s="5"/>
      <c r="Z29" s="5"/>
      <c r="AA29" s="5"/>
      <c r="AB29" s="5"/>
    </row>
    <row r="30" spans="1:28" ht="15.75" customHeight="1" x14ac:dyDescent="0.2">
      <c r="A30" s="19">
        <v>2048</v>
      </c>
      <c r="B30" s="59">
        <v>2402.6760000000004</v>
      </c>
      <c r="C30" s="25">
        <v>7811.2860000000001</v>
      </c>
      <c r="D30" s="25">
        <v>11910.451999999999</v>
      </c>
      <c r="E30" s="25">
        <v>12002.52</v>
      </c>
      <c r="F30" s="25">
        <v>12019.632</v>
      </c>
      <c r="H30" s="21"/>
      <c r="I30" s="19">
        <v>2048</v>
      </c>
      <c r="J30" s="58">
        <v>0.81293905904010799</v>
      </c>
      <c r="K30" s="57">
        <v>0.25006480361208083</v>
      </c>
      <c r="L30" s="57">
        <v>0.16398570334538404</v>
      </c>
      <c r="M30" s="57">
        <v>0.16272663287420205</v>
      </c>
      <c r="N30" s="57">
        <v>0.16249467960244895</v>
      </c>
      <c r="O30" s="21"/>
      <c r="P30" s="21"/>
      <c r="R30" s="21"/>
      <c r="S30" s="5"/>
      <c r="T30" s="21"/>
      <c r="U30" s="21"/>
      <c r="V30" s="21"/>
      <c r="W30" s="5"/>
      <c r="X30" s="5"/>
      <c r="Y30" s="5"/>
      <c r="Z30" s="5"/>
      <c r="AA30" s="5"/>
      <c r="AB30" s="5"/>
    </row>
    <row r="31" spans="1:28" ht="15.75" customHeight="1" x14ac:dyDescent="0.2">
      <c r="A31" s="19">
        <v>4096</v>
      </c>
      <c r="B31" s="59">
        <v>2722.826</v>
      </c>
      <c r="C31" s="25">
        <v>9178.0619999999999</v>
      </c>
      <c r="D31" s="25">
        <v>12102.106</v>
      </c>
      <c r="E31" s="25">
        <v>12145.812</v>
      </c>
      <c r="F31" s="25">
        <v>12151.304</v>
      </c>
      <c r="H31" s="21"/>
      <c r="I31" s="19">
        <v>4096</v>
      </c>
      <c r="J31" s="58">
        <v>1.4346577152257314</v>
      </c>
      <c r="K31" s="57">
        <v>0.42565243479827586</v>
      </c>
      <c r="L31" s="57">
        <v>0.32277735757835646</v>
      </c>
      <c r="M31" s="57">
        <v>0.32161349882549295</v>
      </c>
      <c r="N31" s="57">
        <v>0.3214675640919073</v>
      </c>
      <c r="O31" s="21"/>
      <c r="P31" s="21"/>
      <c r="R31" s="21"/>
      <c r="S31" s="5"/>
      <c r="T31" s="21"/>
      <c r="U31" s="21"/>
      <c r="V31" s="21"/>
      <c r="W31" s="5"/>
      <c r="X31" s="5"/>
      <c r="Y31" s="5"/>
      <c r="Z31" s="5"/>
      <c r="AA31" s="5"/>
      <c r="AB31" s="5"/>
    </row>
    <row r="32" spans="1:28" ht="15.75" customHeight="1" x14ac:dyDescent="0.2">
      <c r="A32" s="19">
        <v>8192</v>
      </c>
      <c r="B32" s="59">
        <v>3066.1639999999998</v>
      </c>
      <c r="C32" s="25">
        <v>11838.77</v>
      </c>
      <c r="D32" s="25">
        <v>12257.755999999999</v>
      </c>
      <c r="E32" s="25">
        <v>12246.636</v>
      </c>
      <c r="F32" s="25">
        <v>12251.31</v>
      </c>
      <c r="H32" s="21"/>
      <c r="I32" s="19">
        <v>8192</v>
      </c>
      <c r="J32" s="58">
        <v>2.5480267801393803</v>
      </c>
      <c r="K32" s="57">
        <v>0.65999835362213388</v>
      </c>
      <c r="L32" s="57">
        <v>0.63735195153144331</v>
      </c>
      <c r="M32" s="57">
        <v>0.63793059084819159</v>
      </c>
      <c r="N32" s="57">
        <v>0.63768699813219842</v>
      </c>
      <c r="O32" s="21"/>
      <c r="P32" s="21"/>
      <c r="R32" s="21"/>
      <c r="S32" s="5"/>
      <c r="T32" s="21"/>
      <c r="U32" s="21"/>
      <c r="V32" s="21"/>
      <c r="W32" s="5"/>
      <c r="X32" s="5"/>
      <c r="Y32" s="5"/>
      <c r="Z32" s="5"/>
      <c r="AA32" s="5"/>
      <c r="AB32" s="5"/>
    </row>
    <row r="33" spans="1:28" ht="15.75" customHeight="1" x14ac:dyDescent="0.2">
      <c r="A33" s="19">
        <v>16384</v>
      </c>
      <c r="B33" s="59">
        <v>3215.2799999999997</v>
      </c>
      <c r="C33" s="25">
        <v>12079.422</v>
      </c>
      <c r="D33" s="25">
        <v>12283.718000000001</v>
      </c>
      <c r="E33" s="25">
        <v>12277.694</v>
      </c>
      <c r="F33" s="25">
        <v>12285.495999999999</v>
      </c>
      <c r="H33" s="21"/>
      <c r="I33" s="19">
        <v>16384</v>
      </c>
      <c r="J33" s="58">
        <v>4.8596643297239606</v>
      </c>
      <c r="K33" s="57">
        <v>1.2935538779349633</v>
      </c>
      <c r="L33" s="57">
        <v>1.2720096417342073</v>
      </c>
      <c r="M33" s="57">
        <v>1.2726334742059389</v>
      </c>
      <c r="N33" s="57">
        <v>1.2718249231676189</v>
      </c>
      <c r="O33" s="21"/>
      <c r="P33" s="21"/>
      <c r="R33" s="21"/>
      <c r="S33" s="5"/>
      <c r="T33" s="21"/>
      <c r="U33" s="21"/>
      <c r="V33" s="21"/>
      <c r="W33" s="5"/>
      <c r="X33" s="5"/>
      <c r="Y33" s="5"/>
      <c r="Z33" s="5"/>
      <c r="AA33" s="5"/>
      <c r="AB33" s="5"/>
    </row>
    <row r="34" spans="1:28" ht="15.75" customHeight="1" x14ac:dyDescent="0.2">
      <c r="A34" s="19">
        <v>32768</v>
      </c>
      <c r="B34" s="59">
        <v>3315.4800000000005</v>
      </c>
      <c r="C34" s="25">
        <v>12147.89</v>
      </c>
      <c r="D34" s="25">
        <v>12317.495999999999</v>
      </c>
      <c r="E34" s="25">
        <v>12304.994000000001</v>
      </c>
      <c r="F34" s="25">
        <v>12323.558000000001</v>
      </c>
      <c r="H34" s="21"/>
      <c r="I34" s="19">
        <v>32768</v>
      </c>
      <c r="J34" s="58">
        <v>9.4255052691005368</v>
      </c>
      <c r="K34" s="57">
        <v>2.5725095970689522</v>
      </c>
      <c r="L34" s="57">
        <v>2.5370423735610963</v>
      </c>
      <c r="M34" s="57">
        <v>2.5396210216038226</v>
      </c>
      <c r="N34" s="57">
        <v>2.5357943640495924</v>
      </c>
      <c r="O34" s="21"/>
      <c r="P34" s="21"/>
      <c r="R34" s="21"/>
      <c r="S34" s="5"/>
      <c r="T34" s="21"/>
      <c r="U34" s="21"/>
      <c r="V34" s="21"/>
      <c r="W34" s="5"/>
      <c r="X34" s="5"/>
      <c r="Y34" s="5"/>
      <c r="Z34" s="5"/>
      <c r="AA34" s="5"/>
      <c r="AB34" s="5"/>
    </row>
    <row r="35" spans="1:28" ht="15.75" customHeight="1" x14ac:dyDescent="0.2">
      <c r="A35" s="19">
        <v>65536</v>
      </c>
      <c r="B35" s="59">
        <v>3354.0019999999995</v>
      </c>
      <c r="C35" s="25">
        <v>12275.56</v>
      </c>
      <c r="D35" s="25">
        <v>12328.888000000001</v>
      </c>
      <c r="E35" s="25">
        <v>12326.786</v>
      </c>
      <c r="F35" s="25">
        <v>12336.598</v>
      </c>
      <c r="H35" s="21"/>
      <c r="I35" s="19">
        <v>65536</v>
      </c>
      <c r="J35" s="58">
        <v>18.634460044054652</v>
      </c>
      <c r="K35" s="57">
        <v>5.0914385170265462</v>
      </c>
      <c r="L35" s="57">
        <v>5.0693970671674613</v>
      </c>
      <c r="M35" s="57">
        <v>5.0702627931973314</v>
      </c>
      <c r="N35" s="57">
        <v>5.0662265270675659</v>
      </c>
      <c r="O35" s="21"/>
      <c r="P35" s="21"/>
      <c r="R35" s="21"/>
      <c r="S35" s="5"/>
      <c r="T35" s="21"/>
      <c r="U35" s="21"/>
      <c r="V35" s="21"/>
      <c r="W35" s="5"/>
      <c r="X35" s="5"/>
      <c r="Y35" s="5"/>
      <c r="Z35" s="5"/>
      <c r="AA35" s="5"/>
      <c r="AB35" s="5"/>
    </row>
    <row r="36" spans="1:28" ht="15.75" customHeight="1" x14ac:dyDescent="0.2">
      <c r="A36" s="19">
        <v>131072</v>
      </c>
      <c r="B36" s="59">
        <v>3384.5</v>
      </c>
      <c r="C36" s="25">
        <v>12316.99</v>
      </c>
      <c r="D36" s="25">
        <v>12333.86</v>
      </c>
      <c r="E36" s="25">
        <v>12332.886</v>
      </c>
      <c r="F36" s="25">
        <v>12345.63</v>
      </c>
      <c r="H36" s="21"/>
      <c r="I36" s="19">
        <v>131072</v>
      </c>
      <c r="J36" s="58">
        <v>36.933082899255147</v>
      </c>
      <c r="K36" s="57">
        <v>10.148593892916354</v>
      </c>
      <c r="L36" s="57">
        <v>10.134705427992467</v>
      </c>
      <c r="M36" s="57">
        <v>10.135509085589241</v>
      </c>
      <c r="N36" s="57">
        <v>10.125040233576017</v>
      </c>
      <c r="O36" s="21"/>
      <c r="P36" s="21"/>
      <c r="R36" s="21"/>
      <c r="S36" s="5"/>
      <c r="T36" s="21"/>
      <c r="U36" s="21"/>
      <c r="V36" s="21"/>
      <c r="W36" s="5"/>
      <c r="X36" s="5"/>
      <c r="Y36" s="5"/>
      <c r="Z36" s="5"/>
      <c r="AA36" s="5"/>
      <c r="AB36" s="5"/>
    </row>
    <row r="37" spans="1:28" ht="15.75" customHeight="1" x14ac:dyDescent="0.2">
      <c r="A37" s="19">
        <v>262144</v>
      </c>
      <c r="B37" s="59">
        <v>3409.2820000000002</v>
      </c>
      <c r="C37" s="25">
        <v>12311.013999999999</v>
      </c>
      <c r="D37" s="25">
        <v>12341.915999999999</v>
      </c>
      <c r="E37" s="25">
        <v>12335.368</v>
      </c>
      <c r="F37" s="25">
        <v>12348.842000000001</v>
      </c>
      <c r="H37" s="21"/>
      <c r="I37" s="19">
        <v>262144</v>
      </c>
      <c r="J37" s="58">
        <v>73.32922323158958</v>
      </c>
      <c r="K37" s="57">
        <v>20.307028763892578</v>
      </c>
      <c r="L37" s="57">
        <v>20.256178898664299</v>
      </c>
      <c r="M37" s="57">
        <v>20.266934651974285</v>
      </c>
      <c r="N37" s="57">
        <v>20.244813246522952</v>
      </c>
      <c r="O37" s="21"/>
      <c r="P37" s="21"/>
      <c r="R37" s="21"/>
      <c r="S37" s="5"/>
      <c r="T37" s="21"/>
      <c r="U37" s="21"/>
      <c r="V37" s="21"/>
      <c r="W37" s="5"/>
      <c r="X37" s="5"/>
      <c r="Y37" s="5"/>
      <c r="Z37" s="5"/>
      <c r="AA37" s="5"/>
      <c r="AB37" s="5"/>
    </row>
    <row r="38" spans="1:28" ht="15.75" customHeight="1" x14ac:dyDescent="0.2">
      <c r="A38" s="19">
        <v>524288</v>
      </c>
      <c r="B38" s="59">
        <v>3411.6839999999997</v>
      </c>
      <c r="C38" s="25">
        <v>12337.976000000001</v>
      </c>
      <c r="D38" s="25">
        <v>12341.794</v>
      </c>
      <c r="E38" s="25">
        <v>12337.84</v>
      </c>
      <c r="F38" s="25">
        <v>12350.438</v>
      </c>
      <c r="H38" s="21"/>
      <c r="I38" s="19">
        <v>524288</v>
      </c>
      <c r="J38" s="58">
        <v>146.55520518305201</v>
      </c>
      <c r="K38" s="57">
        <v>40.525310020257507</v>
      </c>
      <c r="L38" s="57">
        <v>40.512749081841257</v>
      </c>
      <c r="M38" s="57">
        <v>40.525746700924152</v>
      </c>
      <c r="N38" s="57">
        <v>40.484394158167973</v>
      </c>
      <c r="O38" s="21"/>
      <c r="P38" s="21"/>
      <c r="R38" s="21"/>
      <c r="S38" s="5"/>
      <c r="T38" s="21"/>
      <c r="U38" s="21"/>
      <c r="V38" s="21"/>
      <c r="W38" s="5"/>
      <c r="X38" s="5"/>
      <c r="Y38" s="5"/>
      <c r="Z38" s="5"/>
      <c r="AA38" s="5"/>
      <c r="AB38" s="5"/>
    </row>
    <row r="39" spans="1:28" ht="15.75" customHeight="1" x14ac:dyDescent="0.2">
      <c r="A39" s="19">
        <v>1048576</v>
      </c>
      <c r="B39" s="59">
        <v>3418.5159999999996</v>
      </c>
      <c r="C39" s="25">
        <v>12341.794</v>
      </c>
      <c r="D39" s="25">
        <v>12346.08</v>
      </c>
      <c r="E39" s="25">
        <v>12343.17</v>
      </c>
      <c r="F39" s="25">
        <v>12351.335999999999</v>
      </c>
      <c r="H39" s="21"/>
      <c r="I39" s="19">
        <v>1048576</v>
      </c>
      <c r="J39" s="58">
        <v>292.5245943013814</v>
      </c>
      <c r="K39" s="57">
        <v>81.0255053066345</v>
      </c>
      <c r="L39" s="57">
        <v>80.99736927933219</v>
      </c>
      <c r="M39" s="57">
        <v>81.016471938133122</v>
      </c>
      <c r="N39" s="57">
        <v>80.96290155149623</v>
      </c>
      <c r="O39" s="21"/>
      <c r="P39" s="21"/>
      <c r="R39" s="21"/>
      <c r="S39" s="5"/>
      <c r="T39" s="21"/>
      <c r="U39" s="21"/>
      <c r="V39" s="21"/>
      <c r="W39" s="5"/>
      <c r="X39" s="5"/>
      <c r="Y39" s="5"/>
      <c r="Z39" s="5"/>
      <c r="AA39" s="5"/>
      <c r="AB39" s="5"/>
    </row>
    <row r="40" spans="1:28" ht="15.75" customHeight="1" x14ac:dyDescent="0.2">
      <c r="A40" s="19">
        <v>2097152</v>
      </c>
      <c r="B40" s="59">
        <v>3420.2019999999998</v>
      </c>
      <c r="C40" s="25">
        <v>12350.136</v>
      </c>
      <c r="D40" s="25">
        <v>12349.544</v>
      </c>
      <c r="E40" s="25">
        <v>12349.968000000001</v>
      </c>
      <c r="F40" s="25">
        <v>12352.005999999999</v>
      </c>
      <c r="H40" s="21"/>
      <c r="I40" s="19">
        <v>2097152</v>
      </c>
      <c r="J40" s="58">
        <v>584.76078932521591</v>
      </c>
      <c r="K40" s="57">
        <v>161.94153719661679</v>
      </c>
      <c r="L40" s="57">
        <v>161.94930241095858</v>
      </c>
      <c r="M40" s="57">
        <v>161.94373971725776</v>
      </c>
      <c r="N40" s="57">
        <v>161.91701979765767</v>
      </c>
      <c r="O40" s="21"/>
      <c r="P40" s="21"/>
      <c r="R40" s="21"/>
      <c r="S40" s="5"/>
      <c r="T40" s="21"/>
      <c r="U40" s="21"/>
      <c r="V40" s="21"/>
      <c r="W40" s="5"/>
      <c r="X40" s="5"/>
      <c r="Y40" s="5"/>
      <c r="Z40" s="5"/>
      <c r="AA40" s="5"/>
      <c r="AB40" s="5"/>
    </row>
    <row r="41" spans="1:28" ht="15.75" customHeight="1" x14ac:dyDescent="0.15">
      <c r="A41" s="5"/>
      <c r="B41" s="20"/>
      <c r="C41" s="4"/>
      <c r="D41" s="4"/>
      <c r="E41" s="4"/>
      <c r="F41" s="21"/>
      <c r="H41" s="21"/>
      <c r="I41" s="21"/>
      <c r="J41" s="21"/>
      <c r="K41" s="21"/>
      <c r="L41" s="21"/>
      <c r="M41" s="21"/>
      <c r="N41" s="21"/>
      <c r="O41" s="21"/>
      <c r="P41" s="21"/>
      <c r="R41" s="21"/>
      <c r="S41" s="5"/>
      <c r="T41" s="21"/>
      <c r="U41" s="21"/>
      <c r="V41" s="21"/>
      <c r="W41" s="5"/>
      <c r="X41" s="5"/>
      <c r="Y41" s="5"/>
      <c r="Z41" s="5"/>
      <c r="AA41" s="5"/>
      <c r="AB41" s="5"/>
    </row>
    <row r="42" spans="1:28" ht="15.75" customHeight="1" x14ac:dyDescent="0.15">
      <c r="A42" s="21"/>
      <c r="C42" s="21"/>
      <c r="D42" s="21"/>
      <c r="E42" s="21"/>
      <c r="F42" s="21"/>
      <c r="H42" s="21"/>
      <c r="I42" s="21"/>
      <c r="J42" s="21"/>
      <c r="K42" s="21"/>
      <c r="L42" s="21"/>
      <c r="M42" s="21"/>
      <c r="N42" s="21"/>
      <c r="O42" s="21"/>
      <c r="P42" s="21"/>
      <c r="R42" s="21"/>
      <c r="S42" s="5"/>
      <c r="T42" s="21"/>
      <c r="U42" s="21"/>
      <c r="V42" s="21"/>
      <c r="W42" s="5"/>
      <c r="X42" s="5"/>
      <c r="Y42" s="5"/>
      <c r="Z42" s="5"/>
      <c r="AA42" s="5"/>
      <c r="AB42" s="5"/>
    </row>
    <row r="43" spans="1:28" ht="15.75" customHeight="1" x14ac:dyDescent="0.15">
      <c r="A43" s="21"/>
      <c r="C43" s="21"/>
      <c r="D43" s="21"/>
      <c r="E43" s="21"/>
      <c r="F43" s="21"/>
      <c r="H43" s="21"/>
      <c r="I43" s="21"/>
      <c r="J43" s="21"/>
      <c r="K43" s="21"/>
      <c r="L43" s="21"/>
      <c r="M43" s="21"/>
      <c r="N43" s="21"/>
      <c r="O43" s="21"/>
      <c r="P43" s="21"/>
      <c r="R43" s="21"/>
      <c r="S43" s="5"/>
      <c r="T43" s="21"/>
      <c r="U43" s="21"/>
      <c r="V43" s="21"/>
      <c r="W43" s="5"/>
      <c r="X43" s="5"/>
      <c r="Y43" s="5"/>
      <c r="Z43" s="5"/>
      <c r="AA43" s="5"/>
      <c r="AB43" s="5"/>
    </row>
    <row r="44" spans="1:28" ht="15.75" customHeight="1" x14ac:dyDescent="0.15">
      <c r="A44" s="21"/>
      <c r="C44" s="21"/>
      <c r="D44" s="21"/>
      <c r="E44" s="21"/>
      <c r="F44" s="21"/>
      <c r="H44" s="21"/>
      <c r="I44" s="21"/>
      <c r="J44" s="21"/>
      <c r="K44" s="21"/>
      <c r="L44" s="21"/>
      <c r="M44" s="21"/>
      <c r="N44" s="21"/>
      <c r="O44" s="21"/>
      <c r="P44" s="21"/>
      <c r="R44" s="21"/>
      <c r="S44" s="5"/>
      <c r="T44" s="21"/>
      <c r="U44" s="21"/>
      <c r="V44" s="21"/>
      <c r="W44" s="5"/>
      <c r="X44" s="5"/>
      <c r="Y44" s="5"/>
      <c r="Z44" s="5"/>
      <c r="AA44" s="5"/>
      <c r="AB44" s="5"/>
    </row>
    <row r="45" spans="1:28" ht="15.75" customHeight="1" x14ac:dyDescent="0.15">
      <c r="A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R45" s="21"/>
      <c r="S45" s="5"/>
      <c r="T45" s="21"/>
      <c r="U45" s="21"/>
      <c r="V45" s="21"/>
      <c r="W45" s="5"/>
      <c r="X45" s="5"/>
      <c r="Y45" s="5"/>
      <c r="Z45" s="5"/>
      <c r="AA45" s="5"/>
      <c r="AB45" s="5"/>
    </row>
    <row r="46" spans="1:28" ht="15.75" customHeight="1" x14ac:dyDescent="0.15">
      <c r="A46" s="21"/>
      <c r="C46" s="21"/>
      <c r="D46" s="21"/>
      <c r="E46" s="21"/>
      <c r="F46" s="21"/>
      <c r="H46" s="21"/>
      <c r="I46" s="21"/>
      <c r="J46" s="21"/>
      <c r="K46" s="21"/>
      <c r="L46" s="21"/>
      <c r="M46" s="21"/>
      <c r="N46" s="21"/>
      <c r="O46" s="21"/>
      <c r="P46" s="21"/>
      <c r="R46" s="21"/>
      <c r="S46" s="5"/>
      <c r="T46" s="21"/>
      <c r="U46" s="21"/>
      <c r="V46" s="21"/>
      <c r="W46" s="5"/>
      <c r="X46" s="5"/>
      <c r="Y46" s="5"/>
      <c r="Z46" s="5"/>
      <c r="AA46" s="5"/>
      <c r="AB46" s="5"/>
    </row>
    <row r="47" spans="1:28" ht="15.75" customHeight="1" x14ac:dyDescent="0.15">
      <c r="A47" s="21"/>
      <c r="C47" s="21"/>
      <c r="D47" s="21"/>
      <c r="E47" s="21"/>
      <c r="F47" s="21"/>
      <c r="H47" s="21"/>
      <c r="I47" s="21"/>
      <c r="J47" s="21"/>
      <c r="K47" s="21"/>
      <c r="L47" s="21"/>
      <c r="M47" s="21"/>
      <c r="N47" s="21"/>
      <c r="O47" s="21"/>
      <c r="P47" s="21"/>
      <c r="R47" s="21"/>
      <c r="S47" s="5"/>
      <c r="T47" s="21"/>
      <c r="U47" s="21"/>
      <c r="V47" s="21"/>
      <c r="W47" s="5"/>
      <c r="X47" s="5"/>
      <c r="Y47" s="5"/>
      <c r="Z47" s="5"/>
      <c r="AA47" s="5"/>
      <c r="AB47" s="5"/>
    </row>
    <row r="48" spans="1:28" ht="15.75" customHeight="1" x14ac:dyDescent="0.15">
      <c r="A48" s="21"/>
      <c r="C48" s="21"/>
      <c r="D48" s="21"/>
      <c r="E48" s="21"/>
      <c r="F48" s="21"/>
      <c r="H48" s="21"/>
      <c r="I48" s="21"/>
      <c r="J48" s="21"/>
      <c r="K48" s="21"/>
      <c r="L48" s="21"/>
      <c r="M48" s="21"/>
      <c r="N48" s="21"/>
      <c r="O48" s="21"/>
      <c r="P48" s="21"/>
      <c r="R48" s="21"/>
      <c r="S48" s="5"/>
      <c r="T48" s="21"/>
      <c r="U48" s="21"/>
      <c r="V48" s="21"/>
      <c r="W48" s="5"/>
      <c r="X48" s="5"/>
      <c r="Y48" s="5"/>
      <c r="Z48" s="5"/>
      <c r="AA48" s="5"/>
      <c r="AB48" s="5"/>
    </row>
    <row r="49" spans="1:28" ht="15.75" customHeight="1" x14ac:dyDescent="0.15">
      <c r="A49" s="21"/>
      <c r="C49" s="21"/>
      <c r="D49" s="21"/>
      <c r="E49" s="21"/>
      <c r="F49" s="21"/>
      <c r="H49" s="21"/>
      <c r="I49" s="21"/>
      <c r="J49" s="21"/>
      <c r="K49" s="21"/>
      <c r="L49" s="21"/>
      <c r="M49" s="21"/>
      <c r="N49" s="21"/>
      <c r="O49" s="21"/>
      <c r="P49" s="21"/>
      <c r="R49" s="21"/>
      <c r="S49" s="5"/>
      <c r="T49" s="21"/>
      <c r="U49" s="21"/>
      <c r="V49" s="21"/>
      <c r="W49" s="5"/>
      <c r="X49" s="5"/>
      <c r="Y49" s="5"/>
      <c r="Z49" s="5"/>
      <c r="AA49" s="5"/>
      <c r="AB49" s="5"/>
    </row>
    <row r="50" spans="1:28" ht="15.75" customHeight="1" x14ac:dyDescent="0.15">
      <c r="A50" s="21"/>
      <c r="C50" s="21"/>
      <c r="D50" s="21"/>
      <c r="E50" s="21"/>
      <c r="F50" s="21"/>
      <c r="H50" s="21"/>
      <c r="I50" s="21"/>
      <c r="J50" s="21"/>
      <c r="K50" s="21"/>
      <c r="L50" s="21"/>
      <c r="M50" s="21"/>
      <c r="N50" s="21"/>
      <c r="O50" s="21"/>
      <c r="P50" s="21"/>
      <c r="R50" s="21"/>
      <c r="S50" s="5"/>
      <c r="T50" s="21"/>
      <c r="U50" s="21"/>
      <c r="V50" s="21"/>
      <c r="W50" s="5"/>
      <c r="X50" s="5"/>
      <c r="Y50" s="5"/>
      <c r="Z50" s="5"/>
      <c r="AA50" s="5"/>
      <c r="AB50" s="5"/>
    </row>
    <row r="51" spans="1:28" ht="15.75" customHeight="1" x14ac:dyDescent="0.15">
      <c r="A51" s="21"/>
      <c r="C51" s="21"/>
      <c r="D51" s="21"/>
      <c r="E51" s="21"/>
      <c r="F51" s="21"/>
      <c r="H51" s="21"/>
      <c r="I51" s="21"/>
      <c r="J51" s="21"/>
      <c r="K51" s="21"/>
      <c r="L51" s="21"/>
      <c r="M51" s="21"/>
      <c r="N51" s="21"/>
      <c r="O51" s="21"/>
      <c r="P51" s="21"/>
      <c r="R51" s="21"/>
      <c r="S51" s="5"/>
      <c r="T51" s="21"/>
      <c r="U51" s="21"/>
      <c r="V51" s="21"/>
      <c r="W51" s="5"/>
      <c r="X51" s="5"/>
      <c r="Y51" s="5"/>
      <c r="Z51" s="5"/>
      <c r="AA51" s="5"/>
      <c r="AB51" s="5"/>
    </row>
    <row r="52" spans="1:28" ht="15.75" customHeight="1" x14ac:dyDescent="0.15">
      <c r="A52" s="21"/>
      <c r="C52" s="21"/>
      <c r="D52" s="21"/>
      <c r="E52" s="21"/>
      <c r="F52" s="21"/>
      <c r="H52" s="21"/>
      <c r="I52" s="21"/>
      <c r="J52" s="21"/>
      <c r="K52" s="21"/>
      <c r="L52" s="21"/>
      <c r="M52" s="21"/>
      <c r="N52" s="21"/>
      <c r="O52" s="21"/>
      <c r="P52" s="21"/>
      <c r="R52" s="21"/>
      <c r="S52" s="5"/>
      <c r="T52" s="21"/>
      <c r="U52" s="21"/>
      <c r="V52" s="21"/>
      <c r="W52" s="5"/>
      <c r="X52" s="5"/>
      <c r="Y52" s="5"/>
      <c r="Z52" s="5"/>
      <c r="AA52" s="5"/>
      <c r="AB52" s="5"/>
    </row>
    <row r="53" spans="1:28" ht="15.75" customHeight="1" x14ac:dyDescent="0.15">
      <c r="A53" s="21"/>
      <c r="C53" s="21"/>
      <c r="D53" s="21"/>
      <c r="E53" s="21"/>
      <c r="F53" s="21"/>
      <c r="H53" s="21"/>
      <c r="I53" s="21"/>
      <c r="J53" s="21"/>
      <c r="K53" s="21"/>
      <c r="L53" s="21"/>
      <c r="M53" s="21"/>
      <c r="N53" s="21"/>
      <c r="O53" s="21"/>
      <c r="P53" s="21"/>
      <c r="R53" s="21"/>
      <c r="S53" s="5"/>
      <c r="T53" s="21"/>
      <c r="U53" s="21"/>
      <c r="V53" s="21"/>
      <c r="W53" s="5"/>
      <c r="X53" s="5"/>
      <c r="Y53" s="5"/>
      <c r="Z53" s="5"/>
      <c r="AA53" s="5"/>
      <c r="AB53" s="5"/>
    </row>
    <row r="54" spans="1:28" ht="15.75" customHeight="1" x14ac:dyDescent="0.15">
      <c r="A54" s="21"/>
      <c r="C54" s="21"/>
      <c r="D54" s="21"/>
      <c r="E54" s="21"/>
      <c r="F54" s="21"/>
      <c r="H54" s="21"/>
      <c r="I54" s="21"/>
      <c r="J54" s="21"/>
      <c r="K54" s="21"/>
      <c r="L54" s="21"/>
      <c r="M54" s="21"/>
      <c r="N54" s="21"/>
      <c r="O54" s="21"/>
      <c r="P54" s="21"/>
      <c r="R54" s="21"/>
      <c r="S54" s="5"/>
      <c r="T54" s="21"/>
      <c r="U54" s="21"/>
      <c r="V54" s="21"/>
      <c r="W54" s="5"/>
      <c r="X54" s="5"/>
      <c r="Y54" s="5"/>
      <c r="Z54" s="5"/>
      <c r="AA54" s="5"/>
      <c r="AB54" s="5"/>
    </row>
    <row r="55" spans="1:28" ht="15.75" customHeight="1" x14ac:dyDescent="0.15">
      <c r="A55" s="21"/>
      <c r="C55" s="21"/>
      <c r="D55" s="21"/>
      <c r="E55" s="21"/>
      <c r="F55" s="21"/>
      <c r="H55" s="21"/>
      <c r="I55" s="21"/>
      <c r="J55" s="21"/>
      <c r="K55" s="21"/>
      <c r="L55" s="21"/>
      <c r="M55" s="21"/>
      <c r="N55" s="21"/>
      <c r="O55" s="21"/>
      <c r="P55" s="21"/>
      <c r="R55" s="21"/>
      <c r="S55" s="5"/>
      <c r="T55" s="21"/>
      <c r="U55" s="21"/>
      <c r="V55" s="21"/>
      <c r="W55" s="5"/>
      <c r="X55" s="5"/>
      <c r="Y55" s="5"/>
      <c r="Z55" s="5"/>
      <c r="AA55" s="5"/>
      <c r="AB55" s="5"/>
    </row>
    <row r="56" spans="1:28" ht="15.75" customHeight="1" x14ac:dyDescent="0.15">
      <c r="A56" s="21"/>
      <c r="C56" s="21"/>
      <c r="D56" s="21"/>
      <c r="E56" s="21"/>
      <c r="F56" s="21"/>
      <c r="H56" s="21"/>
      <c r="I56" s="21"/>
      <c r="J56" s="21"/>
      <c r="K56" s="21"/>
      <c r="L56" s="21"/>
      <c r="M56" s="21"/>
      <c r="N56" s="21"/>
      <c r="O56" s="21"/>
      <c r="P56" s="21"/>
      <c r="R56" s="21"/>
      <c r="S56" s="5"/>
      <c r="T56" s="21"/>
      <c r="U56" s="21"/>
      <c r="V56" s="21"/>
      <c r="W56" s="5"/>
      <c r="X56" s="5"/>
      <c r="Y56" s="5"/>
      <c r="Z56" s="5"/>
      <c r="AA56" s="5"/>
      <c r="AB56" s="5"/>
    </row>
    <row r="57" spans="1:28" ht="15.75" customHeight="1" x14ac:dyDescent="0.15">
      <c r="A57" s="21"/>
      <c r="C57" s="21"/>
      <c r="D57" s="21"/>
      <c r="E57" s="21"/>
      <c r="F57" s="21"/>
      <c r="H57" s="21"/>
      <c r="I57" s="21"/>
      <c r="J57" s="21"/>
      <c r="K57" s="21"/>
      <c r="L57" s="21"/>
      <c r="M57" s="21"/>
      <c r="N57" s="21"/>
      <c r="O57" s="21"/>
      <c r="P57" s="21"/>
      <c r="R57" s="21"/>
      <c r="S57" s="5"/>
      <c r="T57" s="21"/>
      <c r="U57" s="21"/>
      <c r="V57" s="21"/>
      <c r="W57" s="5"/>
      <c r="X57" s="5"/>
      <c r="Y57" s="5"/>
      <c r="Z57" s="5"/>
      <c r="AA57" s="5"/>
      <c r="AB57" s="5"/>
    </row>
    <row r="58" spans="1:28" ht="15.75" customHeight="1" x14ac:dyDescent="0.15">
      <c r="A58" s="21"/>
      <c r="C58" s="21"/>
      <c r="D58" s="21"/>
      <c r="E58" s="21"/>
      <c r="F58" s="21"/>
      <c r="H58" s="21"/>
      <c r="I58" s="21"/>
      <c r="J58" s="21"/>
      <c r="K58" s="21"/>
      <c r="L58" s="21"/>
      <c r="M58" s="21"/>
      <c r="N58" s="21"/>
      <c r="O58" s="21"/>
      <c r="P58" s="21"/>
      <c r="R58" s="21"/>
      <c r="S58" s="5"/>
      <c r="T58" s="21"/>
      <c r="U58" s="21"/>
      <c r="V58" s="21"/>
      <c r="W58" s="5"/>
      <c r="X58" s="5"/>
      <c r="Y58" s="5"/>
      <c r="Z58" s="5"/>
      <c r="AA58" s="5"/>
      <c r="AB58" s="5"/>
    </row>
    <row r="59" spans="1:28" ht="15.75" customHeight="1" x14ac:dyDescent="0.15">
      <c r="A59" s="21"/>
      <c r="C59" s="21"/>
      <c r="D59" s="21"/>
      <c r="E59" s="21"/>
      <c r="F59" s="21"/>
      <c r="H59" s="21"/>
      <c r="I59" s="21"/>
      <c r="J59" s="21"/>
      <c r="K59" s="21"/>
      <c r="L59" s="21"/>
      <c r="M59" s="21"/>
      <c r="N59" s="21"/>
      <c r="O59" s="21"/>
      <c r="P59" s="21"/>
      <c r="R59" s="21"/>
      <c r="S59" s="5"/>
      <c r="T59" s="21"/>
      <c r="U59" s="21"/>
      <c r="V59" s="21"/>
      <c r="W59" s="5"/>
      <c r="X59" s="5"/>
      <c r="Y59" s="5"/>
      <c r="Z59" s="5"/>
      <c r="AA59" s="5"/>
      <c r="AB59" s="5"/>
    </row>
    <row r="60" spans="1:28" ht="15.75" customHeight="1" x14ac:dyDescent="0.15">
      <c r="A60" s="21"/>
      <c r="C60" s="21"/>
      <c r="D60" s="21"/>
      <c r="E60" s="21"/>
      <c r="F60" s="21"/>
      <c r="H60" s="21"/>
      <c r="I60" s="21"/>
      <c r="J60" s="21"/>
      <c r="K60" s="21"/>
      <c r="L60" s="21"/>
      <c r="M60" s="21"/>
      <c r="N60" s="21"/>
      <c r="O60" s="21"/>
      <c r="P60" s="21"/>
      <c r="R60" s="21"/>
      <c r="S60" s="5"/>
      <c r="T60" s="21"/>
      <c r="U60" s="21"/>
      <c r="V60" s="21"/>
      <c r="W60" s="5"/>
      <c r="X60" s="5"/>
      <c r="Y60" s="5"/>
      <c r="Z60" s="5"/>
      <c r="AA60" s="5"/>
      <c r="AB60" s="5"/>
    </row>
    <row r="61" spans="1:28" ht="15.75" customHeight="1" x14ac:dyDescent="0.15">
      <c r="A61" s="5"/>
      <c r="B61" s="20"/>
      <c r="C61" s="5"/>
      <c r="D61" s="5"/>
      <c r="E61" s="5"/>
      <c r="F61" s="5"/>
      <c r="G61" s="20"/>
      <c r="H61" s="5"/>
      <c r="I61" s="5"/>
      <c r="J61" s="5"/>
      <c r="K61" s="5"/>
      <c r="L61" s="5"/>
      <c r="M61" s="5"/>
      <c r="N61" s="5"/>
      <c r="O61" s="5"/>
      <c r="P61" s="5"/>
      <c r="Q61" s="20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.75" customHeight="1" x14ac:dyDescent="0.15">
      <c r="A62" s="5"/>
      <c r="B62" s="20"/>
      <c r="C62" s="5"/>
      <c r="D62" s="5"/>
      <c r="E62" s="5"/>
      <c r="F62" s="5"/>
      <c r="G62" s="20"/>
      <c r="H62" s="5"/>
      <c r="I62" s="5"/>
      <c r="J62" s="5"/>
      <c r="K62" s="5"/>
      <c r="L62" s="5"/>
      <c r="M62" s="5"/>
      <c r="N62" s="5"/>
      <c r="O62" s="5"/>
      <c r="P62" s="5"/>
      <c r="Q62" s="20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.75" customHeight="1" x14ac:dyDescent="0.15">
      <c r="A63" s="5"/>
      <c r="B63" s="20"/>
      <c r="C63" s="5"/>
      <c r="D63" s="5"/>
      <c r="E63" s="5"/>
      <c r="F63" s="5"/>
      <c r="G63" s="20"/>
      <c r="H63" s="5"/>
      <c r="I63" s="5"/>
      <c r="J63" s="5"/>
      <c r="K63" s="5"/>
      <c r="L63" s="5"/>
      <c r="M63" s="5"/>
      <c r="N63" s="5"/>
      <c r="O63" s="5"/>
      <c r="P63" s="5"/>
      <c r="Q63" s="20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.75" customHeight="1" x14ac:dyDescent="0.15">
      <c r="A64" s="5"/>
      <c r="B64" s="20"/>
      <c r="C64" s="5"/>
      <c r="D64" s="5"/>
      <c r="E64" s="5"/>
      <c r="F64" s="5"/>
      <c r="G64" s="20"/>
      <c r="H64" s="5"/>
      <c r="I64" s="5"/>
      <c r="J64" s="5"/>
      <c r="K64" s="5"/>
      <c r="L64" s="5"/>
      <c r="M64" s="5"/>
      <c r="N64" s="5"/>
      <c r="O64" s="5"/>
      <c r="P64" s="5"/>
      <c r="Q64" s="20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.75" customHeight="1" x14ac:dyDescent="0.15">
      <c r="A65" s="5"/>
      <c r="B65" s="20"/>
      <c r="C65" s="5"/>
      <c r="D65" s="5"/>
      <c r="E65" s="5"/>
      <c r="F65" s="5"/>
      <c r="G65" s="20"/>
      <c r="H65" s="5"/>
      <c r="I65" s="5"/>
      <c r="J65" s="5"/>
      <c r="K65" s="5"/>
      <c r="L65" s="5"/>
      <c r="M65" s="5"/>
      <c r="N65" s="5"/>
      <c r="O65" s="5"/>
      <c r="P65" s="5"/>
      <c r="Q65" s="20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.75" customHeight="1" x14ac:dyDescent="0.15">
      <c r="A66" s="5"/>
      <c r="B66" s="20"/>
      <c r="C66" s="5"/>
      <c r="D66" s="5"/>
      <c r="E66" s="5"/>
      <c r="F66" s="5"/>
      <c r="G66" s="20"/>
      <c r="H66" s="5"/>
      <c r="I66" s="5"/>
      <c r="J66" s="5"/>
      <c r="K66" s="5"/>
      <c r="L66" s="5"/>
      <c r="M66" s="5"/>
      <c r="N66" s="5"/>
      <c r="O66" s="5"/>
      <c r="P66" s="5"/>
      <c r="Q66" s="20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.75" customHeight="1" x14ac:dyDescent="0.15">
      <c r="A67" s="5"/>
      <c r="B67" s="20"/>
      <c r="C67" s="5"/>
      <c r="D67" s="5"/>
      <c r="E67" s="5"/>
      <c r="F67" s="5"/>
      <c r="G67" s="20"/>
      <c r="H67" s="5"/>
      <c r="I67" s="5"/>
      <c r="J67" s="5"/>
      <c r="K67" s="5"/>
      <c r="L67" s="5"/>
      <c r="M67" s="5"/>
      <c r="N67" s="5"/>
      <c r="O67" s="5"/>
      <c r="P67" s="5"/>
      <c r="Q67" s="20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.75" customHeight="1" x14ac:dyDescent="0.15">
      <c r="A68" s="5"/>
      <c r="B68" s="20"/>
      <c r="C68" s="5"/>
      <c r="D68" s="5"/>
      <c r="E68" s="5"/>
      <c r="F68" s="5"/>
      <c r="G68" s="20"/>
      <c r="H68" s="5"/>
      <c r="I68" s="5"/>
      <c r="J68" s="5"/>
      <c r="K68" s="5"/>
      <c r="L68" s="5"/>
      <c r="M68" s="5"/>
      <c r="N68" s="5"/>
      <c r="O68" s="5"/>
      <c r="P68" s="5"/>
      <c r="Q68" s="20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.75" customHeight="1" x14ac:dyDescent="0.15">
      <c r="A69" s="5"/>
      <c r="B69" s="20"/>
      <c r="C69" s="5"/>
      <c r="D69" s="5"/>
      <c r="E69" s="5"/>
      <c r="F69" s="5"/>
      <c r="G69" s="20"/>
      <c r="H69" s="5"/>
      <c r="I69" s="5"/>
      <c r="J69" s="5"/>
      <c r="K69" s="5"/>
      <c r="L69" s="5"/>
      <c r="M69" s="5"/>
      <c r="N69" s="5"/>
      <c r="O69" s="5"/>
      <c r="P69" s="5"/>
      <c r="Q69" s="20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.75" customHeight="1" x14ac:dyDescent="0.15">
      <c r="A70" s="5"/>
      <c r="B70" s="20"/>
      <c r="C70" s="5"/>
      <c r="D70" s="5"/>
      <c r="E70" s="5"/>
      <c r="F70" s="5"/>
      <c r="G70" s="20"/>
      <c r="H70" s="5"/>
      <c r="I70" s="5"/>
      <c r="J70" s="5"/>
      <c r="K70" s="5"/>
      <c r="L70" s="5"/>
      <c r="M70" s="5"/>
      <c r="N70" s="5"/>
      <c r="O70" s="5"/>
      <c r="P70" s="5"/>
      <c r="Q70" s="20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.75" customHeight="1" x14ac:dyDescent="0.15">
      <c r="A71" s="5"/>
      <c r="B71" s="20"/>
      <c r="C71" s="5"/>
      <c r="D71" s="5"/>
      <c r="E71" s="5"/>
      <c r="F71" s="5"/>
      <c r="G71" s="20"/>
      <c r="H71" s="5"/>
      <c r="I71" s="5"/>
      <c r="J71" s="5"/>
      <c r="K71" s="5"/>
      <c r="L71" s="5"/>
      <c r="M71" s="5"/>
      <c r="N71" s="5"/>
      <c r="O71" s="5"/>
      <c r="P71" s="5"/>
      <c r="Q71" s="20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.75" customHeight="1" x14ac:dyDescent="0.15">
      <c r="A72" s="5"/>
      <c r="B72" s="20"/>
      <c r="C72" s="5"/>
      <c r="D72" s="5"/>
      <c r="E72" s="5"/>
      <c r="F72" s="5"/>
      <c r="G72" s="20"/>
      <c r="H72" s="5"/>
      <c r="I72" s="5"/>
      <c r="J72" s="5"/>
      <c r="K72" s="5"/>
      <c r="L72" s="5"/>
      <c r="M72" s="5"/>
      <c r="N72" s="5"/>
      <c r="O72" s="5"/>
      <c r="P72" s="5"/>
      <c r="Q72" s="20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75" customHeight="1" x14ac:dyDescent="0.15">
      <c r="A73" s="5"/>
      <c r="B73" s="20"/>
      <c r="C73" s="5"/>
      <c r="D73" s="5"/>
      <c r="E73" s="5"/>
      <c r="F73" s="5"/>
      <c r="G73" s="20"/>
      <c r="H73" s="5"/>
      <c r="I73" s="5"/>
      <c r="J73" s="5"/>
      <c r="K73" s="5"/>
      <c r="L73" s="5"/>
      <c r="M73" s="5"/>
      <c r="N73" s="5"/>
      <c r="O73" s="5"/>
      <c r="P73" s="5"/>
      <c r="Q73" s="20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.75" customHeight="1" x14ac:dyDescent="0.15">
      <c r="A74" s="5"/>
      <c r="B74" s="20"/>
      <c r="C74" s="5"/>
      <c r="D74" s="5"/>
      <c r="E74" s="5"/>
      <c r="F74" s="5"/>
      <c r="G74" s="20"/>
      <c r="H74" s="5"/>
      <c r="I74" s="5"/>
      <c r="J74" s="5"/>
      <c r="K74" s="5"/>
      <c r="L74" s="5"/>
      <c r="M74" s="5"/>
      <c r="N74" s="5"/>
      <c r="O74" s="5"/>
      <c r="P74" s="5"/>
      <c r="Q74" s="20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.75" customHeight="1" x14ac:dyDescent="0.15">
      <c r="A75" s="5"/>
      <c r="B75" s="20"/>
      <c r="C75" s="5"/>
      <c r="D75" s="5"/>
      <c r="E75" s="5"/>
      <c r="F75" s="5"/>
      <c r="G75" s="20"/>
      <c r="H75" s="5"/>
      <c r="I75" s="5"/>
      <c r="J75" s="5"/>
      <c r="K75" s="5"/>
      <c r="L75" s="5"/>
      <c r="M75" s="5"/>
      <c r="N75" s="5"/>
      <c r="O75" s="5"/>
      <c r="P75" s="5"/>
      <c r="Q75" s="20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.75" customHeight="1" x14ac:dyDescent="0.15">
      <c r="A76" s="5"/>
      <c r="B76" s="20"/>
      <c r="C76" s="5"/>
      <c r="D76" s="5"/>
      <c r="E76" s="5"/>
      <c r="F76" s="5"/>
      <c r="G76" s="20"/>
      <c r="H76" s="5"/>
      <c r="I76" s="5"/>
      <c r="J76" s="5"/>
      <c r="K76" s="5"/>
      <c r="L76" s="5"/>
      <c r="M76" s="5"/>
      <c r="N76" s="5"/>
      <c r="O76" s="5"/>
      <c r="P76" s="5"/>
      <c r="Q76" s="20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.75" customHeight="1" x14ac:dyDescent="0.15">
      <c r="A77" s="5"/>
      <c r="B77" s="20"/>
      <c r="C77" s="5"/>
      <c r="D77" s="5"/>
      <c r="E77" s="5"/>
      <c r="F77" s="5"/>
      <c r="G77" s="20"/>
      <c r="H77" s="5"/>
      <c r="I77" s="5"/>
      <c r="J77" s="5"/>
      <c r="K77" s="5"/>
      <c r="L77" s="5"/>
      <c r="M77" s="5"/>
      <c r="N77" s="5"/>
      <c r="O77" s="5"/>
      <c r="P77" s="5"/>
      <c r="Q77" s="20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.75" customHeight="1" x14ac:dyDescent="0.15">
      <c r="A78" s="5"/>
      <c r="B78" s="20"/>
      <c r="C78" s="5"/>
      <c r="D78" s="5"/>
      <c r="E78" s="5"/>
      <c r="F78" s="5"/>
      <c r="G78" s="20"/>
      <c r="H78" s="5"/>
      <c r="I78" s="5"/>
      <c r="J78" s="5"/>
      <c r="K78" s="5"/>
      <c r="L78" s="5"/>
      <c r="M78" s="5"/>
      <c r="N78" s="5"/>
      <c r="O78" s="5"/>
      <c r="P78" s="5"/>
      <c r="Q78" s="20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.75" customHeight="1" x14ac:dyDescent="0.15">
      <c r="A79" s="5"/>
      <c r="B79" s="20"/>
      <c r="C79" s="5"/>
      <c r="D79" s="5"/>
      <c r="E79" s="5"/>
      <c r="F79" s="5"/>
      <c r="G79" s="20"/>
      <c r="H79" s="5"/>
      <c r="I79" s="5"/>
      <c r="J79" s="5"/>
      <c r="K79" s="5"/>
      <c r="L79" s="5"/>
      <c r="M79" s="5"/>
      <c r="N79" s="5"/>
      <c r="O79" s="5"/>
      <c r="P79" s="5"/>
      <c r="Q79" s="20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.75" customHeight="1" x14ac:dyDescent="0.15">
      <c r="A80" s="5"/>
      <c r="B80" s="20"/>
      <c r="C80" s="5"/>
      <c r="D80" s="5"/>
      <c r="E80" s="5"/>
      <c r="F80" s="5"/>
      <c r="G80" s="20"/>
      <c r="H80" s="5"/>
      <c r="I80" s="5"/>
      <c r="J80" s="5"/>
      <c r="K80" s="5"/>
      <c r="L80" s="5"/>
      <c r="M80" s="5"/>
      <c r="N80" s="5"/>
      <c r="O80" s="5"/>
      <c r="P80" s="5"/>
      <c r="Q80" s="20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.75" customHeight="1" x14ac:dyDescent="0.15">
      <c r="A81" s="5"/>
      <c r="B81" s="20"/>
      <c r="C81" s="5"/>
      <c r="D81" s="5"/>
      <c r="E81" s="5"/>
      <c r="F81" s="5"/>
      <c r="G81" s="20"/>
      <c r="H81" s="5"/>
      <c r="I81" s="5"/>
      <c r="J81" s="5"/>
      <c r="K81" s="5"/>
      <c r="L81" s="5"/>
      <c r="M81" s="5"/>
      <c r="N81" s="5"/>
      <c r="O81" s="5"/>
      <c r="P81" s="5"/>
      <c r="Q81" s="20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.75" customHeight="1" x14ac:dyDescent="0.15">
      <c r="A82" s="5"/>
      <c r="B82" s="20"/>
      <c r="C82" s="5"/>
      <c r="D82" s="5"/>
      <c r="E82" s="5"/>
      <c r="F82" s="5"/>
      <c r="G82" s="20"/>
      <c r="H82" s="5"/>
      <c r="I82" s="5"/>
      <c r="J82" s="5"/>
      <c r="K82" s="5"/>
      <c r="L82" s="5"/>
      <c r="M82" s="5"/>
      <c r="N82" s="5"/>
      <c r="O82" s="5"/>
      <c r="P82" s="5"/>
      <c r="Q82" s="20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.75" customHeight="1" x14ac:dyDescent="0.15">
      <c r="A83" s="5"/>
      <c r="B83" s="20"/>
      <c r="C83" s="5"/>
      <c r="D83" s="5"/>
      <c r="E83" s="5"/>
      <c r="F83" s="5"/>
      <c r="G83" s="20"/>
      <c r="H83" s="5"/>
      <c r="I83" s="5"/>
      <c r="J83" s="5"/>
      <c r="K83" s="5"/>
      <c r="L83" s="5"/>
      <c r="M83" s="5"/>
      <c r="N83" s="5"/>
      <c r="O83" s="5"/>
      <c r="P83" s="5"/>
      <c r="Q83" s="20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.75" customHeight="1" x14ac:dyDescent="0.15">
      <c r="A84" s="5"/>
      <c r="B84" s="20"/>
      <c r="C84" s="5"/>
      <c r="D84" s="5"/>
      <c r="E84" s="5"/>
      <c r="F84" s="5"/>
      <c r="G84" s="20"/>
      <c r="H84" s="5"/>
      <c r="I84" s="5"/>
      <c r="J84" s="5"/>
      <c r="K84" s="5"/>
      <c r="L84" s="5"/>
      <c r="M84" s="5"/>
      <c r="N84" s="5"/>
      <c r="O84" s="5"/>
      <c r="P84" s="5"/>
      <c r="Q84" s="20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.75" customHeight="1" x14ac:dyDescent="0.15">
      <c r="A85" s="5"/>
      <c r="B85" s="20"/>
      <c r="C85" s="5"/>
      <c r="D85" s="5"/>
      <c r="E85" s="5"/>
      <c r="F85" s="5"/>
      <c r="G85" s="20"/>
      <c r="H85" s="5"/>
      <c r="I85" s="5"/>
      <c r="J85" s="5"/>
      <c r="K85" s="5"/>
      <c r="L85" s="5"/>
      <c r="M85" s="5"/>
      <c r="N85" s="5"/>
      <c r="O85" s="5"/>
      <c r="P85" s="5"/>
      <c r="Q85" s="20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.75" customHeight="1" x14ac:dyDescent="0.15">
      <c r="A86" s="5"/>
      <c r="B86" s="20"/>
      <c r="C86" s="5"/>
      <c r="D86" s="5"/>
      <c r="E86" s="5"/>
      <c r="F86" s="5"/>
      <c r="G86" s="20"/>
      <c r="H86" s="5"/>
      <c r="I86" s="5"/>
      <c r="J86" s="5"/>
      <c r="K86" s="5"/>
      <c r="L86" s="5"/>
      <c r="M86" s="5"/>
      <c r="N86" s="5"/>
      <c r="O86" s="5"/>
      <c r="P86" s="5"/>
      <c r="Q86" s="20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.75" customHeight="1" x14ac:dyDescent="0.15">
      <c r="A87" s="5"/>
      <c r="B87" s="20"/>
      <c r="C87" s="5"/>
      <c r="D87" s="5"/>
      <c r="E87" s="5"/>
      <c r="F87" s="5"/>
      <c r="G87" s="20"/>
      <c r="H87" s="5"/>
      <c r="I87" s="5"/>
      <c r="J87" s="5"/>
      <c r="K87" s="5"/>
      <c r="L87" s="5"/>
      <c r="M87" s="5"/>
      <c r="N87" s="5"/>
      <c r="O87" s="5"/>
      <c r="P87" s="5"/>
      <c r="Q87" s="20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.75" customHeight="1" x14ac:dyDescent="0.15">
      <c r="A88" s="5"/>
      <c r="B88" s="20"/>
      <c r="C88" s="5"/>
      <c r="D88" s="5"/>
      <c r="E88" s="5"/>
      <c r="F88" s="5"/>
      <c r="G88" s="20"/>
      <c r="H88" s="5"/>
      <c r="I88" s="5"/>
      <c r="J88" s="5"/>
      <c r="K88" s="5"/>
      <c r="L88" s="5"/>
      <c r="M88" s="5"/>
      <c r="N88" s="5"/>
      <c r="O88" s="5"/>
      <c r="P88" s="5"/>
      <c r="Q88" s="20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.75" customHeight="1" x14ac:dyDescent="0.15">
      <c r="A89" s="5"/>
      <c r="B89" s="20"/>
      <c r="C89" s="5"/>
      <c r="D89" s="5"/>
      <c r="E89" s="5"/>
      <c r="F89" s="5"/>
      <c r="G89" s="20"/>
      <c r="H89" s="5"/>
      <c r="I89" s="5"/>
      <c r="J89" s="5"/>
      <c r="K89" s="5"/>
      <c r="L89" s="5"/>
      <c r="M89" s="5"/>
      <c r="N89" s="5"/>
      <c r="O89" s="5"/>
      <c r="P89" s="5"/>
      <c r="Q89" s="20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.75" customHeight="1" x14ac:dyDescent="0.15">
      <c r="A90" s="5"/>
      <c r="B90" s="20"/>
      <c r="C90" s="5"/>
      <c r="D90" s="5"/>
      <c r="E90" s="5"/>
      <c r="F90" s="5"/>
      <c r="G90" s="20"/>
      <c r="H90" s="5"/>
      <c r="I90" s="5"/>
      <c r="J90" s="5"/>
      <c r="K90" s="5"/>
      <c r="L90" s="5"/>
      <c r="M90" s="5"/>
      <c r="N90" s="5"/>
      <c r="O90" s="5"/>
      <c r="P90" s="5"/>
      <c r="Q90" s="20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.75" customHeight="1" x14ac:dyDescent="0.15">
      <c r="A91" s="5"/>
      <c r="B91" s="20"/>
      <c r="C91" s="5"/>
      <c r="D91" s="5"/>
      <c r="E91" s="5"/>
      <c r="F91" s="5"/>
      <c r="G91" s="20"/>
      <c r="H91" s="5"/>
      <c r="I91" s="5"/>
      <c r="J91" s="5"/>
      <c r="K91" s="5"/>
      <c r="L91" s="5"/>
      <c r="M91" s="5"/>
      <c r="N91" s="5"/>
      <c r="O91" s="5"/>
      <c r="P91" s="5"/>
      <c r="Q91" s="20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.75" customHeight="1" x14ac:dyDescent="0.15">
      <c r="A92" s="5"/>
      <c r="B92" s="20"/>
      <c r="C92" s="5"/>
      <c r="D92" s="5"/>
      <c r="E92" s="5"/>
      <c r="F92" s="5"/>
      <c r="G92" s="20"/>
      <c r="H92" s="5"/>
      <c r="I92" s="5"/>
      <c r="J92" s="5"/>
      <c r="K92" s="5"/>
      <c r="L92" s="5"/>
      <c r="M92" s="5"/>
      <c r="N92" s="5"/>
      <c r="O92" s="5"/>
      <c r="P92" s="5"/>
      <c r="Q92" s="20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.75" customHeight="1" x14ac:dyDescent="0.15">
      <c r="A93" s="5"/>
      <c r="B93" s="20"/>
      <c r="C93" s="5"/>
      <c r="D93" s="5"/>
      <c r="E93" s="5"/>
      <c r="F93" s="5"/>
      <c r="G93" s="20"/>
      <c r="H93" s="5"/>
      <c r="I93" s="5"/>
      <c r="J93" s="5"/>
      <c r="K93" s="5"/>
      <c r="L93" s="5"/>
      <c r="M93" s="5"/>
      <c r="N93" s="5"/>
      <c r="O93" s="5"/>
      <c r="P93" s="5"/>
      <c r="Q93" s="20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.75" customHeight="1" x14ac:dyDescent="0.15">
      <c r="A94" s="5"/>
      <c r="B94" s="20"/>
      <c r="C94" s="5"/>
      <c r="D94" s="5"/>
      <c r="E94" s="5"/>
      <c r="F94" s="5"/>
      <c r="G94" s="20"/>
      <c r="H94" s="5"/>
      <c r="I94" s="5"/>
      <c r="J94" s="5"/>
      <c r="K94" s="5"/>
      <c r="L94" s="5"/>
      <c r="M94" s="5"/>
      <c r="N94" s="5"/>
      <c r="O94" s="5"/>
      <c r="P94" s="5"/>
      <c r="Q94" s="20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.75" customHeight="1" x14ac:dyDescent="0.15">
      <c r="A95" s="5"/>
      <c r="B95" s="20"/>
      <c r="C95" s="5"/>
      <c r="D95" s="5"/>
      <c r="E95" s="5"/>
      <c r="F95" s="5"/>
      <c r="G95" s="20"/>
      <c r="H95" s="5"/>
      <c r="I95" s="5"/>
      <c r="J95" s="5"/>
      <c r="K95" s="5"/>
      <c r="L95" s="5"/>
      <c r="M95" s="5"/>
      <c r="N95" s="5"/>
      <c r="O95" s="5"/>
      <c r="P95" s="5"/>
      <c r="Q95" s="20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.75" customHeight="1" x14ac:dyDescent="0.15">
      <c r="A96" s="5"/>
      <c r="B96" s="20"/>
      <c r="C96" s="5"/>
      <c r="D96" s="5"/>
      <c r="E96" s="5"/>
      <c r="F96" s="5"/>
      <c r="G96" s="20"/>
      <c r="H96" s="5"/>
      <c r="I96" s="5"/>
      <c r="J96" s="5"/>
      <c r="K96" s="5"/>
      <c r="L96" s="5"/>
      <c r="M96" s="5"/>
      <c r="N96" s="5"/>
      <c r="O96" s="5"/>
      <c r="P96" s="5"/>
      <c r="Q96" s="20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.75" customHeight="1" x14ac:dyDescent="0.15">
      <c r="A97" s="5"/>
      <c r="B97" s="20"/>
      <c r="C97" s="5"/>
      <c r="D97" s="5"/>
      <c r="E97" s="5"/>
      <c r="F97" s="5"/>
      <c r="G97" s="20"/>
      <c r="H97" s="5"/>
      <c r="I97" s="5"/>
      <c r="J97" s="5"/>
      <c r="K97" s="5"/>
      <c r="L97" s="5"/>
      <c r="M97" s="5"/>
      <c r="N97" s="5"/>
      <c r="O97" s="5"/>
      <c r="P97" s="5"/>
      <c r="Q97" s="20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15">
      <c r="A98" s="5"/>
      <c r="B98" s="20"/>
      <c r="C98" s="5"/>
      <c r="D98" s="5"/>
      <c r="E98" s="5"/>
      <c r="F98" s="5"/>
      <c r="G98" s="20"/>
      <c r="H98" s="5"/>
      <c r="I98" s="5"/>
      <c r="J98" s="5"/>
      <c r="K98" s="5"/>
      <c r="L98" s="5"/>
      <c r="M98" s="5"/>
      <c r="N98" s="5"/>
      <c r="O98" s="5"/>
      <c r="P98" s="5"/>
      <c r="Q98" s="20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15">
      <c r="A99" s="5"/>
      <c r="B99" s="20"/>
      <c r="C99" s="5"/>
      <c r="D99" s="5"/>
      <c r="E99" s="5"/>
      <c r="F99" s="5"/>
      <c r="G99" s="20"/>
      <c r="H99" s="5"/>
      <c r="I99" s="5"/>
      <c r="J99" s="5"/>
      <c r="K99" s="5"/>
      <c r="L99" s="5"/>
      <c r="M99" s="5"/>
      <c r="N99" s="5"/>
      <c r="O99" s="5"/>
      <c r="P99" s="5"/>
      <c r="Q99" s="20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15">
      <c r="A100" s="5"/>
      <c r="B100" s="20"/>
      <c r="C100" s="5"/>
      <c r="D100" s="5"/>
      <c r="E100" s="5"/>
      <c r="F100" s="5"/>
      <c r="G100" s="20"/>
      <c r="H100" s="5"/>
      <c r="I100" s="5"/>
      <c r="J100" s="5"/>
      <c r="K100" s="5"/>
      <c r="L100" s="5"/>
      <c r="M100" s="5"/>
      <c r="N100" s="5"/>
      <c r="O100" s="5"/>
      <c r="P100" s="5"/>
      <c r="Q100" s="20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15">
      <c r="A101" s="5"/>
      <c r="B101" s="20"/>
      <c r="C101" s="5"/>
      <c r="D101" s="5"/>
      <c r="E101" s="5"/>
      <c r="F101" s="5"/>
      <c r="G101" s="20"/>
      <c r="H101" s="5"/>
      <c r="I101" s="5"/>
      <c r="J101" s="5"/>
      <c r="K101" s="5"/>
      <c r="L101" s="5"/>
      <c r="M101" s="5"/>
      <c r="N101" s="5"/>
      <c r="O101" s="5"/>
      <c r="P101" s="5"/>
      <c r="Q101" s="20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15">
      <c r="A102" s="5"/>
      <c r="B102" s="20"/>
      <c r="C102" s="5"/>
      <c r="D102" s="5"/>
      <c r="E102" s="5"/>
      <c r="F102" s="5"/>
      <c r="G102" s="20"/>
      <c r="H102" s="5"/>
      <c r="I102" s="5"/>
      <c r="J102" s="5"/>
      <c r="K102" s="5"/>
      <c r="L102" s="5"/>
      <c r="M102" s="5"/>
      <c r="N102" s="5"/>
      <c r="O102" s="5"/>
      <c r="P102" s="5"/>
      <c r="Q102" s="20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15">
      <c r="A103" s="5"/>
      <c r="B103" s="20"/>
      <c r="C103" s="5"/>
      <c r="D103" s="5"/>
      <c r="E103" s="5"/>
      <c r="F103" s="5"/>
      <c r="G103" s="20"/>
      <c r="H103" s="5"/>
      <c r="I103" s="5"/>
      <c r="J103" s="5"/>
      <c r="K103" s="5"/>
      <c r="L103" s="5"/>
      <c r="M103" s="5"/>
      <c r="N103" s="5"/>
      <c r="O103" s="5"/>
      <c r="P103" s="5"/>
      <c r="Q103" s="20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15">
      <c r="A104" s="5"/>
      <c r="B104" s="20"/>
      <c r="C104" s="5"/>
      <c r="D104" s="5"/>
      <c r="E104" s="5"/>
      <c r="F104" s="5"/>
      <c r="G104" s="20"/>
      <c r="H104" s="5"/>
      <c r="I104" s="5"/>
      <c r="J104" s="5"/>
      <c r="K104" s="5"/>
      <c r="L104" s="5"/>
      <c r="M104" s="5"/>
      <c r="N104" s="5"/>
      <c r="O104" s="5"/>
      <c r="P104" s="5"/>
      <c r="Q104" s="20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15">
      <c r="A105" s="5"/>
      <c r="B105" s="20"/>
      <c r="C105" s="5"/>
      <c r="D105" s="5"/>
      <c r="E105" s="5"/>
      <c r="F105" s="5"/>
      <c r="G105" s="20"/>
      <c r="H105" s="5"/>
      <c r="I105" s="5"/>
      <c r="J105" s="5"/>
      <c r="K105" s="5"/>
      <c r="L105" s="5"/>
      <c r="M105" s="5"/>
      <c r="N105" s="5"/>
      <c r="O105" s="5"/>
      <c r="P105" s="5"/>
      <c r="Q105" s="20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15">
      <c r="A106" s="5"/>
      <c r="B106" s="20"/>
      <c r="C106" s="5"/>
      <c r="D106" s="5"/>
      <c r="E106" s="5"/>
      <c r="F106" s="5"/>
      <c r="G106" s="20"/>
      <c r="H106" s="5"/>
      <c r="I106" s="5"/>
      <c r="J106" s="5"/>
      <c r="K106" s="5"/>
      <c r="L106" s="5"/>
      <c r="M106" s="5"/>
      <c r="N106" s="5"/>
      <c r="O106" s="5"/>
      <c r="P106" s="5"/>
      <c r="Q106" s="20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15">
      <c r="A107" s="5"/>
      <c r="B107" s="20"/>
      <c r="C107" s="5"/>
      <c r="D107" s="5"/>
      <c r="E107" s="5"/>
      <c r="F107" s="5"/>
      <c r="G107" s="20"/>
      <c r="H107" s="5"/>
      <c r="I107" s="5"/>
      <c r="J107" s="5"/>
      <c r="K107" s="5"/>
      <c r="L107" s="5"/>
      <c r="M107" s="5"/>
      <c r="N107" s="5"/>
      <c r="O107" s="5"/>
      <c r="P107" s="5"/>
      <c r="Q107" s="20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 x14ac:dyDescent="0.15">
      <c r="A108" s="5"/>
      <c r="B108" s="20"/>
      <c r="C108" s="5"/>
      <c r="D108" s="5"/>
      <c r="E108" s="5"/>
      <c r="F108" s="5"/>
      <c r="G108" s="20"/>
      <c r="H108" s="5"/>
      <c r="I108" s="5"/>
      <c r="J108" s="5"/>
      <c r="K108" s="5"/>
      <c r="L108" s="5"/>
      <c r="M108" s="5"/>
      <c r="N108" s="5"/>
      <c r="O108" s="5"/>
      <c r="P108" s="5"/>
      <c r="Q108" s="20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 x14ac:dyDescent="0.15">
      <c r="A109" s="5"/>
      <c r="B109" s="20"/>
      <c r="C109" s="5"/>
      <c r="D109" s="5"/>
      <c r="E109" s="5"/>
      <c r="F109" s="5"/>
      <c r="G109" s="20"/>
      <c r="H109" s="5"/>
      <c r="I109" s="5"/>
      <c r="J109" s="5"/>
      <c r="K109" s="5"/>
      <c r="L109" s="5"/>
      <c r="M109" s="5"/>
      <c r="N109" s="5"/>
      <c r="O109" s="5"/>
      <c r="P109" s="5"/>
      <c r="Q109" s="20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15">
      <c r="A110" s="5"/>
      <c r="B110" s="20"/>
      <c r="C110" s="5"/>
      <c r="D110" s="5"/>
      <c r="E110" s="5"/>
      <c r="F110" s="5"/>
      <c r="G110" s="20"/>
      <c r="H110" s="5"/>
      <c r="I110" s="5"/>
      <c r="J110" s="5"/>
      <c r="K110" s="5"/>
      <c r="L110" s="5"/>
      <c r="M110" s="5"/>
      <c r="N110" s="5"/>
      <c r="O110" s="5"/>
      <c r="P110" s="5"/>
      <c r="Q110" s="20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15">
      <c r="A111" s="5"/>
      <c r="B111" s="20"/>
      <c r="C111" s="5"/>
      <c r="D111" s="5"/>
      <c r="E111" s="5"/>
      <c r="F111" s="5"/>
      <c r="G111" s="20"/>
      <c r="H111" s="5"/>
      <c r="I111" s="5"/>
      <c r="J111" s="5"/>
      <c r="K111" s="5"/>
      <c r="L111" s="5"/>
      <c r="M111" s="5"/>
      <c r="N111" s="5"/>
      <c r="O111" s="5"/>
      <c r="P111" s="5"/>
      <c r="Q111" s="20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15">
      <c r="A112" s="5"/>
      <c r="B112" s="20"/>
      <c r="C112" s="5"/>
      <c r="D112" s="5"/>
      <c r="E112" s="5"/>
      <c r="F112" s="5"/>
      <c r="G112" s="20"/>
      <c r="H112" s="5"/>
      <c r="I112" s="5"/>
      <c r="J112" s="5"/>
      <c r="K112" s="5"/>
      <c r="L112" s="5"/>
      <c r="M112" s="5"/>
      <c r="N112" s="5"/>
      <c r="O112" s="5"/>
      <c r="P112" s="5"/>
      <c r="Q112" s="20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15">
      <c r="A113" s="5"/>
      <c r="B113" s="20"/>
      <c r="C113" s="5"/>
      <c r="D113" s="5"/>
      <c r="E113" s="5"/>
      <c r="F113" s="5"/>
      <c r="G113" s="20"/>
      <c r="H113" s="5"/>
      <c r="I113" s="5"/>
      <c r="J113" s="5"/>
      <c r="K113" s="5"/>
      <c r="L113" s="5"/>
      <c r="M113" s="5"/>
      <c r="N113" s="5"/>
      <c r="O113" s="5"/>
      <c r="P113" s="5"/>
      <c r="Q113" s="20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15">
      <c r="A114" s="5"/>
      <c r="B114" s="20"/>
      <c r="C114" s="5"/>
      <c r="D114" s="5"/>
      <c r="E114" s="5"/>
      <c r="F114" s="5"/>
      <c r="G114" s="20"/>
      <c r="H114" s="5"/>
      <c r="I114" s="5"/>
      <c r="J114" s="5"/>
      <c r="K114" s="5"/>
      <c r="L114" s="5"/>
      <c r="M114" s="5"/>
      <c r="N114" s="5"/>
      <c r="O114" s="5"/>
      <c r="P114" s="5"/>
      <c r="Q114" s="20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15">
      <c r="A115" s="5"/>
      <c r="B115" s="20"/>
      <c r="C115" s="5"/>
      <c r="D115" s="5"/>
      <c r="E115" s="5"/>
      <c r="F115" s="5"/>
      <c r="G115" s="20"/>
      <c r="H115" s="5"/>
      <c r="I115" s="5"/>
      <c r="J115" s="5"/>
      <c r="K115" s="5"/>
      <c r="L115" s="5"/>
      <c r="M115" s="5"/>
      <c r="N115" s="5"/>
      <c r="O115" s="5"/>
      <c r="P115" s="5"/>
      <c r="Q115" s="20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15">
      <c r="A116" s="5"/>
      <c r="B116" s="20"/>
      <c r="C116" s="5"/>
      <c r="D116" s="5"/>
      <c r="E116" s="5"/>
      <c r="F116" s="5"/>
      <c r="G116" s="20"/>
      <c r="H116" s="5"/>
      <c r="I116" s="5"/>
      <c r="J116" s="5"/>
      <c r="K116" s="5"/>
      <c r="L116" s="5"/>
      <c r="M116" s="5"/>
      <c r="N116" s="5"/>
      <c r="O116" s="5"/>
      <c r="P116" s="5"/>
      <c r="Q116" s="20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15">
      <c r="A117" s="5"/>
      <c r="B117" s="20"/>
      <c r="C117" s="5"/>
      <c r="D117" s="5"/>
      <c r="E117" s="5"/>
      <c r="F117" s="5"/>
      <c r="G117" s="20"/>
      <c r="H117" s="5"/>
      <c r="I117" s="5"/>
      <c r="J117" s="5"/>
      <c r="K117" s="5"/>
      <c r="L117" s="5"/>
      <c r="M117" s="5"/>
      <c r="N117" s="5"/>
      <c r="O117" s="5"/>
      <c r="P117" s="5"/>
      <c r="Q117" s="20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15">
      <c r="A118" s="5"/>
      <c r="B118" s="20"/>
      <c r="C118" s="5"/>
      <c r="D118" s="5"/>
      <c r="E118" s="5"/>
      <c r="F118" s="5"/>
      <c r="G118" s="20"/>
      <c r="H118" s="5"/>
      <c r="I118" s="5"/>
      <c r="J118" s="5"/>
      <c r="K118" s="5"/>
      <c r="L118" s="5"/>
      <c r="M118" s="5"/>
      <c r="N118" s="5"/>
      <c r="O118" s="5"/>
      <c r="P118" s="5"/>
      <c r="Q118" s="20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15">
      <c r="A119" s="5"/>
      <c r="B119" s="20"/>
      <c r="C119" s="5"/>
      <c r="D119" s="5"/>
      <c r="E119" s="5"/>
      <c r="F119" s="5"/>
      <c r="G119" s="20"/>
      <c r="H119" s="5"/>
      <c r="I119" s="5"/>
      <c r="J119" s="5"/>
      <c r="K119" s="5"/>
      <c r="L119" s="5"/>
      <c r="M119" s="5"/>
      <c r="N119" s="5"/>
      <c r="O119" s="5"/>
      <c r="P119" s="5"/>
      <c r="Q119" s="20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15">
      <c r="A120" s="5"/>
      <c r="B120" s="20"/>
      <c r="C120" s="5"/>
      <c r="D120" s="5"/>
      <c r="E120" s="5"/>
      <c r="F120" s="5"/>
      <c r="G120" s="20"/>
      <c r="H120" s="5"/>
      <c r="I120" s="5"/>
      <c r="J120" s="5"/>
      <c r="K120" s="5"/>
      <c r="L120" s="5"/>
      <c r="M120" s="5"/>
      <c r="N120" s="5"/>
      <c r="O120" s="5"/>
      <c r="P120" s="5"/>
      <c r="Q120" s="20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15">
      <c r="A121" s="5"/>
      <c r="B121" s="20"/>
      <c r="C121" s="5"/>
      <c r="D121" s="5"/>
      <c r="E121" s="5"/>
      <c r="F121" s="5"/>
      <c r="G121" s="20"/>
      <c r="H121" s="5"/>
      <c r="I121" s="5"/>
      <c r="J121" s="5"/>
      <c r="K121" s="5"/>
      <c r="L121" s="5"/>
      <c r="M121" s="5"/>
      <c r="N121" s="5"/>
      <c r="O121" s="5"/>
      <c r="P121" s="5"/>
      <c r="Q121" s="20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15">
      <c r="A122" s="5"/>
      <c r="B122" s="20"/>
      <c r="C122" s="5"/>
      <c r="D122" s="5"/>
      <c r="E122" s="5"/>
      <c r="F122" s="5"/>
      <c r="G122" s="20"/>
      <c r="H122" s="5"/>
      <c r="I122" s="5"/>
      <c r="J122" s="5"/>
      <c r="K122" s="5"/>
      <c r="L122" s="5"/>
      <c r="M122" s="5"/>
      <c r="N122" s="5"/>
      <c r="O122" s="5"/>
      <c r="P122" s="5"/>
      <c r="Q122" s="20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15">
      <c r="A123" s="5"/>
      <c r="B123" s="20"/>
      <c r="C123" s="5"/>
      <c r="D123" s="5"/>
      <c r="E123" s="5"/>
      <c r="F123" s="5"/>
      <c r="G123" s="20"/>
      <c r="H123" s="5"/>
      <c r="I123" s="5"/>
      <c r="J123" s="5"/>
      <c r="K123" s="5"/>
      <c r="L123" s="5"/>
      <c r="M123" s="5"/>
      <c r="N123" s="5"/>
      <c r="O123" s="5"/>
      <c r="P123" s="5"/>
      <c r="Q123" s="20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15">
      <c r="A124" s="5"/>
      <c r="B124" s="20"/>
      <c r="C124" s="5"/>
      <c r="D124" s="5"/>
      <c r="E124" s="5"/>
      <c r="F124" s="5"/>
      <c r="G124" s="20"/>
      <c r="H124" s="5"/>
      <c r="I124" s="5"/>
      <c r="J124" s="5"/>
      <c r="K124" s="5"/>
      <c r="L124" s="5"/>
      <c r="M124" s="5"/>
      <c r="N124" s="5"/>
      <c r="O124" s="5"/>
      <c r="P124" s="5"/>
      <c r="Q124" s="20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15">
      <c r="A125" s="5"/>
      <c r="B125" s="20"/>
      <c r="C125" s="5"/>
      <c r="D125" s="5"/>
      <c r="E125" s="5"/>
      <c r="F125" s="5"/>
      <c r="G125" s="20"/>
      <c r="H125" s="5"/>
      <c r="I125" s="5"/>
      <c r="J125" s="5"/>
      <c r="K125" s="5"/>
      <c r="L125" s="5"/>
      <c r="M125" s="5"/>
      <c r="N125" s="5"/>
      <c r="O125" s="5"/>
      <c r="P125" s="5"/>
      <c r="Q125" s="20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15">
      <c r="A126" s="5"/>
      <c r="B126" s="20"/>
      <c r="C126" s="5"/>
      <c r="D126" s="5"/>
      <c r="E126" s="5"/>
      <c r="F126" s="5"/>
      <c r="G126" s="20"/>
      <c r="H126" s="5"/>
      <c r="I126" s="5"/>
      <c r="J126" s="5"/>
      <c r="K126" s="5"/>
      <c r="L126" s="5"/>
      <c r="M126" s="5"/>
      <c r="N126" s="5"/>
      <c r="O126" s="5"/>
      <c r="P126" s="5"/>
      <c r="Q126" s="20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15">
      <c r="A127" s="5"/>
      <c r="B127" s="20"/>
      <c r="C127" s="5"/>
      <c r="D127" s="5"/>
      <c r="E127" s="5"/>
      <c r="F127" s="5"/>
      <c r="G127" s="20"/>
      <c r="H127" s="5"/>
      <c r="I127" s="5"/>
      <c r="J127" s="5"/>
      <c r="K127" s="5"/>
      <c r="L127" s="5"/>
      <c r="M127" s="5"/>
      <c r="N127" s="5"/>
      <c r="O127" s="5"/>
      <c r="P127" s="5"/>
      <c r="Q127" s="20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15">
      <c r="A128" s="5"/>
      <c r="B128" s="20"/>
      <c r="C128" s="5"/>
      <c r="D128" s="5"/>
      <c r="E128" s="5"/>
      <c r="F128" s="5"/>
      <c r="G128" s="20"/>
      <c r="H128" s="5"/>
      <c r="I128" s="5"/>
      <c r="J128" s="5"/>
      <c r="K128" s="5"/>
      <c r="L128" s="5"/>
      <c r="M128" s="5"/>
      <c r="N128" s="5"/>
      <c r="O128" s="5"/>
      <c r="P128" s="5"/>
      <c r="Q128" s="20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15">
      <c r="A129" s="5"/>
      <c r="B129" s="20"/>
      <c r="C129" s="5"/>
      <c r="D129" s="5"/>
      <c r="E129" s="5"/>
      <c r="F129" s="5"/>
      <c r="G129" s="20"/>
      <c r="H129" s="5"/>
      <c r="I129" s="5"/>
      <c r="J129" s="5"/>
      <c r="K129" s="5"/>
      <c r="L129" s="5"/>
      <c r="M129" s="5"/>
      <c r="N129" s="5"/>
      <c r="O129" s="5"/>
      <c r="P129" s="5"/>
      <c r="Q129" s="20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15">
      <c r="A130" s="5"/>
      <c r="B130" s="20"/>
      <c r="C130" s="5"/>
      <c r="D130" s="5"/>
      <c r="E130" s="5"/>
      <c r="F130" s="5"/>
      <c r="G130" s="20"/>
      <c r="H130" s="5"/>
      <c r="I130" s="5"/>
      <c r="J130" s="5"/>
      <c r="K130" s="5"/>
      <c r="L130" s="5"/>
      <c r="M130" s="5"/>
      <c r="N130" s="5"/>
      <c r="O130" s="5"/>
      <c r="P130" s="5"/>
      <c r="Q130" s="20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15">
      <c r="A131" s="5"/>
      <c r="B131" s="20"/>
      <c r="C131" s="5"/>
      <c r="D131" s="5"/>
      <c r="E131" s="5"/>
      <c r="F131" s="5"/>
      <c r="G131" s="20"/>
      <c r="H131" s="5"/>
      <c r="I131" s="5"/>
      <c r="J131" s="5"/>
      <c r="K131" s="5"/>
      <c r="L131" s="5"/>
      <c r="M131" s="5"/>
      <c r="N131" s="5"/>
      <c r="O131" s="5"/>
      <c r="P131" s="5"/>
      <c r="Q131" s="20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15">
      <c r="A132" s="5"/>
      <c r="B132" s="20"/>
      <c r="C132" s="5"/>
      <c r="D132" s="5"/>
      <c r="E132" s="5"/>
      <c r="F132" s="5"/>
      <c r="G132" s="20"/>
      <c r="H132" s="5"/>
      <c r="I132" s="5"/>
      <c r="J132" s="5"/>
      <c r="K132" s="5"/>
      <c r="L132" s="5"/>
      <c r="M132" s="5"/>
      <c r="N132" s="5"/>
      <c r="O132" s="5"/>
      <c r="P132" s="5"/>
      <c r="Q132" s="20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15">
      <c r="A133" s="5"/>
      <c r="B133" s="20"/>
      <c r="C133" s="5"/>
      <c r="D133" s="5"/>
      <c r="E133" s="5"/>
      <c r="F133" s="5"/>
      <c r="G133" s="20"/>
      <c r="H133" s="5"/>
      <c r="I133" s="5"/>
      <c r="J133" s="5"/>
      <c r="K133" s="5"/>
      <c r="L133" s="5"/>
      <c r="M133" s="5"/>
      <c r="N133" s="5"/>
      <c r="O133" s="5"/>
      <c r="P133" s="5"/>
      <c r="Q133" s="20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15">
      <c r="A134" s="5"/>
      <c r="B134" s="20"/>
      <c r="C134" s="5"/>
      <c r="D134" s="5"/>
      <c r="E134" s="5"/>
      <c r="F134" s="5"/>
      <c r="G134" s="20"/>
      <c r="H134" s="5"/>
      <c r="I134" s="5"/>
      <c r="J134" s="5"/>
      <c r="K134" s="5"/>
      <c r="L134" s="5"/>
      <c r="M134" s="5"/>
      <c r="N134" s="5"/>
      <c r="O134" s="5"/>
      <c r="P134" s="5"/>
      <c r="Q134" s="20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15">
      <c r="A135" s="5"/>
      <c r="B135" s="20"/>
      <c r="C135" s="5"/>
      <c r="D135" s="5"/>
      <c r="E135" s="5"/>
      <c r="F135" s="5"/>
      <c r="G135" s="20"/>
      <c r="H135" s="5"/>
      <c r="I135" s="5"/>
      <c r="J135" s="5"/>
      <c r="K135" s="5"/>
      <c r="L135" s="5"/>
      <c r="M135" s="5"/>
      <c r="N135" s="5"/>
      <c r="O135" s="5"/>
      <c r="P135" s="5"/>
      <c r="Q135" s="20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15">
      <c r="A136" s="5"/>
      <c r="B136" s="20"/>
      <c r="C136" s="5"/>
      <c r="D136" s="5"/>
      <c r="E136" s="5"/>
      <c r="F136" s="5"/>
      <c r="G136" s="20"/>
      <c r="H136" s="5"/>
      <c r="I136" s="5"/>
      <c r="J136" s="5"/>
      <c r="K136" s="5"/>
      <c r="L136" s="5"/>
      <c r="M136" s="5"/>
      <c r="N136" s="5"/>
      <c r="O136" s="5"/>
      <c r="P136" s="5"/>
      <c r="Q136" s="20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15">
      <c r="A137" s="5"/>
      <c r="B137" s="20"/>
      <c r="C137" s="5"/>
      <c r="D137" s="5"/>
      <c r="E137" s="5"/>
      <c r="F137" s="5"/>
      <c r="G137" s="20"/>
      <c r="H137" s="5"/>
      <c r="I137" s="5"/>
      <c r="J137" s="5"/>
      <c r="K137" s="5"/>
      <c r="L137" s="5"/>
      <c r="M137" s="5"/>
      <c r="N137" s="5"/>
      <c r="O137" s="5"/>
      <c r="P137" s="5"/>
      <c r="Q137" s="20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15">
      <c r="A138" s="5"/>
      <c r="B138" s="20"/>
      <c r="C138" s="5"/>
      <c r="D138" s="5"/>
      <c r="E138" s="5"/>
      <c r="F138" s="5"/>
      <c r="G138" s="20"/>
      <c r="H138" s="5"/>
      <c r="I138" s="5"/>
      <c r="J138" s="5"/>
      <c r="K138" s="5"/>
      <c r="L138" s="5"/>
      <c r="M138" s="5"/>
      <c r="N138" s="5"/>
      <c r="O138" s="5"/>
      <c r="P138" s="5"/>
      <c r="Q138" s="20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15">
      <c r="A139" s="5"/>
      <c r="B139" s="20"/>
      <c r="C139" s="5"/>
      <c r="D139" s="5"/>
      <c r="E139" s="5"/>
      <c r="F139" s="5"/>
      <c r="G139" s="20"/>
      <c r="H139" s="5"/>
      <c r="I139" s="5"/>
      <c r="J139" s="5"/>
      <c r="K139" s="5"/>
      <c r="L139" s="5"/>
      <c r="M139" s="5"/>
      <c r="N139" s="5"/>
      <c r="O139" s="5"/>
      <c r="P139" s="5"/>
      <c r="Q139" s="20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15">
      <c r="A140" s="5"/>
      <c r="B140" s="20"/>
      <c r="C140" s="5"/>
      <c r="D140" s="5"/>
      <c r="E140" s="5"/>
      <c r="F140" s="5"/>
      <c r="G140" s="20"/>
      <c r="H140" s="5"/>
      <c r="I140" s="5"/>
      <c r="J140" s="5"/>
      <c r="K140" s="5"/>
      <c r="L140" s="5"/>
      <c r="M140" s="5"/>
      <c r="N140" s="5"/>
      <c r="O140" s="5"/>
      <c r="P140" s="5"/>
      <c r="Q140" s="20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15">
      <c r="A141" s="5"/>
      <c r="B141" s="20"/>
      <c r="C141" s="5"/>
      <c r="D141" s="5"/>
      <c r="E141" s="5"/>
      <c r="F141" s="5"/>
      <c r="G141" s="20"/>
      <c r="H141" s="5"/>
      <c r="I141" s="5"/>
      <c r="J141" s="5"/>
      <c r="K141" s="5"/>
      <c r="L141" s="5"/>
      <c r="M141" s="5"/>
      <c r="N141" s="5"/>
      <c r="O141" s="5"/>
      <c r="P141" s="5"/>
      <c r="Q141" s="20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15">
      <c r="A142" s="5"/>
      <c r="B142" s="20"/>
      <c r="C142" s="5"/>
      <c r="D142" s="5"/>
      <c r="E142" s="5"/>
      <c r="F142" s="5"/>
      <c r="G142" s="20"/>
      <c r="H142" s="5"/>
      <c r="I142" s="5"/>
      <c r="J142" s="5"/>
      <c r="K142" s="5"/>
      <c r="L142" s="5"/>
      <c r="M142" s="5"/>
      <c r="N142" s="5"/>
      <c r="O142" s="5"/>
      <c r="P142" s="5"/>
      <c r="Q142" s="20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15">
      <c r="A143" s="5"/>
      <c r="B143" s="20"/>
      <c r="C143" s="5"/>
      <c r="D143" s="5"/>
      <c r="E143" s="5"/>
      <c r="F143" s="5"/>
      <c r="G143" s="20"/>
      <c r="H143" s="5"/>
      <c r="I143" s="5"/>
      <c r="J143" s="5"/>
      <c r="K143" s="5"/>
      <c r="L143" s="5"/>
      <c r="M143" s="5"/>
      <c r="N143" s="5"/>
      <c r="O143" s="5"/>
      <c r="P143" s="5"/>
      <c r="Q143" s="20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15">
      <c r="A144" s="5"/>
      <c r="B144" s="20"/>
      <c r="C144" s="5"/>
      <c r="D144" s="5"/>
      <c r="E144" s="5"/>
      <c r="F144" s="5"/>
      <c r="G144" s="20"/>
      <c r="H144" s="5"/>
      <c r="I144" s="5"/>
      <c r="J144" s="5"/>
      <c r="K144" s="5"/>
      <c r="L144" s="5"/>
      <c r="M144" s="5"/>
      <c r="N144" s="5"/>
      <c r="O144" s="5"/>
      <c r="P144" s="5"/>
      <c r="Q144" s="20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15">
      <c r="A145" s="5"/>
      <c r="B145" s="20"/>
      <c r="C145" s="5"/>
      <c r="D145" s="5"/>
      <c r="E145" s="5"/>
      <c r="F145" s="5"/>
      <c r="G145" s="20"/>
      <c r="H145" s="5"/>
      <c r="I145" s="5"/>
      <c r="J145" s="5"/>
      <c r="K145" s="5"/>
      <c r="L145" s="5"/>
      <c r="M145" s="5"/>
      <c r="N145" s="5"/>
      <c r="O145" s="5"/>
      <c r="P145" s="5"/>
      <c r="Q145" s="20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15">
      <c r="A146" s="5"/>
      <c r="B146" s="20"/>
      <c r="C146" s="5"/>
      <c r="D146" s="5"/>
      <c r="E146" s="5"/>
      <c r="F146" s="5"/>
      <c r="G146" s="20"/>
      <c r="H146" s="5"/>
      <c r="I146" s="5"/>
      <c r="J146" s="5"/>
      <c r="K146" s="5"/>
      <c r="L146" s="5"/>
      <c r="M146" s="5"/>
      <c r="N146" s="5"/>
      <c r="O146" s="5"/>
      <c r="P146" s="5"/>
      <c r="Q146" s="20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15">
      <c r="A147" s="5"/>
      <c r="B147" s="20"/>
      <c r="C147" s="5"/>
      <c r="D147" s="5"/>
      <c r="E147" s="5"/>
      <c r="F147" s="5"/>
      <c r="G147" s="20"/>
      <c r="H147" s="5"/>
      <c r="I147" s="5"/>
      <c r="J147" s="5"/>
      <c r="K147" s="5"/>
      <c r="L147" s="5"/>
      <c r="M147" s="5"/>
      <c r="N147" s="5"/>
      <c r="O147" s="5"/>
      <c r="P147" s="5"/>
      <c r="Q147" s="20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15">
      <c r="A148" s="5"/>
      <c r="B148" s="20"/>
      <c r="C148" s="5"/>
      <c r="D148" s="5"/>
      <c r="E148" s="5"/>
      <c r="F148" s="5"/>
      <c r="G148" s="20"/>
      <c r="H148" s="5"/>
      <c r="I148" s="5"/>
      <c r="J148" s="5"/>
      <c r="K148" s="5"/>
      <c r="L148" s="5"/>
      <c r="M148" s="5"/>
      <c r="N148" s="5"/>
      <c r="O148" s="5"/>
      <c r="P148" s="5"/>
      <c r="Q148" s="20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15">
      <c r="A149" s="5"/>
      <c r="B149" s="20"/>
      <c r="C149" s="5"/>
      <c r="D149" s="5"/>
      <c r="E149" s="5"/>
      <c r="F149" s="5"/>
      <c r="G149" s="20"/>
      <c r="H149" s="5"/>
      <c r="I149" s="5"/>
      <c r="J149" s="5"/>
      <c r="K149" s="5"/>
      <c r="L149" s="5"/>
      <c r="M149" s="5"/>
      <c r="N149" s="5"/>
      <c r="O149" s="5"/>
      <c r="P149" s="5"/>
      <c r="Q149" s="20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15">
      <c r="A150" s="5"/>
      <c r="B150" s="20"/>
      <c r="C150" s="5"/>
      <c r="D150" s="5"/>
      <c r="E150" s="5"/>
      <c r="F150" s="5"/>
      <c r="G150" s="20"/>
      <c r="H150" s="5"/>
      <c r="I150" s="5"/>
      <c r="J150" s="5"/>
      <c r="K150" s="5"/>
      <c r="L150" s="5"/>
      <c r="M150" s="5"/>
      <c r="N150" s="5"/>
      <c r="O150" s="5"/>
      <c r="P150" s="5"/>
      <c r="Q150" s="20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15">
      <c r="A151" s="5"/>
      <c r="B151" s="20"/>
      <c r="C151" s="5"/>
      <c r="D151" s="5"/>
      <c r="E151" s="5"/>
      <c r="F151" s="5"/>
      <c r="G151" s="20"/>
      <c r="H151" s="5"/>
      <c r="I151" s="5"/>
      <c r="J151" s="5"/>
      <c r="K151" s="5"/>
      <c r="L151" s="5"/>
      <c r="M151" s="5"/>
      <c r="N151" s="5"/>
      <c r="O151" s="5"/>
      <c r="P151" s="5"/>
      <c r="Q151" s="20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15">
      <c r="A152" s="5"/>
      <c r="B152" s="20"/>
      <c r="C152" s="5"/>
      <c r="D152" s="5"/>
      <c r="E152" s="5"/>
      <c r="F152" s="5"/>
      <c r="G152" s="20"/>
      <c r="H152" s="5"/>
      <c r="I152" s="5"/>
      <c r="J152" s="5"/>
      <c r="K152" s="5"/>
      <c r="L152" s="5"/>
      <c r="M152" s="5"/>
      <c r="N152" s="5"/>
      <c r="O152" s="5"/>
      <c r="P152" s="5"/>
      <c r="Q152" s="20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15">
      <c r="A153" s="5"/>
      <c r="B153" s="20"/>
      <c r="C153" s="5"/>
      <c r="D153" s="5"/>
      <c r="E153" s="5"/>
      <c r="F153" s="5"/>
      <c r="G153" s="20"/>
      <c r="H153" s="5"/>
      <c r="I153" s="5"/>
      <c r="J153" s="5"/>
      <c r="K153" s="5"/>
      <c r="L153" s="5"/>
      <c r="M153" s="5"/>
      <c r="N153" s="5"/>
      <c r="O153" s="5"/>
      <c r="P153" s="5"/>
      <c r="Q153" s="20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15">
      <c r="A154" s="5"/>
      <c r="B154" s="20"/>
      <c r="C154" s="5"/>
      <c r="D154" s="5"/>
      <c r="E154" s="5"/>
      <c r="F154" s="5"/>
      <c r="G154" s="20"/>
      <c r="H154" s="5"/>
      <c r="I154" s="5"/>
      <c r="J154" s="5"/>
      <c r="K154" s="5"/>
      <c r="L154" s="5"/>
      <c r="M154" s="5"/>
      <c r="N154" s="5"/>
      <c r="O154" s="5"/>
      <c r="P154" s="5"/>
      <c r="Q154" s="20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15">
      <c r="A155" s="5"/>
      <c r="B155" s="20"/>
      <c r="C155" s="5"/>
      <c r="D155" s="5"/>
      <c r="E155" s="5"/>
      <c r="F155" s="5"/>
      <c r="G155" s="20"/>
      <c r="H155" s="5"/>
      <c r="I155" s="5"/>
      <c r="J155" s="5"/>
      <c r="K155" s="5"/>
      <c r="L155" s="5"/>
      <c r="M155" s="5"/>
      <c r="N155" s="5"/>
      <c r="O155" s="5"/>
      <c r="P155" s="5"/>
      <c r="Q155" s="20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15">
      <c r="A156" s="5"/>
      <c r="B156" s="20"/>
      <c r="C156" s="5"/>
      <c r="D156" s="5"/>
      <c r="E156" s="5"/>
      <c r="F156" s="5"/>
      <c r="G156" s="20"/>
      <c r="H156" s="5"/>
      <c r="I156" s="5"/>
      <c r="J156" s="5"/>
      <c r="K156" s="5"/>
      <c r="L156" s="5"/>
      <c r="M156" s="5"/>
      <c r="N156" s="5"/>
      <c r="O156" s="5"/>
      <c r="P156" s="5"/>
      <c r="Q156" s="20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15">
      <c r="A157" s="5"/>
      <c r="B157" s="20"/>
      <c r="C157" s="5"/>
      <c r="D157" s="5"/>
      <c r="E157" s="5"/>
      <c r="F157" s="5"/>
      <c r="G157" s="20"/>
      <c r="H157" s="5"/>
      <c r="I157" s="5"/>
      <c r="J157" s="5"/>
      <c r="K157" s="5"/>
      <c r="L157" s="5"/>
      <c r="M157" s="5"/>
      <c r="N157" s="5"/>
      <c r="O157" s="5"/>
      <c r="P157" s="5"/>
      <c r="Q157" s="20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15">
      <c r="A158" s="5"/>
      <c r="B158" s="20"/>
      <c r="C158" s="5"/>
      <c r="D158" s="5"/>
      <c r="E158" s="5"/>
      <c r="F158" s="5"/>
      <c r="G158" s="20"/>
      <c r="H158" s="5"/>
      <c r="I158" s="5"/>
      <c r="J158" s="5"/>
      <c r="K158" s="5"/>
      <c r="L158" s="5"/>
      <c r="M158" s="5"/>
      <c r="N158" s="5"/>
      <c r="O158" s="5"/>
      <c r="P158" s="5"/>
      <c r="Q158" s="20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15">
      <c r="A159" s="5"/>
      <c r="B159" s="20"/>
      <c r="C159" s="5"/>
      <c r="D159" s="5"/>
      <c r="E159" s="5"/>
      <c r="F159" s="5"/>
      <c r="G159" s="20"/>
      <c r="H159" s="5"/>
      <c r="I159" s="5"/>
      <c r="J159" s="5"/>
      <c r="K159" s="5"/>
      <c r="L159" s="5"/>
      <c r="M159" s="5"/>
      <c r="N159" s="5"/>
      <c r="O159" s="5"/>
      <c r="P159" s="5"/>
      <c r="Q159" s="20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15">
      <c r="A160" s="5"/>
      <c r="B160" s="20"/>
      <c r="C160" s="5"/>
      <c r="D160" s="5"/>
      <c r="E160" s="5"/>
      <c r="F160" s="5"/>
      <c r="G160" s="20"/>
      <c r="H160" s="5"/>
      <c r="I160" s="5"/>
      <c r="J160" s="5"/>
      <c r="K160" s="5"/>
      <c r="L160" s="5"/>
      <c r="M160" s="5"/>
      <c r="N160" s="5"/>
      <c r="O160" s="5"/>
      <c r="P160" s="5"/>
      <c r="Q160" s="20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15">
      <c r="A161" s="5"/>
      <c r="B161" s="20"/>
      <c r="C161" s="5"/>
      <c r="D161" s="5"/>
      <c r="E161" s="5"/>
      <c r="F161" s="5"/>
      <c r="G161" s="20"/>
      <c r="H161" s="5"/>
      <c r="I161" s="5"/>
      <c r="J161" s="5"/>
      <c r="K161" s="5"/>
      <c r="L161" s="5"/>
      <c r="M161" s="5"/>
      <c r="N161" s="5"/>
      <c r="O161" s="5"/>
      <c r="P161" s="5"/>
      <c r="Q161" s="20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15">
      <c r="A162" s="5"/>
      <c r="B162" s="20"/>
      <c r="C162" s="5"/>
      <c r="D162" s="5"/>
      <c r="E162" s="5"/>
      <c r="F162" s="5"/>
      <c r="G162" s="20"/>
      <c r="H162" s="5"/>
      <c r="I162" s="5"/>
      <c r="J162" s="5"/>
      <c r="K162" s="5"/>
      <c r="L162" s="5"/>
      <c r="M162" s="5"/>
      <c r="N162" s="5"/>
      <c r="O162" s="5"/>
      <c r="P162" s="5"/>
      <c r="Q162" s="20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15">
      <c r="A163" s="5"/>
      <c r="B163" s="20"/>
      <c r="C163" s="5"/>
      <c r="D163" s="5"/>
      <c r="E163" s="5"/>
      <c r="F163" s="5"/>
      <c r="G163" s="20"/>
      <c r="H163" s="5"/>
      <c r="I163" s="5"/>
      <c r="J163" s="5"/>
      <c r="K163" s="5"/>
      <c r="L163" s="5"/>
      <c r="M163" s="5"/>
      <c r="N163" s="5"/>
      <c r="O163" s="5"/>
      <c r="P163" s="5"/>
      <c r="Q163" s="20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15">
      <c r="A164" s="5"/>
      <c r="B164" s="20"/>
      <c r="C164" s="5"/>
      <c r="D164" s="5"/>
      <c r="E164" s="5"/>
      <c r="F164" s="5"/>
      <c r="G164" s="20"/>
      <c r="H164" s="5"/>
      <c r="I164" s="5"/>
      <c r="J164" s="5"/>
      <c r="K164" s="5"/>
      <c r="L164" s="5"/>
      <c r="M164" s="5"/>
      <c r="N164" s="5"/>
      <c r="O164" s="5"/>
      <c r="P164" s="5"/>
      <c r="Q164" s="20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15">
      <c r="A165" s="5"/>
      <c r="B165" s="20"/>
      <c r="C165" s="5"/>
      <c r="D165" s="5"/>
      <c r="E165" s="5"/>
      <c r="F165" s="5"/>
      <c r="G165" s="20"/>
      <c r="H165" s="5"/>
      <c r="I165" s="5"/>
      <c r="J165" s="5"/>
      <c r="K165" s="5"/>
      <c r="L165" s="5"/>
      <c r="M165" s="5"/>
      <c r="N165" s="5"/>
      <c r="O165" s="5"/>
      <c r="P165" s="5"/>
      <c r="Q165" s="20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15">
      <c r="A166" s="5"/>
      <c r="B166" s="20"/>
      <c r="C166" s="5"/>
      <c r="D166" s="5"/>
      <c r="E166" s="5"/>
      <c r="F166" s="5"/>
      <c r="G166" s="20"/>
      <c r="H166" s="5"/>
      <c r="I166" s="5"/>
      <c r="J166" s="5"/>
      <c r="K166" s="5"/>
      <c r="L166" s="5"/>
      <c r="M166" s="5"/>
      <c r="N166" s="5"/>
      <c r="O166" s="5"/>
      <c r="P166" s="5"/>
      <c r="Q166" s="20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15">
      <c r="A167" s="5"/>
      <c r="B167" s="20"/>
      <c r="C167" s="5"/>
      <c r="D167" s="5"/>
      <c r="E167" s="5"/>
      <c r="F167" s="5"/>
      <c r="G167" s="20"/>
      <c r="H167" s="5"/>
      <c r="I167" s="5"/>
      <c r="J167" s="5"/>
      <c r="K167" s="5"/>
      <c r="L167" s="5"/>
      <c r="M167" s="5"/>
      <c r="N167" s="5"/>
      <c r="O167" s="5"/>
      <c r="P167" s="5"/>
      <c r="Q167" s="20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15">
      <c r="A168" s="5"/>
      <c r="B168" s="20"/>
      <c r="C168" s="5"/>
      <c r="D168" s="5"/>
      <c r="E168" s="5"/>
      <c r="F168" s="5"/>
      <c r="G168" s="20"/>
      <c r="H168" s="5"/>
      <c r="I168" s="5"/>
      <c r="J168" s="5"/>
      <c r="K168" s="5"/>
      <c r="L168" s="5"/>
      <c r="M168" s="5"/>
      <c r="N168" s="5"/>
      <c r="O168" s="5"/>
      <c r="P168" s="5"/>
      <c r="Q168" s="20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15">
      <c r="A169" s="5"/>
      <c r="B169" s="20"/>
      <c r="C169" s="5"/>
      <c r="D169" s="5"/>
      <c r="E169" s="5"/>
      <c r="F169" s="5"/>
      <c r="G169" s="20"/>
      <c r="H169" s="5"/>
      <c r="I169" s="5"/>
      <c r="J169" s="5"/>
      <c r="K169" s="5"/>
      <c r="L169" s="5"/>
      <c r="M169" s="5"/>
      <c r="N169" s="5"/>
      <c r="O169" s="5"/>
      <c r="P169" s="5"/>
      <c r="Q169" s="20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15">
      <c r="A170" s="5"/>
      <c r="B170" s="20"/>
      <c r="C170" s="5"/>
      <c r="D170" s="5"/>
      <c r="E170" s="5"/>
      <c r="F170" s="5"/>
      <c r="G170" s="20"/>
      <c r="H170" s="5"/>
      <c r="I170" s="5"/>
      <c r="J170" s="5"/>
      <c r="K170" s="5"/>
      <c r="L170" s="5"/>
      <c r="M170" s="5"/>
      <c r="N170" s="5"/>
      <c r="O170" s="5"/>
      <c r="P170" s="5"/>
      <c r="Q170" s="20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15">
      <c r="A171" s="5"/>
      <c r="B171" s="20"/>
      <c r="C171" s="5"/>
      <c r="D171" s="5"/>
      <c r="E171" s="5"/>
      <c r="F171" s="5"/>
      <c r="G171" s="20"/>
      <c r="H171" s="5"/>
      <c r="I171" s="5"/>
      <c r="J171" s="5"/>
      <c r="K171" s="5"/>
      <c r="L171" s="5"/>
      <c r="M171" s="5"/>
      <c r="N171" s="5"/>
      <c r="O171" s="5"/>
      <c r="P171" s="5"/>
      <c r="Q171" s="20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15">
      <c r="A172" s="5"/>
      <c r="B172" s="20"/>
      <c r="C172" s="5"/>
      <c r="D172" s="5"/>
      <c r="E172" s="5"/>
      <c r="F172" s="5"/>
      <c r="G172" s="20"/>
      <c r="H172" s="5"/>
      <c r="I172" s="5"/>
      <c r="J172" s="5"/>
      <c r="K172" s="5"/>
      <c r="L172" s="5"/>
      <c r="M172" s="5"/>
      <c r="N172" s="5"/>
      <c r="O172" s="5"/>
      <c r="P172" s="5"/>
      <c r="Q172" s="20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15">
      <c r="A173" s="5"/>
      <c r="B173" s="20"/>
      <c r="C173" s="5"/>
      <c r="D173" s="5"/>
      <c r="E173" s="5"/>
      <c r="F173" s="5"/>
      <c r="G173" s="20"/>
      <c r="H173" s="5"/>
      <c r="I173" s="5"/>
      <c r="J173" s="5"/>
      <c r="K173" s="5"/>
      <c r="L173" s="5"/>
      <c r="M173" s="5"/>
      <c r="N173" s="5"/>
      <c r="O173" s="5"/>
      <c r="P173" s="5"/>
      <c r="Q173" s="20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15">
      <c r="A174" s="5"/>
      <c r="B174" s="20"/>
      <c r="C174" s="5"/>
      <c r="D174" s="5"/>
      <c r="E174" s="5"/>
      <c r="F174" s="5"/>
      <c r="G174" s="20"/>
      <c r="H174" s="5"/>
      <c r="I174" s="5"/>
      <c r="J174" s="5"/>
      <c r="K174" s="5"/>
      <c r="L174" s="5"/>
      <c r="M174" s="5"/>
      <c r="N174" s="5"/>
      <c r="O174" s="5"/>
      <c r="P174" s="5"/>
      <c r="Q174" s="20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15">
      <c r="A175" s="5"/>
      <c r="B175" s="20"/>
      <c r="C175" s="5"/>
      <c r="D175" s="5"/>
      <c r="E175" s="5"/>
      <c r="F175" s="5"/>
      <c r="G175" s="20"/>
      <c r="H175" s="5"/>
      <c r="I175" s="5"/>
      <c r="J175" s="5"/>
      <c r="K175" s="5"/>
      <c r="L175" s="5"/>
      <c r="M175" s="5"/>
      <c r="N175" s="5"/>
      <c r="O175" s="5"/>
      <c r="P175" s="5"/>
      <c r="Q175" s="20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15">
      <c r="A176" s="5"/>
      <c r="B176" s="20"/>
      <c r="C176" s="5"/>
      <c r="D176" s="5"/>
      <c r="E176" s="5"/>
      <c r="F176" s="5"/>
      <c r="G176" s="20"/>
      <c r="H176" s="5"/>
      <c r="I176" s="5"/>
      <c r="J176" s="5"/>
      <c r="K176" s="5"/>
      <c r="L176" s="5"/>
      <c r="M176" s="5"/>
      <c r="N176" s="5"/>
      <c r="O176" s="5"/>
      <c r="P176" s="5"/>
      <c r="Q176" s="2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15">
      <c r="A177" s="5"/>
      <c r="B177" s="20"/>
      <c r="C177" s="5"/>
      <c r="D177" s="5"/>
      <c r="E177" s="5"/>
      <c r="F177" s="5"/>
      <c r="G177" s="20"/>
      <c r="H177" s="5"/>
      <c r="I177" s="5"/>
      <c r="J177" s="5"/>
      <c r="K177" s="5"/>
      <c r="L177" s="5"/>
      <c r="M177" s="5"/>
      <c r="N177" s="5"/>
      <c r="O177" s="5"/>
      <c r="P177" s="5"/>
      <c r="Q177" s="2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15">
      <c r="A178" s="5"/>
      <c r="B178" s="20"/>
      <c r="C178" s="5"/>
      <c r="D178" s="5"/>
      <c r="E178" s="5"/>
      <c r="F178" s="5"/>
      <c r="G178" s="20"/>
      <c r="H178" s="5"/>
      <c r="I178" s="5"/>
      <c r="J178" s="5"/>
      <c r="K178" s="5"/>
      <c r="L178" s="5"/>
      <c r="M178" s="5"/>
      <c r="N178" s="5"/>
      <c r="O178" s="5"/>
      <c r="P178" s="5"/>
      <c r="Q178" s="2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15">
      <c r="A179" s="5"/>
      <c r="B179" s="20"/>
      <c r="C179" s="5"/>
      <c r="D179" s="5"/>
      <c r="E179" s="5"/>
      <c r="F179" s="5"/>
      <c r="G179" s="20"/>
      <c r="H179" s="5"/>
      <c r="I179" s="5"/>
      <c r="J179" s="5"/>
      <c r="K179" s="5"/>
      <c r="L179" s="5"/>
      <c r="M179" s="5"/>
      <c r="N179" s="5"/>
      <c r="O179" s="5"/>
      <c r="P179" s="5"/>
      <c r="Q179" s="2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15">
      <c r="A180" s="5"/>
      <c r="B180" s="20"/>
      <c r="C180" s="5"/>
      <c r="D180" s="5"/>
      <c r="E180" s="5"/>
      <c r="F180" s="5"/>
      <c r="G180" s="20"/>
      <c r="H180" s="5"/>
      <c r="I180" s="5"/>
      <c r="J180" s="5"/>
      <c r="K180" s="5"/>
      <c r="L180" s="5"/>
      <c r="M180" s="5"/>
      <c r="N180" s="5"/>
      <c r="O180" s="5"/>
      <c r="P180" s="5"/>
      <c r="Q180" s="20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15">
      <c r="A181" s="5"/>
      <c r="B181" s="20"/>
      <c r="C181" s="5"/>
      <c r="D181" s="5"/>
      <c r="E181" s="5"/>
      <c r="F181" s="5"/>
      <c r="G181" s="20"/>
      <c r="H181" s="5"/>
      <c r="I181" s="5"/>
      <c r="J181" s="5"/>
      <c r="K181" s="5"/>
      <c r="L181" s="5"/>
      <c r="M181" s="5"/>
      <c r="N181" s="5"/>
      <c r="O181" s="5"/>
      <c r="P181" s="5"/>
      <c r="Q181" s="20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15">
      <c r="A182" s="5"/>
      <c r="B182" s="20"/>
      <c r="C182" s="5"/>
      <c r="D182" s="5"/>
      <c r="E182" s="5"/>
      <c r="F182" s="5"/>
      <c r="G182" s="20"/>
      <c r="H182" s="5"/>
      <c r="I182" s="5"/>
      <c r="J182" s="5"/>
      <c r="K182" s="5"/>
      <c r="L182" s="5"/>
      <c r="M182" s="5"/>
      <c r="N182" s="5"/>
      <c r="O182" s="5"/>
      <c r="P182" s="5"/>
      <c r="Q182" s="20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15">
      <c r="A183" s="5"/>
      <c r="B183" s="20"/>
      <c r="C183" s="5"/>
      <c r="D183" s="5"/>
      <c r="E183" s="5"/>
      <c r="F183" s="5"/>
      <c r="G183" s="20"/>
      <c r="H183" s="5"/>
      <c r="I183" s="5"/>
      <c r="J183" s="5"/>
      <c r="K183" s="5"/>
      <c r="L183" s="5"/>
      <c r="M183" s="5"/>
      <c r="N183" s="5"/>
      <c r="O183" s="5"/>
      <c r="P183" s="5"/>
      <c r="Q183" s="20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15">
      <c r="A184" s="5"/>
      <c r="B184" s="20"/>
      <c r="C184" s="5"/>
      <c r="D184" s="5"/>
      <c r="E184" s="5"/>
      <c r="F184" s="5"/>
      <c r="G184" s="20"/>
      <c r="H184" s="5"/>
      <c r="I184" s="5"/>
      <c r="J184" s="5"/>
      <c r="K184" s="5"/>
      <c r="L184" s="5"/>
      <c r="M184" s="5"/>
      <c r="N184" s="5"/>
      <c r="O184" s="5"/>
      <c r="P184" s="5"/>
      <c r="Q184" s="20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15">
      <c r="A185" s="5"/>
      <c r="B185" s="20"/>
      <c r="C185" s="5"/>
      <c r="D185" s="5"/>
      <c r="E185" s="5"/>
      <c r="F185" s="5"/>
      <c r="G185" s="20"/>
      <c r="H185" s="5"/>
      <c r="I185" s="5"/>
      <c r="J185" s="5"/>
      <c r="K185" s="5"/>
      <c r="L185" s="5"/>
      <c r="M185" s="5"/>
      <c r="N185" s="5"/>
      <c r="O185" s="5"/>
      <c r="P185" s="5"/>
      <c r="Q185" s="20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15">
      <c r="A186" s="5"/>
      <c r="B186" s="20"/>
      <c r="C186" s="5"/>
      <c r="D186" s="5"/>
      <c r="E186" s="5"/>
      <c r="F186" s="5"/>
      <c r="G186" s="20"/>
      <c r="H186" s="5"/>
      <c r="I186" s="5"/>
      <c r="J186" s="5"/>
      <c r="K186" s="5"/>
      <c r="L186" s="5"/>
      <c r="M186" s="5"/>
      <c r="N186" s="5"/>
      <c r="O186" s="5"/>
      <c r="P186" s="5"/>
      <c r="Q186" s="20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15">
      <c r="A187" s="5"/>
      <c r="B187" s="20"/>
      <c r="C187" s="5"/>
      <c r="D187" s="5"/>
      <c r="E187" s="5"/>
      <c r="F187" s="5"/>
      <c r="G187" s="20"/>
      <c r="H187" s="5"/>
      <c r="I187" s="5"/>
      <c r="J187" s="5"/>
      <c r="K187" s="5"/>
      <c r="L187" s="5"/>
      <c r="M187" s="5"/>
      <c r="N187" s="5"/>
      <c r="O187" s="5"/>
      <c r="P187" s="5"/>
      <c r="Q187" s="20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15">
      <c r="A188" s="5"/>
      <c r="B188" s="20"/>
      <c r="C188" s="5"/>
      <c r="D188" s="5"/>
      <c r="E188" s="5"/>
      <c r="F188" s="5"/>
      <c r="G188" s="20"/>
      <c r="H188" s="5"/>
      <c r="I188" s="5"/>
      <c r="J188" s="5"/>
      <c r="K188" s="5"/>
      <c r="L188" s="5"/>
      <c r="M188" s="5"/>
      <c r="N188" s="5"/>
      <c r="O188" s="5"/>
      <c r="P188" s="5"/>
      <c r="Q188" s="20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15">
      <c r="A189" s="5"/>
      <c r="B189" s="20"/>
      <c r="C189" s="5"/>
      <c r="D189" s="5"/>
      <c r="E189" s="5"/>
      <c r="F189" s="5"/>
      <c r="G189" s="20"/>
      <c r="H189" s="5"/>
      <c r="I189" s="5"/>
      <c r="J189" s="5"/>
      <c r="K189" s="5"/>
      <c r="L189" s="5"/>
      <c r="M189" s="5"/>
      <c r="N189" s="5"/>
      <c r="O189" s="5"/>
      <c r="P189" s="5"/>
      <c r="Q189" s="20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15">
      <c r="A190" s="5"/>
      <c r="B190" s="20"/>
      <c r="C190" s="5"/>
      <c r="D190" s="5"/>
      <c r="E190" s="5"/>
      <c r="F190" s="5"/>
      <c r="G190" s="20"/>
      <c r="H190" s="5"/>
      <c r="I190" s="5"/>
      <c r="J190" s="5"/>
      <c r="K190" s="5"/>
      <c r="L190" s="5"/>
      <c r="M190" s="5"/>
      <c r="N190" s="5"/>
      <c r="O190" s="5"/>
      <c r="P190" s="5"/>
      <c r="Q190" s="20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15">
      <c r="A191" s="5"/>
      <c r="B191" s="20"/>
      <c r="C191" s="5"/>
      <c r="D191" s="5"/>
      <c r="E191" s="5"/>
      <c r="F191" s="5"/>
      <c r="G191" s="20"/>
      <c r="H191" s="5"/>
      <c r="I191" s="5"/>
      <c r="J191" s="5"/>
      <c r="K191" s="5"/>
      <c r="L191" s="5"/>
      <c r="M191" s="5"/>
      <c r="N191" s="5"/>
      <c r="O191" s="5"/>
      <c r="P191" s="5"/>
      <c r="Q191" s="20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15">
      <c r="A192" s="5"/>
      <c r="B192" s="20"/>
      <c r="C192" s="5"/>
      <c r="D192" s="5"/>
      <c r="E192" s="5"/>
      <c r="F192" s="5"/>
      <c r="G192" s="20"/>
      <c r="H192" s="5"/>
      <c r="I192" s="5"/>
      <c r="J192" s="5"/>
      <c r="K192" s="5"/>
      <c r="L192" s="5"/>
      <c r="M192" s="5"/>
      <c r="N192" s="5"/>
      <c r="O192" s="5"/>
      <c r="P192" s="5"/>
      <c r="Q192" s="20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15">
      <c r="A193" s="5"/>
      <c r="B193" s="20"/>
      <c r="C193" s="5"/>
      <c r="D193" s="5"/>
      <c r="E193" s="5"/>
      <c r="F193" s="5"/>
      <c r="G193" s="20"/>
      <c r="H193" s="5"/>
      <c r="I193" s="5"/>
      <c r="J193" s="5"/>
      <c r="K193" s="5"/>
      <c r="L193" s="5"/>
      <c r="M193" s="5"/>
      <c r="N193" s="5"/>
      <c r="O193" s="5"/>
      <c r="P193" s="5"/>
      <c r="Q193" s="20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15">
      <c r="A194" s="5"/>
      <c r="B194" s="20"/>
      <c r="C194" s="5"/>
      <c r="D194" s="5"/>
      <c r="E194" s="5"/>
      <c r="F194" s="5"/>
      <c r="G194" s="20"/>
      <c r="H194" s="5"/>
      <c r="I194" s="5"/>
      <c r="J194" s="5"/>
      <c r="K194" s="5"/>
      <c r="L194" s="5"/>
      <c r="M194" s="5"/>
      <c r="N194" s="5"/>
      <c r="O194" s="5"/>
      <c r="P194" s="5"/>
      <c r="Q194" s="20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15">
      <c r="A195" s="5"/>
      <c r="B195" s="20"/>
      <c r="C195" s="5"/>
      <c r="D195" s="5"/>
      <c r="E195" s="5"/>
      <c r="F195" s="5"/>
      <c r="G195" s="20"/>
      <c r="H195" s="5"/>
      <c r="I195" s="5"/>
      <c r="J195" s="5"/>
      <c r="K195" s="5"/>
      <c r="L195" s="5"/>
      <c r="M195" s="5"/>
      <c r="N195" s="5"/>
      <c r="O195" s="5"/>
      <c r="P195" s="5"/>
      <c r="Q195" s="20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15">
      <c r="A196" s="5"/>
      <c r="B196" s="20"/>
      <c r="C196" s="5"/>
      <c r="D196" s="5"/>
      <c r="E196" s="5"/>
      <c r="F196" s="5"/>
      <c r="G196" s="20"/>
      <c r="H196" s="5"/>
      <c r="I196" s="5"/>
      <c r="J196" s="5"/>
      <c r="K196" s="5"/>
      <c r="L196" s="5"/>
      <c r="M196" s="5"/>
      <c r="N196" s="5"/>
      <c r="O196" s="5"/>
      <c r="P196" s="5"/>
      <c r="Q196" s="20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15">
      <c r="A197" s="5"/>
      <c r="B197" s="20"/>
      <c r="C197" s="5"/>
      <c r="D197" s="5"/>
      <c r="E197" s="5"/>
      <c r="F197" s="5"/>
      <c r="G197" s="20"/>
      <c r="H197" s="5"/>
      <c r="I197" s="5"/>
      <c r="J197" s="5"/>
      <c r="K197" s="5"/>
      <c r="L197" s="5"/>
      <c r="M197" s="5"/>
      <c r="N197" s="5"/>
      <c r="O197" s="5"/>
      <c r="P197" s="5"/>
      <c r="Q197" s="20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15">
      <c r="A198" s="5"/>
      <c r="B198" s="20"/>
      <c r="C198" s="5"/>
      <c r="D198" s="5"/>
      <c r="E198" s="5"/>
      <c r="F198" s="5"/>
      <c r="G198" s="20"/>
      <c r="H198" s="5"/>
      <c r="I198" s="5"/>
      <c r="J198" s="5"/>
      <c r="K198" s="5"/>
      <c r="L198" s="5"/>
      <c r="M198" s="5"/>
      <c r="N198" s="5"/>
      <c r="O198" s="5"/>
      <c r="P198" s="5"/>
      <c r="Q198" s="20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15">
      <c r="A199" s="5"/>
      <c r="B199" s="20"/>
      <c r="C199" s="5"/>
      <c r="D199" s="5"/>
      <c r="E199" s="5"/>
      <c r="F199" s="5"/>
      <c r="G199" s="20"/>
      <c r="H199" s="5"/>
      <c r="I199" s="5"/>
      <c r="J199" s="5"/>
      <c r="K199" s="5"/>
      <c r="L199" s="5"/>
      <c r="M199" s="5"/>
      <c r="N199" s="5"/>
      <c r="O199" s="5"/>
      <c r="P199" s="5"/>
      <c r="Q199" s="20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15">
      <c r="A200" s="5"/>
      <c r="B200" s="20"/>
      <c r="C200" s="5"/>
      <c r="D200" s="5"/>
      <c r="E200" s="5"/>
      <c r="F200" s="5"/>
      <c r="G200" s="20"/>
      <c r="H200" s="5"/>
      <c r="I200" s="5"/>
      <c r="J200" s="5"/>
      <c r="K200" s="5"/>
      <c r="L200" s="5"/>
      <c r="M200" s="5"/>
      <c r="N200" s="5"/>
      <c r="O200" s="5"/>
      <c r="P200" s="5"/>
      <c r="Q200" s="20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15">
      <c r="A201" s="5"/>
      <c r="B201" s="20"/>
      <c r="C201" s="5"/>
      <c r="D201" s="5"/>
      <c r="E201" s="5"/>
      <c r="F201" s="5"/>
      <c r="G201" s="20"/>
      <c r="H201" s="5"/>
      <c r="I201" s="5"/>
      <c r="J201" s="5"/>
      <c r="K201" s="5"/>
      <c r="L201" s="5"/>
      <c r="M201" s="5"/>
      <c r="N201" s="5"/>
      <c r="O201" s="5"/>
      <c r="P201" s="5"/>
      <c r="Q201" s="20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15">
      <c r="A202" s="5"/>
      <c r="B202" s="20"/>
      <c r="C202" s="5"/>
      <c r="D202" s="5"/>
      <c r="E202" s="5"/>
      <c r="F202" s="5"/>
      <c r="G202" s="20"/>
      <c r="H202" s="5"/>
      <c r="I202" s="5"/>
      <c r="J202" s="5"/>
      <c r="K202" s="5"/>
      <c r="L202" s="5"/>
      <c r="M202" s="5"/>
      <c r="N202" s="5"/>
      <c r="O202" s="5"/>
      <c r="P202" s="5"/>
      <c r="Q202" s="20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15">
      <c r="A203" s="5"/>
      <c r="B203" s="20"/>
      <c r="C203" s="5"/>
      <c r="D203" s="5"/>
      <c r="E203" s="5"/>
      <c r="F203" s="5"/>
      <c r="G203" s="20"/>
      <c r="H203" s="5"/>
      <c r="I203" s="5"/>
      <c r="J203" s="5"/>
      <c r="K203" s="5"/>
      <c r="L203" s="5"/>
      <c r="M203" s="5"/>
      <c r="N203" s="5"/>
      <c r="O203" s="5"/>
      <c r="P203" s="5"/>
      <c r="Q203" s="20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15">
      <c r="A204" s="5"/>
      <c r="B204" s="20"/>
      <c r="C204" s="5"/>
      <c r="D204" s="5"/>
      <c r="E204" s="5"/>
      <c r="F204" s="5"/>
      <c r="G204" s="20"/>
      <c r="H204" s="5"/>
      <c r="I204" s="5"/>
      <c r="J204" s="5"/>
      <c r="K204" s="5"/>
      <c r="L204" s="5"/>
      <c r="M204" s="5"/>
      <c r="N204" s="5"/>
      <c r="O204" s="5"/>
      <c r="P204" s="5"/>
      <c r="Q204" s="20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15">
      <c r="A205" s="5"/>
      <c r="B205" s="20"/>
      <c r="C205" s="5"/>
      <c r="D205" s="5"/>
      <c r="E205" s="5"/>
      <c r="F205" s="5"/>
      <c r="G205" s="20"/>
      <c r="H205" s="5"/>
      <c r="I205" s="5"/>
      <c r="J205" s="5"/>
      <c r="K205" s="5"/>
      <c r="L205" s="5"/>
      <c r="M205" s="5"/>
      <c r="N205" s="5"/>
      <c r="O205" s="5"/>
      <c r="P205" s="5"/>
      <c r="Q205" s="20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15">
      <c r="A206" s="5"/>
      <c r="B206" s="20"/>
      <c r="C206" s="5"/>
      <c r="D206" s="5"/>
      <c r="E206" s="5"/>
      <c r="F206" s="5"/>
      <c r="G206" s="20"/>
      <c r="H206" s="5"/>
      <c r="I206" s="5"/>
      <c r="J206" s="5"/>
      <c r="K206" s="5"/>
      <c r="L206" s="5"/>
      <c r="M206" s="5"/>
      <c r="N206" s="5"/>
      <c r="O206" s="5"/>
      <c r="P206" s="5"/>
      <c r="Q206" s="20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15">
      <c r="A207" s="5"/>
      <c r="B207" s="20"/>
      <c r="C207" s="5"/>
      <c r="D207" s="5"/>
      <c r="E207" s="5"/>
      <c r="F207" s="5"/>
      <c r="G207" s="20"/>
      <c r="H207" s="5"/>
      <c r="I207" s="5"/>
      <c r="J207" s="5"/>
      <c r="K207" s="5"/>
      <c r="L207" s="5"/>
      <c r="M207" s="5"/>
      <c r="N207" s="5"/>
      <c r="O207" s="5"/>
      <c r="P207" s="5"/>
      <c r="Q207" s="20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15">
      <c r="A208" s="5"/>
      <c r="B208" s="20"/>
      <c r="C208" s="5"/>
      <c r="D208" s="5"/>
      <c r="E208" s="5"/>
      <c r="F208" s="5"/>
      <c r="G208" s="20"/>
      <c r="H208" s="5"/>
      <c r="I208" s="5"/>
      <c r="J208" s="5"/>
      <c r="K208" s="5"/>
      <c r="L208" s="5"/>
      <c r="M208" s="5"/>
      <c r="N208" s="5"/>
      <c r="O208" s="5"/>
      <c r="P208" s="5"/>
      <c r="Q208" s="20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15">
      <c r="A209" s="5"/>
      <c r="B209" s="20"/>
      <c r="C209" s="5"/>
      <c r="D209" s="5"/>
      <c r="E209" s="5"/>
      <c r="F209" s="5"/>
      <c r="G209" s="20"/>
      <c r="H209" s="5"/>
      <c r="I209" s="5"/>
      <c r="J209" s="5"/>
      <c r="K209" s="5"/>
      <c r="L209" s="5"/>
      <c r="M209" s="5"/>
      <c r="N209" s="5"/>
      <c r="O209" s="5"/>
      <c r="P209" s="5"/>
      <c r="Q209" s="20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15">
      <c r="A210" s="5"/>
      <c r="B210" s="20"/>
      <c r="C210" s="5"/>
      <c r="D210" s="5"/>
      <c r="E210" s="5"/>
      <c r="F210" s="5"/>
      <c r="G210" s="20"/>
      <c r="H210" s="5"/>
      <c r="I210" s="5"/>
      <c r="J210" s="5"/>
      <c r="K210" s="5"/>
      <c r="L210" s="5"/>
      <c r="M210" s="5"/>
      <c r="N210" s="5"/>
      <c r="O210" s="5"/>
      <c r="P210" s="5"/>
      <c r="Q210" s="20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15">
      <c r="A211" s="5"/>
      <c r="B211" s="20"/>
      <c r="C211" s="5"/>
      <c r="D211" s="5"/>
      <c r="E211" s="5"/>
      <c r="F211" s="5"/>
      <c r="G211" s="20"/>
      <c r="H211" s="5"/>
      <c r="I211" s="5"/>
      <c r="J211" s="5"/>
      <c r="K211" s="5"/>
      <c r="L211" s="5"/>
      <c r="M211" s="5"/>
      <c r="N211" s="5"/>
      <c r="O211" s="5"/>
      <c r="P211" s="5"/>
      <c r="Q211" s="20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15">
      <c r="A212" s="5"/>
      <c r="B212" s="20"/>
      <c r="C212" s="5"/>
      <c r="D212" s="5"/>
      <c r="E212" s="5"/>
      <c r="F212" s="5"/>
      <c r="G212" s="20"/>
      <c r="H212" s="5"/>
      <c r="I212" s="5"/>
      <c r="J212" s="5"/>
      <c r="K212" s="5"/>
      <c r="L212" s="5"/>
      <c r="M212" s="5"/>
      <c r="N212" s="5"/>
      <c r="O212" s="5"/>
      <c r="P212" s="5"/>
      <c r="Q212" s="20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15">
      <c r="A213" s="5"/>
      <c r="B213" s="20"/>
      <c r="C213" s="5"/>
      <c r="D213" s="5"/>
      <c r="E213" s="5"/>
      <c r="F213" s="5"/>
      <c r="G213" s="20"/>
      <c r="H213" s="5"/>
      <c r="I213" s="5"/>
      <c r="J213" s="5"/>
      <c r="K213" s="5"/>
      <c r="L213" s="5"/>
      <c r="M213" s="5"/>
      <c r="N213" s="5"/>
      <c r="O213" s="5"/>
      <c r="P213" s="5"/>
      <c r="Q213" s="20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15">
      <c r="A214" s="5"/>
      <c r="B214" s="20"/>
      <c r="C214" s="5"/>
      <c r="D214" s="5"/>
      <c r="E214" s="5"/>
      <c r="F214" s="5"/>
      <c r="G214" s="20"/>
      <c r="H214" s="5"/>
      <c r="I214" s="5"/>
      <c r="J214" s="5"/>
      <c r="K214" s="5"/>
      <c r="L214" s="5"/>
      <c r="M214" s="5"/>
      <c r="N214" s="5"/>
      <c r="O214" s="5"/>
      <c r="P214" s="5"/>
      <c r="Q214" s="20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15">
      <c r="A215" s="5"/>
      <c r="B215" s="20"/>
      <c r="C215" s="5"/>
      <c r="D215" s="5"/>
      <c r="E215" s="5"/>
      <c r="F215" s="5"/>
      <c r="G215" s="20"/>
      <c r="H215" s="5"/>
      <c r="I215" s="5"/>
      <c r="J215" s="5"/>
      <c r="K215" s="5"/>
      <c r="L215" s="5"/>
      <c r="M215" s="5"/>
      <c r="N215" s="5"/>
      <c r="O215" s="5"/>
      <c r="P215" s="5"/>
      <c r="Q215" s="20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15">
      <c r="A216" s="5"/>
      <c r="B216" s="20"/>
      <c r="C216" s="5"/>
      <c r="D216" s="5"/>
      <c r="E216" s="5"/>
      <c r="F216" s="5"/>
      <c r="G216" s="20"/>
      <c r="H216" s="5"/>
      <c r="I216" s="5"/>
      <c r="J216" s="5"/>
      <c r="K216" s="5"/>
      <c r="L216" s="5"/>
      <c r="M216" s="5"/>
      <c r="N216" s="5"/>
      <c r="O216" s="5"/>
      <c r="P216" s="5"/>
      <c r="Q216" s="20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15">
      <c r="A217" s="5"/>
      <c r="B217" s="20"/>
      <c r="C217" s="5"/>
      <c r="D217" s="5"/>
      <c r="E217" s="5"/>
      <c r="F217" s="5"/>
      <c r="G217" s="20"/>
      <c r="H217" s="5"/>
      <c r="I217" s="5"/>
      <c r="J217" s="5"/>
      <c r="K217" s="5"/>
      <c r="L217" s="5"/>
      <c r="M217" s="5"/>
      <c r="N217" s="5"/>
      <c r="O217" s="5"/>
      <c r="P217" s="5"/>
      <c r="Q217" s="20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15">
      <c r="A218" s="5"/>
      <c r="B218" s="20"/>
      <c r="C218" s="5"/>
      <c r="D218" s="5"/>
      <c r="E218" s="5"/>
      <c r="F218" s="5"/>
      <c r="G218" s="20"/>
      <c r="H218" s="5"/>
      <c r="I218" s="5"/>
      <c r="J218" s="5"/>
      <c r="K218" s="5"/>
      <c r="L218" s="5"/>
      <c r="M218" s="5"/>
      <c r="N218" s="5"/>
      <c r="O218" s="5"/>
      <c r="P218" s="5"/>
      <c r="Q218" s="20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15">
      <c r="A219" s="5"/>
      <c r="B219" s="20"/>
      <c r="C219" s="5"/>
      <c r="D219" s="5"/>
      <c r="E219" s="5"/>
      <c r="F219" s="5"/>
      <c r="G219" s="20"/>
      <c r="H219" s="5"/>
      <c r="I219" s="5"/>
      <c r="J219" s="5"/>
      <c r="K219" s="5"/>
      <c r="L219" s="5"/>
      <c r="M219" s="5"/>
      <c r="N219" s="5"/>
      <c r="O219" s="5"/>
      <c r="P219" s="5"/>
      <c r="Q219" s="20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15">
      <c r="A220" s="5"/>
      <c r="B220" s="20"/>
      <c r="C220" s="5"/>
      <c r="D220" s="5"/>
      <c r="E220" s="5"/>
      <c r="F220" s="5"/>
      <c r="G220" s="20"/>
      <c r="H220" s="5"/>
      <c r="I220" s="5"/>
      <c r="J220" s="5"/>
      <c r="K220" s="5"/>
      <c r="L220" s="5"/>
      <c r="M220" s="5"/>
      <c r="N220" s="5"/>
      <c r="O220" s="5"/>
      <c r="P220" s="5"/>
      <c r="Q220" s="20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15">
      <c r="A221" s="5"/>
      <c r="B221" s="20"/>
      <c r="C221" s="5"/>
      <c r="D221" s="5"/>
      <c r="E221" s="5"/>
      <c r="F221" s="5"/>
      <c r="G221" s="20"/>
      <c r="H221" s="5"/>
      <c r="I221" s="5"/>
      <c r="J221" s="5"/>
      <c r="K221" s="5"/>
      <c r="L221" s="5"/>
      <c r="M221" s="5"/>
      <c r="N221" s="5"/>
      <c r="O221" s="5"/>
      <c r="P221" s="5"/>
      <c r="Q221" s="20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15">
      <c r="A222" s="5"/>
      <c r="B222" s="20"/>
      <c r="C222" s="5"/>
      <c r="D222" s="5"/>
      <c r="E222" s="5"/>
      <c r="F222" s="5"/>
      <c r="G222" s="20"/>
      <c r="H222" s="5"/>
      <c r="I222" s="5"/>
      <c r="J222" s="5"/>
      <c r="K222" s="5"/>
      <c r="L222" s="5"/>
      <c r="M222" s="5"/>
      <c r="N222" s="5"/>
      <c r="O222" s="5"/>
      <c r="P222" s="5"/>
      <c r="Q222" s="20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15">
      <c r="A223" s="5"/>
      <c r="B223" s="20"/>
      <c r="C223" s="5"/>
      <c r="D223" s="5"/>
      <c r="E223" s="5"/>
      <c r="F223" s="5"/>
      <c r="G223" s="20"/>
      <c r="H223" s="5"/>
      <c r="I223" s="5"/>
      <c r="J223" s="5"/>
      <c r="K223" s="5"/>
      <c r="L223" s="5"/>
      <c r="M223" s="5"/>
      <c r="N223" s="5"/>
      <c r="O223" s="5"/>
      <c r="P223" s="5"/>
      <c r="Q223" s="20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15">
      <c r="A224" s="5"/>
      <c r="B224" s="20"/>
      <c r="C224" s="5"/>
      <c r="D224" s="5"/>
      <c r="E224" s="5"/>
      <c r="F224" s="5"/>
      <c r="G224" s="20"/>
      <c r="H224" s="5"/>
      <c r="I224" s="5"/>
      <c r="J224" s="5"/>
      <c r="K224" s="5"/>
      <c r="L224" s="5"/>
      <c r="M224" s="5"/>
      <c r="N224" s="5"/>
      <c r="O224" s="5"/>
      <c r="P224" s="5"/>
      <c r="Q224" s="20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15">
      <c r="A225" s="5"/>
      <c r="B225" s="20"/>
      <c r="C225" s="5"/>
      <c r="D225" s="5"/>
      <c r="E225" s="5"/>
      <c r="F225" s="5"/>
      <c r="G225" s="20"/>
      <c r="H225" s="5"/>
      <c r="I225" s="5"/>
      <c r="J225" s="5"/>
      <c r="K225" s="5"/>
      <c r="L225" s="5"/>
      <c r="M225" s="5"/>
      <c r="N225" s="5"/>
      <c r="O225" s="5"/>
      <c r="P225" s="5"/>
      <c r="Q225" s="20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15">
      <c r="A226" s="5"/>
      <c r="B226" s="20"/>
      <c r="C226" s="5"/>
      <c r="D226" s="5"/>
      <c r="E226" s="5"/>
      <c r="F226" s="5"/>
      <c r="G226" s="20"/>
      <c r="H226" s="5"/>
      <c r="I226" s="5"/>
      <c r="J226" s="5"/>
      <c r="K226" s="5"/>
      <c r="L226" s="5"/>
      <c r="M226" s="5"/>
      <c r="N226" s="5"/>
      <c r="O226" s="5"/>
      <c r="P226" s="5"/>
      <c r="Q226" s="20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15">
      <c r="A227" s="5"/>
      <c r="B227" s="20"/>
      <c r="C227" s="5"/>
      <c r="D227" s="5"/>
      <c r="E227" s="5"/>
      <c r="F227" s="5"/>
      <c r="G227" s="20"/>
      <c r="H227" s="5"/>
      <c r="I227" s="5"/>
      <c r="J227" s="5"/>
      <c r="K227" s="5"/>
      <c r="L227" s="5"/>
      <c r="M227" s="5"/>
      <c r="N227" s="5"/>
      <c r="O227" s="5"/>
      <c r="P227" s="5"/>
      <c r="Q227" s="20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15">
      <c r="A228" s="5"/>
      <c r="B228" s="20"/>
      <c r="C228" s="5"/>
      <c r="D228" s="5"/>
      <c r="E228" s="5"/>
      <c r="F228" s="5"/>
      <c r="G228" s="20"/>
      <c r="H228" s="5"/>
      <c r="I228" s="5"/>
      <c r="J228" s="5"/>
      <c r="K228" s="5"/>
      <c r="L228" s="5"/>
      <c r="M228" s="5"/>
      <c r="N228" s="5"/>
      <c r="O228" s="5"/>
      <c r="P228" s="5"/>
      <c r="Q228" s="20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15">
      <c r="A229" s="5"/>
      <c r="B229" s="20"/>
      <c r="C229" s="5"/>
      <c r="D229" s="5"/>
      <c r="E229" s="5"/>
      <c r="F229" s="5"/>
      <c r="G229" s="20"/>
      <c r="H229" s="5"/>
      <c r="I229" s="5"/>
      <c r="J229" s="5"/>
      <c r="K229" s="5"/>
      <c r="L229" s="5"/>
      <c r="M229" s="5"/>
      <c r="N229" s="5"/>
      <c r="O229" s="5"/>
      <c r="P229" s="5"/>
      <c r="Q229" s="20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15">
      <c r="A230" s="5"/>
      <c r="B230" s="20"/>
      <c r="C230" s="5"/>
      <c r="D230" s="5"/>
      <c r="E230" s="5"/>
      <c r="F230" s="5"/>
      <c r="G230" s="20"/>
      <c r="H230" s="5"/>
      <c r="I230" s="5"/>
      <c r="J230" s="5"/>
      <c r="K230" s="5"/>
      <c r="L230" s="5"/>
      <c r="M230" s="5"/>
      <c r="N230" s="5"/>
      <c r="O230" s="5"/>
      <c r="P230" s="5"/>
      <c r="Q230" s="20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15">
      <c r="A231" s="5"/>
      <c r="B231" s="20"/>
      <c r="C231" s="5"/>
      <c r="D231" s="5"/>
      <c r="E231" s="5"/>
      <c r="F231" s="5"/>
      <c r="G231" s="20"/>
      <c r="H231" s="5"/>
      <c r="I231" s="5"/>
      <c r="J231" s="5"/>
      <c r="K231" s="5"/>
      <c r="L231" s="5"/>
      <c r="M231" s="5"/>
      <c r="N231" s="5"/>
      <c r="O231" s="5"/>
      <c r="P231" s="5"/>
      <c r="Q231" s="20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15">
      <c r="A232" s="5"/>
      <c r="B232" s="20"/>
      <c r="C232" s="5"/>
      <c r="D232" s="5"/>
      <c r="E232" s="5"/>
      <c r="F232" s="5"/>
      <c r="G232" s="20"/>
      <c r="H232" s="5"/>
      <c r="I232" s="5"/>
      <c r="J232" s="5"/>
      <c r="K232" s="5"/>
      <c r="L232" s="5"/>
      <c r="M232" s="5"/>
      <c r="N232" s="5"/>
      <c r="O232" s="5"/>
      <c r="P232" s="5"/>
      <c r="Q232" s="20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15">
      <c r="A233" s="5"/>
      <c r="B233" s="20"/>
      <c r="C233" s="5"/>
      <c r="D233" s="5"/>
      <c r="E233" s="5"/>
      <c r="F233" s="5"/>
      <c r="G233" s="20"/>
      <c r="H233" s="5"/>
      <c r="I233" s="5"/>
      <c r="J233" s="5"/>
      <c r="K233" s="5"/>
      <c r="L233" s="5"/>
      <c r="M233" s="5"/>
      <c r="N233" s="5"/>
      <c r="O233" s="5"/>
      <c r="P233" s="5"/>
      <c r="Q233" s="20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15">
      <c r="A234" s="5"/>
      <c r="B234" s="20"/>
      <c r="C234" s="5"/>
      <c r="D234" s="5"/>
      <c r="E234" s="5"/>
      <c r="F234" s="5"/>
      <c r="G234" s="20"/>
      <c r="H234" s="5"/>
      <c r="I234" s="5"/>
      <c r="J234" s="5"/>
      <c r="K234" s="5"/>
      <c r="L234" s="5"/>
      <c r="M234" s="5"/>
      <c r="N234" s="5"/>
      <c r="O234" s="5"/>
      <c r="P234" s="5"/>
      <c r="Q234" s="20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15">
      <c r="A235" s="5"/>
      <c r="B235" s="20"/>
      <c r="C235" s="5"/>
      <c r="D235" s="5"/>
      <c r="E235" s="5"/>
      <c r="F235" s="5"/>
      <c r="G235" s="20"/>
      <c r="H235" s="5"/>
      <c r="I235" s="5"/>
      <c r="J235" s="5"/>
      <c r="K235" s="5"/>
      <c r="L235" s="5"/>
      <c r="M235" s="5"/>
      <c r="N235" s="5"/>
      <c r="O235" s="5"/>
      <c r="P235" s="5"/>
      <c r="Q235" s="20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15">
      <c r="A236" s="5"/>
      <c r="B236" s="20"/>
      <c r="C236" s="5"/>
      <c r="D236" s="5"/>
      <c r="E236" s="5"/>
      <c r="F236" s="5"/>
      <c r="G236" s="20"/>
      <c r="H236" s="5"/>
      <c r="I236" s="5"/>
      <c r="J236" s="5"/>
      <c r="K236" s="5"/>
      <c r="L236" s="5"/>
      <c r="M236" s="5"/>
      <c r="N236" s="5"/>
      <c r="O236" s="5"/>
      <c r="P236" s="5"/>
      <c r="Q236" s="20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15">
      <c r="A237" s="5"/>
      <c r="B237" s="20"/>
      <c r="C237" s="5"/>
      <c r="D237" s="5"/>
      <c r="E237" s="5"/>
      <c r="F237" s="5"/>
      <c r="G237" s="20"/>
      <c r="H237" s="5"/>
      <c r="I237" s="5"/>
      <c r="J237" s="5"/>
      <c r="K237" s="5"/>
      <c r="L237" s="5"/>
      <c r="M237" s="5"/>
      <c r="N237" s="5"/>
      <c r="O237" s="5"/>
      <c r="P237" s="5"/>
      <c r="Q237" s="20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15">
      <c r="A238" s="5"/>
      <c r="B238" s="20"/>
      <c r="C238" s="5"/>
      <c r="D238" s="5"/>
      <c r="E238" s="5"/>
      <c r="F238" s="5"/>
      <c r="G238" s="20"/>
      <c r="H238" s="5"/>
      <c r="I238" s="5"/>
      <c r="J238" s="5"/>
      <c r="K238" s="5"/>
      <c r="L238" s="5"/>
      <c r="M238" s="5"/>
      <c r="N238" s="5"/>
      <c r="O238" s="5"/>
      <c r="P238" s="5"/>
      <c r="Q238" s="20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15">
      <c r="A239" s="5"/>
      <c r="B239" s="20"/>
      <c r="C239" s="5"/>
      <c r="D239" s="5"/>
      <c r="E239" s="5"/>
      <c r="F239" s="5"/>
      <c r="G239" s="20"/>
      <c r="H239" s="5"/>
      <c r="I239" s="5"/>
      <c r="J239" s="5"/>
      <c r="K239" s="5"/>
      <c r="L239" s="5"/>
      <c r="M239" s="5"/>
      <c r="N239" s="5"/>
      <c r="O239" s="5"/>
      <c r="P239" s="5"/>
      <c r="Q239" s="20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15">
      <c r="A240" s="5"/>
      <c r="B240" s="20"/>
      <c r="C240" s="5"/>
      <c r="D240" s="5"/>
      <c r="E240" s="5"/>
      <c r="F240" s="5"/>
      <c r="G240" s="20"/>
      <c r="H240" s="5"/>
      <c r="I240" s="5"/>
      <c r="J240" s="5"/>
      <c r="K240" s="5"/>
      <c r="L240" s="5"/>
      <c r="M240" s="5"/>
      <c r="N240" s="5"/>
      <c r="O240" s="5"/>
      <c r="P240" s="5"/>
      <c r="Q240" s="20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15">
      <c r="A241" s="5"/>
      <c r="B241" s="20"/>
      <c r="C241" s="5"/>
      <c r="D241" s="5"/>
      <c r="E241" s="5"/>
      <c r="F241" s="5"/>
      <c r="G241" s="20"/>
      <c r="H241" s="5"/>
      <c r="I241" s="5"/>
      <c r="J241" s="5"/>
      <c r="K241" s="5"/>
      <c r="L241" s="5"/>
      <c r="M241" s="5"/>
      <c r="N241" s="5"/>
      <c r="O241" s="5"/>
      <c r="P241" s="5"/>
      <c r="Q241" s="20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15">
      <c r="A242" s="5"/>
      <c r="B242" s="20"/>
      <c r="C242" s="5"/>
      <c r="D242" s="5"/>
      <c r="E242" s="5"/>
      <c r="F242" s="5"/>
      <c r="G242" s="20"/>
      <c r="H242" s="5"/>
      <c r="I242" s="5"/>
      <c r="J242" s="5"/>
      <c r="K242" s="5"/>
      <c r="L242" s="5"/>
      <c r="M242" s="5"/>
      <c r="N242" s="5"/>
      <c r="O242" s="5"/>
      <c r="P242" s="5"/>
      <c r="Q242" s="20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15">
      <c r="A243" s="5"/>
      <c r="B243" s="20"/>
      <c r="C243" s="5"/>
      <c r="D243" s="5"/>
      <c r="E243" s="5"/>
      <c r="F243" s="5"/>
      <c r="G243" s="20"/>
      <c r="H243" s="5"/>
      <c r="I243" s="5"/>
      <c r="J243" s="5"/>
      <c r="K243" s="5"/>
      <c r="L243" s="5"/>
      <c r="M243" s="5"/>
      <c r="N243" s="5"/>
      <c r="O243" s="5"/>
      <c r="P243" s="5"/>
      <c r="Q243" s="20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15">
      <c r="A244" s="5"/>
      <c r="B244" s="20"/>
      <c r="C244" s="5"/>
      <c r="D244" s="5"/>
      <c r="E244" s="5"/>
      <c r="F244" s="5"/>
      <c r="G244" s="20"/>
      <c r="H244" s="5"/>
      <c r="I244" s="5"/>
      <c r="J244" s="5"/>
      <c r="K244" s="5"/>
      <c r="L244" s="5"/>
      <c r="M244" s="5"/>
      <c r="N244" s="5"/>
      <c r="O244" s="5"/>
      <c r="P244" s="5"/>
      <c r="Q244" s="20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15">
      <c r="A245" s="5"/>
      <c r="B245" s="20"/>
      <c r="C245" s="5"/>
      <c r="D245" s="5"/>
      <c r="E245" s="5"/>
      <c r="F245" s="5"/>
      <c r="G245" s="20"/>
      <c r="H245" s="5"/>
      <c r="I245" s="5"/>
      <c r="J245" s="5"/>
      <c r="K245" s="5"/>
      <c r="L245" s="5"/>
      <c r="M245" s="5"/>
      <c r="N245" s="5"/>
      <c r="O245" s="5"/>
      <c r="P245" s="5"/>
      <c r="Q245" s="20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15">
      <c r="A246" s="5"/>
      <c r="B246" s="20"/>
      <c r="C246" s="5"/>
      <c r="D246" s="5"/>
      <c r="E246" s="5"/>
      <c r="F246" s="5"/>
      <c r="G246" s="20"/>
      <c r="H246" s="5"/>
      <c r="I246" s="5"/>
      <c r="J246" s="5"/>
      <c r="K246" s="5"/>
      <c r="L246" s="5"/>
      <c r="M246" s="5"/>
      <c r="N246" s="5"/>
      <c r="O246" s="5"/>
      <c r="P246" s="5"/>
      <c r="Q246" s="20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15">
      <c r="A247" s="5"/>
      <c r="B247" s="20"/>
      <c r="C247" s="5"/>
      <c r="D247" s="5"/>
      <c r="E247" s="5"/>
      <c r="F247" s="5"/>
      <c r="G247" s="20"/>
      <c r="H247" s="5"/>
      <c r="I247" s="5"/>
      <c r="J247" s="5"/>
      <c r="K247" s="5"/>
      <c r="L247" s="5"/>
      <c r="M247" s="5"/>
      <c r="N247" s="5"/>
      <c r="O247" s="5"/>
      <c r="P247" s="5"/>
      <c r="Q247" s="20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15">
      <c r="A248" s="5"/>
      <c r="B248" s="20"/>
      <c r="C248" s="5"/>
      <c r="D248" s="5"/>
      <c r="E248" s="5"/>
      <c r="F248" s="5"/>
      <c r="G248" s="20"/>
      <c r="H248" s="5"/>
      <c r="I248" s="5"/>
      <c r="J248" s="5"/>
      <c r="K248" s="5"/>
      <c r="L248" s="5"/>
      <c r="M248" s="5"/>
      <c r="N248" s="5"/>
      <c r="O248" s="5"/>
      <c r="P248" s="5"/>
      <c r="Q248" s="20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15">
      <c r="A249" s="5"/>
      <c r="B249" s="20"/>
      <c r="C249" s="5"/>
      <c r="D249" s="5"/>
      <c r="E249" s="5"/>
      <c r="F249" s="5"/>
      <c r="G249" s="20"/>
      <c r="H249" s="5"/>
      <c r="I249" s="5"/>
      <c r="J249" s="5"/>
      <c r="K249" s="5"/>
      <c r="L249" s="5"/>
      <c r="M249" s="5"/>
      <c r="N249" s="5"/>
      <c r="O249" s="5"/>
      <c r="P249" s="5"/>
      <c r="Q249" s="20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15">
      <c r="A250" s="5"/>
      <c r="B250" s="20"/>
      <c r="C250" s="5"/>
      <c r="D250" s="5"/>
      <c r="E250" s="5"/>
      <c r="F250" s="5"/>
      <c r="G250" s="20"/>
      <c r="H250" s="5"/>
      <c r="I250" s="5"/>
      <c r="J250" s="5"/>
      <c r="K250" s="5"/>
      <c r="L250" s="5"/>
      <c r="M250" s="5"/>
      <c r="N250" s="5"/>
      <c r="O250" s="5"/>
      <c r="P250" s="5"/>
      <c r="Q250" s="20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15">
      <c r="A251" s="5"/>
      <c r="B251" s="20"/>
      <c r="C251" s="5"/>
      <c r="D251" s="5"/>
      <c r="E251" s="5"/>
      <c r="F251" s="5"/>
      <c r="G251" s="20"/>
      <c r="H251" s="5"/>
      <c r="I251" s="5"/>
      <c r="J251" s="5"/>
      <c r="K251" s="5"/>
      <c r="L251" s="5"/>
      <c r="M251" s="5"/>
      <c r="N251" s="5"/>
      <c r="O251" s="5"/>
      <c r="P251" s="5"/>
      <c r="Q251" s="20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15">
      <c r="A252" s="5"/>
      <c r="B252" s="20"/>
      <c r="C252" s="5"/>
      <c r="D252" s="5"/>
      <c r="E252" s="5"/>
      <c r="F252" s="5"/>
      <c r="G252" s="20"/>
      <c r="H252" s="5"/>
      <c r="I252" s="5"/>
      <c r="J252" s="5"/>
      <c r="K252" s="5"/>
      <c r="L252" s="5"/>
      <c r="M252" s="5"/>
      <c r="N252" s="5"/>
      <c r="O252" s="5"/>
      <c r="P252" s="5"/>
      <c r="Q252" s="20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15">
      <c r="A253" s="5"/>
      <c r="B253" s="20"/>
      <c r="C253" s="5"/>
      <c r="D253" s="5"/>
      <c r="E253" s="5"/>
      <c r="F253" s="5"/>
      <c r="G253" s="20"/>
      <c r="H253" s="5"/>
      <c r="I253" s="5"/>
      <c r="J253" s="5"/>
      <c r="K253" s="5"/>
      <c r="L253" s="5"/>
      <c r="M253" s="5"/>
      <c r="N253" s="5"/>
      <c r="O253" s="5"/>
      <c r="P253" s="5"/>
      <c r="Q253" s="20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15">
      <c r="A254" s="5"/>
      <c r="B254" s="20"/>
      <c r="C254" s="5"/>
      <c r="D254" s="5"/>
      <c r="E254" s="5"/>
      <c r="F254" s="5"/>
      <c r="G254" s="20"/>
      <c r="H254" s="5"/>
      <c r="I254" s="5"/>
      <c r="J254" s="5"/>
      <c r="K254" s="5"/>
      <c r="L254" s="5"/>
      <c r="M254" s="5"/>
      <c r="N254" s="5"/>
      <c r="O254" s="5"/>
      <c r="P254" s="5"/>
      <c r="Q254" s="20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15">
      <c r="A255" s="5"/>
      <c r="B255" s="20"/>
      <c r="C255" s="5"/>
      <c r="D255" s="5"/>
      <c r="E255" s="5"/>
      <c r="F255" s="5"/>
      <c r="G255" s="20"/>
      <c r="H255" s="5"/>
      <c r="I255" s="5"/>
      <c r="J255" s="5"/>
      <c r="K255" s="5"/>
      <c r="L255" s="5"/>
      <c r="M255" s="5"/>
      <c r="N255" s="5"/>
      <c r="O255" s="5"/>
      <c r="P255" s="5"/>
      <c r="Q255" s="20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15">
      <c r="A256" s="5"/>
      <c r="B256" s="20"/>
      <c r="C256" s="5"/>
      <c r="D256" s="5"/>
      <c r="E256" s="5"/>
      <c r="F256" s="5"/>
      <c r="G256" s="20"/>
      <c r="H256" s="5"/>
      <c r="I256" s="5"/>
      <c r="J256" s="5"/>
      <c r="K256" s="5"/>
      <c r="L256" s="5"/>
      <c r="M256" s="5"/>
      <c r="N256" s="5"/>
      <c r="O256" s="5"/>
      <c r="P256" s="5"/>
      <c r="Q256" s="20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15">
      <c r="A257" s="5"/>
      <c r="B257" s="20"/>
      <c r="C257" s="5"/>
      <c r="D257" s="5"/>
      <c r="E257" s="5"/>
      <c r="F257" s="5"/>
      <c r="G257" s="20"/>
      <c r="H257" s="5"/>
      <c r="I257" s="5"/>
      <c r="J257" s="5"/>
      <c r="K257" s="5"/>
      <c r="L257" s="5"/>
      <c r="M257" s="5"/>
      <c r="N257" s="5"/>
      <c r="O257" s="5"/>
      <c r="P257" s="5"/>
      <c r="Q257" s="20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15">
      <c r="A258" s="5"/>
      <c r="B258" s="20"/>
      <c r="C258" s="5"/>
      <c r="D258" s="5"/>
      <c r="E258" s="5"/>
      <c r="F258" s="5"/>
      <c r="G258" s="20"/>
      <c r="H258" s="5"/>
      <c r="I258" s="5"/>
      <c r="J258" s="5"/>
      <c r="K258" s="5"/>
      <c r="L258" s="5"/>
      <c r="M258" s="5"/>
      <c r="N258" s="5"/>
      <c r="O258" s="5"/>
      <c r="P258" s="5"/>
      <c r="Q258" s="20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15">
      <c r="A259" s="5"/>
      <c r="B259" s="20"/>
      <c r="C259" s="5"/>
      <c r="D259" s="5"/>
      <c r="E259" s="5"/>
      <c r="F259" s="5"/>
      <c r="G259" s="20"/>
      <c r="H259" s="5"/>
      <c r="I259" s="5"/>
      <c r="J259" s="5"/>
      <c r="K259" s="5"/>
      <c r="L259" s="5"/>
      <c r="M259" s="5"/>
      <c r="N259" s="5"/>
      <c r="O259" s="5"/>
      <c r="P259" s="5"/>
      <c r="Q259" s="20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15">
      <c r="A260" s="5"/>
      <c r="B260" s="20"/>
      <c r="C260" s="5"/>
      <c r="D260" s="5"/>
      <c r="E260" s="5"/>
      <c r="F260" s="5"/>
      <c r="G260" s="20"/>
      <c r="H260" s="5"/>
      <c r="I260" s="5"/>
      <c r="J260" s="5"/>
      <c r="K260" s="5"/>
      <c r="L260" s="5"/>
      <c r="M260" s="5"/>
      <c r="N260" s="5"/>
      <c r="O260" s="5"/>
      <c r="P260" s="5"/>
      <c r="Q260" s="20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15">
      <c r="A261" s="5"/>
      <c r="B261" s="20"/>
      <c r="C261" s="5"/>
      <c r="D261" s="5"/>
      <c r="E261" s="5"/>
      <c r="F261" s="5"/>
      <c r="G261" s="20"/>
      <c r="H261" s="5"/>
      <c r="I261" s="5"/>
      <c r="J261" s="5"/>
      <c r="K261" s="5"/>
      <c r="L261" s="5"/>
      <c r="M261" s="5"/>
      <c r="N261" s="5"/>
      <c r="O261" s="5"/>
      <c r="P261" s="5"/>
      <c r="Q261" s="20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15">
      <c r="A262" s="5"/>
      <c r="B262" s="20"/>
      <c r="C262" s="5"/>
      <c r="D262" s="5"/>
      <c r="E262" s="5"/>
      <c r="F262" s="5"/>
      <c r="G262" s="20"/>
      <c r="H262" s="5"/>
      <c r="I262" s="5"/>
      <c r="J262" s="5"/>
      <c r="K262" s="5"/>
      <c r="L262" s="5"/>
      <c r="M262" s="5"/>
      <c r="N262" s="5"/>
      <c r="O262" s="5"/>
      <c r="P262" s="5"/>
      <c r="Q262" s="20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15">
      <c r="A263" s="5"/>
      <c r="B263" s="20"/>
      <c r="C263" s="5"/>
      <c r="D263" s="5"/>
      <c r="E263" s="5"/>
      <c r="F263" s="5"/>
      <c r="G263" s="20"/>
      <c r="H263" s="5"/>
      <c r="I263" s="5"/>
      <c r="J263" s="5"/>
      <c r="K263" s="5"/>
      <c r="L263" s="5"/>
      <c r="M263" s="5"/>
      <c r="N263" s="5"/>
      <c r="O263" s="5"/>
      <c r="P263" s="5"/>
      <c r="Q263" s="20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15">
      <c r="A264" s="5"/>
      <c r="B264" s="20"/>
      <c r="C264" s="5"/>
      <c r="D264" s="5"/>
      <c r="E264" s="5"/>
      <c r="F264" s="5"/>
      <c r="G264" s="20"/>
      <c r="H264" s="5"/>
      <c r="I264" s="5"/>
      <c r="J264" s="5"/>
      <c r="K264" s="5"/>
      <c r="L264" s="5"/>
      <c r="M264" s="5"/>
      <c r="N264" s="5"/>
      <c r="O264" s="5"/>
      <c r="P264" s="5"/>
      <c r="Q264" s="20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15"/>
    <row r="266" spans="1:28" ht="15.75" customHeight="1" x14ac:dyDescent="0.15"/>
    <row r="267" spans="1:28" ht="15.75" customHeight="1" x14ac:dyDescent="0.15"/>
    <row r="268" spans="1:28" ht="15.75" customHeight="1" x14ac:dyDescent="0.15"/>
    <row r="269" spans="1:28" ht="15.75" customHeight="1" x14ac:dyDescent="0.15"/>
    <row r="270" spans="1:28" ht="15.75" customHeight="1" x14ac:dyDescent="0.15"/>
    <row r="271" spans="1:28" ht="15.75" customHeight="1" x14ac:dyDescent="0.15"/>
    <row r="272" spans="1:28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</sheetData>
  <mergeCells count="5">
    <mergeCell ref="A24:F24"/>
    <mergeCell ref="T3:V3"/>
    <mergeCell ref="A2:E2"/>
    <mergeCell ref="I2:M2"/>
    <mergeCell ref="I24:N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INV-Intra</vt:lpstr>
      <vt:lpstr>NS-Intra</vt:lpstr>
      <vt:lpstr>NS-Inter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2020-08-28T21:57:39Z</dcterms:modified>
</cp:coreProperties>
</file>