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192.168.213.210\irsl_share\21 個人用研究データフォルダ\takaya\Github\Intelligent_Information_System_Lab_research\"/>
    </mc:Choice>
  </mc:AlternateContent>
  <xr:revisionPtr revIDLastSave="0" documentId="13_ncr:1_{39755AD1-63DF-449E-AA95-6E0E8BC74390}" xr6:coauthVersionLast="47" xr6:coauthVersionMax="47" xr10:uidLastSave="{00000000-0000-0000-0000-000000000000}"/>
  <bookViews>
    <workbookView xWindow="3315" yWindow="4005" windowWidth="21600" windowHeight="11835" xr2:uid="{9944D6E3-9325-4AC7-B4A5-FF356A2B0329}"/>
  </bookViews>
  <sheets>
    <sheet name="Sheet1" sheetId="1" r:id="rId1"/>
    <sheet name="Sheet2"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G3" i="1"/>
  <c r="G4" i="1"/>
  <c r="G5" i="1"/>
  <c r="G6" i="1"/>
  <c r="G7" i="1"/>
  <c r="G8" i="1"/>
  <c r="G9" i="1"/>
  <c r="G10" i="1"/>
  <c r="G11" i="1"/>
  <c r="G12" i="1"/>
  <c r="G13" i="1"/>
  <c r="G14" i="1"/>
  <c r="G15" i="1"/>
  <c r="G16" i="1"/>
  <c r="G17" i="1"/>
  <c r="G18" i="1"/>
  <c r="G19" i="1"/>
  <c r="G20" i="1"/>
  <c r="G21" i="1"/>
  <c r="G22" i="1"/>
  <c r="G23" i="1"/>
  <c r="G24" i="1"/>
  <c r="G25" i="1"/>
  <c r="F3" i="1"/>
  <c r="F4" i="1"/>
  <c r="F5" i="1"/>
  <c r="F6" i="1"/>
  <c r="F7" i="1"/>
  <c r="F8" i="1"/>
  <c r="F9" i="1"/>
  <c r="F10" i="1"/>
  <c r="F11" i="1"/>
  <c r="F12" i="1"/>
  <c r="F13" i="1"/>
  <c r="F14" i="1"/>
  <c r="F15" i="1"/>
  <c r="F16" i="1"/>
  <c r="F17" i="1"/>
  <c r="F18" i="1"/>
  <c r="F19" i="1"/>
  <c r="F20" i="1"/>
  <c r="F21" i="1"/>
  <c r="F22" i="1"/>
  <c r="F23" i="1"/>
  <c r="F24" i="1"/>
  <c r="F2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tc={DA86FA06-D11D-45DD-957D-2F55105A7EB3}</author>
  </authors>
  <commentList>
    <comment ref="A2" authorId="0" shapeId="0" xr:uid="{DA86FA06-D11D-45DD-957D-2F55105A7EB3}">
      <text>
        <r>
          <rPr>
            <sz val="11"/>
            <color theme="1"/>
            <rFont val="游ゴシック"/>
            <family val="2"/>
            <charset val="128"/>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US6号（大体の人が大きいと感じる→そのあとにサイズ直す【永年】＆刻印【六か月以内】）</t>
        </r>
      </text>
    </comment>
  </commentList>
</comments>
</file>

<file path=xl/sharedStrings.xml><?xml version="1.0" encoding="utf-8"?>
<sst xmlns="http://schemas.openxmlformats.org/spreadsheetml/2006/main" count="191" uniqueCount="74">
  <si>
    <t>Tifiny</t>
    <phoneticPr fontId="2"/>
  </si>
  <si>
    <t>種類</t>
    <rPh sb="0" eb="2">
      <t>シュルイ</t>
    </rPh>
    <phoneticPr fontId="2"/>
  </si>
  <si>
    <t>H</t>
    <phoneticPr fontId="2"/>
  </si>
  <si>
    <t>カラーグレード</t>
    <phoneticPr fontId="2"/>
  </si>
  <si>
    <t>IF</t>
    <phoneticPr fontId="2"/>
  </si>
  <si>
    <t>カラット</t>
    <phoneticPr fontId="2"/>
  </si>
  <si>
    <t>クラリティ</t>
    <phoneticPr fontId="2"/>
  </si>
  <si>
    <t>値段</t>
    <rPh sb="0" eb="2">
      <t>ネダン</t>
    </rPh>
    <phoneticPr fontId="2"/>
  </si>
  <si>
    <t>H</t>
    <phoneticPr fontId="2"/>
  </si>
  <si>
    <t>HARMONY W/DB</t>
    <phoneticPr fontId="2"/>
  </si>
  <si>
    <t>I</t>
    <phoneticPr fontId="2"/>
  </si>
  <si>
    <t>IF</t>
    <phoneticPr fontId="2"/>
  </si>
  <si>
    <t>担当者</t>
    <rPh sb="0" eb="3">
      <t>タントウシャ</t>
    </rPh>
    <phoneticPr fontId="2"/>
  </si>
  <si>
    <t>店名</t>
    <rPh sb="0" eb="2">
      <t>テンメイ</t>
    </rPh>
    <phoneticPr fontId="2"/>
  </si>
  <si>
    <t>銀座三越</t>
    <rPh sb="0" eb="2">
      <t>ギンザ</t>
    </rPh>
    <rPh sb="2" eb="4">
      <t>ミツコシ</t>
    </rPh>
    <phoneticPr fontId="2"/>
  </si>
  <si>
    <t>丸の内</t>
    <rPh sb="0" eb="1">
      <t>マル</t>
    </rPh>
    <rPh sb="2" eb="3">
      <t>ウチ</t>
    </rPh>
    <phoneticPr fontId="2"/>
  </si>
  <si>
    <t>銀座本</t>
    <rPh sb="0" eb="2">
      <t>ギンザ</t>
    </rPh>
    <rPh sb="2" eb="3">
      <t>ホン</t>
    </rPh>
    <phoneticPr fontId="2"/>
  </si>
  <si>
    <t>マエダ</t>
    <phoneticPr fontId="2"/>
  </si>
  <si>
    <t>ヨシムラ</t>
    <phoneticPr fontId="2"/>
  </si>
  <si>
    <t>カラーグレードテーブル</t>
    <phoneticPr fontId="2"/>
  </si>
  <si>
    <t>D</t>
    <phoneticPr fontId="2"/>
  </si>
  <si>
    <t>E</t>
    <phoneticPr fontId="2"/>
  </si>
  <si>
    <t>F</t>
    <phoneticPr fontId="2"/>
  </si>
  <si>
    <t>無色</t>
    <rPh sb="0" eb="2">
      <t>ムショク</t>
    </rPh>
    <phoneticPr fontId="2"/>
  </si>
  <si>
    <t>ほぼ無色</t>
    <rPh sb="2" eb="4">
      <t>ムショク</t>
    </rPh>
    <phoneticPr fontId="2"/>
  </si>
  <si>
    <t>わずかな黄色味</t>
    <rPh sb="4" eb="7">
      <t>キイロアジ</t>
    </rPh>
    <phoneticPr fontId="2"/>
  </si>
  <si>
    <t>非常に薄い黄色</t>
    <rPh sb="0" eb="2">
      <t>ヒジョウ</t>
    </rPh>
    <rPh sb="3" eb="4">
      <t>ウス</t>
    </rPh>
    <rPh sb="5" eb="7">
      <t>キイロ</t>
    </rPh>
    <phoneticPr fontId="2"/>
  </si>
  <si>
    <t>薄い黄色</t>
    <rPh sb="0" eb="1">
      <t>ウス</t>
    </rPh>
    <rPh sb="2" eb="4">
      <t>キイロ</t>
    </rPh>
    <phoneticPr fontId="2"/>
  </si>
  <si>
    <t>G</t>
    <phoneticPr fontId="2"/>
  </si>
  <si>
    <t>J</t>
    <phoneticPr fontId="2"/>
  </si>
  <si>
    <t>K</t>
    <phoneticPr fontId="2"/>
  </si>
  <si>
    <t>L</t>
    <phoneticPr fontId="2"/>
  </si>
  <si>
    <t>M</t>
    <phoneticPr fontId="2"/>
  </si>
  <si>
    <t>N</t>
    <phoneticPr fontId="2"/>
  </si>
  <si>
    <t>O</t>
    <phoneticPr fontId="2"/>
  </si>
  <si>
    <t>P</t>
    <phoneticPr fontId="2"/>
  </si>
  <si>
    <t>Q</t>
    <phoneticPr fontId="2"/>
  </si>
  <si>
    <t>R</t>
    <phoneticPr fontId="2"/>
  </si>
  <si>
    <t>S</t>
    <phoneticPr fontId="2"/>
  </si>
  <si>
    <t>T</t>
    <phoneticPr fontId="2"/>
  </si>
  <si>
    <t>U</t>
    <phoneticPr fontId="2"/>
  </si>
  <si>
    <t>V</t>
    <phoneticPr fontId="2"/>
  </si>
  <si>
    <t>W</t>
    <phoneticPr fontId="2"/>
  </si>
  <si>
    <t>X</t>
    <phoneticPr fontId="2"/>
  </si>
  <si>
    <t>Y</t>
    <phoneticPr fontId="2"/>
  </si>
  <si>
    <t>Z</t>
    <phoneticPr fontId="2"/>
  </si>
  <si>
    <t>クラリティ</t>
    <phoneticPr fontId="2"/>
  </si>
  <si>
    <t>銀座本</t>
    <rPh sb="0" eb="2">
      <t>ギンザ</t>
    </rPh>
    <rPh sb="2" eb="3">
      <t>ホン</t>
    </rPh>
    <phoneticPr fontId="2"/>
  </si>
  <si>
    <t>H</t>
    <phoneticPr fontId="2"/>
  </si>
  <si>
    <t>I</t>
    <phoneticPr fontId="2"/>
  </si>
  <si>
    <t>F</t>
    <phoneticPr fontId="2"/>
  </si>
  <si>
    <t>IF</t>
    <phoneticPr fontId="2"/>
  </si>
  <si>
    <t>カジマさん</t>
    <phoneticPr fontId="2"/>
  </si>
  <si>
    <t>HARMONY W/DB</t>
  </si>
  <si>
    <t>TiffanySetting W/DB</t>
    <phoneticPr fontId="2"/>
  </si>
  <si>
    <t>G</t>
    <phoneticPr fontId="2"/>
  </si>
  <si>
    <t>VVS2</t>
    <phoneticPr fontId="2"/>
  </si>
  <si>
    <t>Tiffany Settingのほうが大きさは0.06~0.08以上大きく感じた</t>
    <rPh sb="19" eb="20">
      <t>オオ</t>
    </rPh>
    <rPh sb="32" eb="35">
      <t>イジョウオオ</t>
    </rPh>
    <rPh sb="37" eb="38">
      <t>カン</t>
    </rPh>
    <phoneticPr fontId="2"/>
  </si>
  <si>
    <t>H</t>
    <phoneticPr fontId="2"/>
  </si>
  <si>
    <t>I</t>
    <phoneticPr fontId="2"/>
  </si>
  <si>
    <t>VVS1</t>
    <phoneticPr fontId="2"/>
  </si>
  <si>
    <t>F</t>
    <phoneticPr fontId="2"/>
  </si>
  <si>
    <t>VVS1</t>
    <phoneticPr fontId="2"/>
  </si>
  <si>
    <t>E</t>
    <phoneticPr fontId="2"/>
  </si>
  <si>
    <t>&lt;カラーグレードテーブル＞</t>
    <phoneticPr fontId="2"/>
  </si>
  <si>
    <t>D</t>
    <phoneticPr fontId="2"/>
  </si>
  <si>
    <t>J</t>
    <phoneticPr fontId="2"/>
  </si>
  <si>
    <t>FL</t>
    <phoneticPr fontId="2"/>
  </si>
  <si>
    <t>IF</t>
    <phoneticPr fontId="2"/>
  </si>
  <si>
    <t>&lt;クラリティテーブル&gt;</t>
    <phoneticPr fontId="2"/>
  </si>
  <si>
    <t>＜指輪テーブル＞</t>
    <rPh sb="1" eb="3">
      <t>ユビワ</t>
    </rPh>
    <phoneticPr fontId="2"/>
  </si>
  <si>
    <t>種類D</t>
    <rPh sb="0" eb="2">
      <t>シュルイ</t>
    </rPh>
    <phoneticPr fontId="2"/>
  </si>
  <si>
    <t>カラーグレードD</t>
    <phoneticPr fontId="2"/>
  </si>
  <si>
    <t>クラリティD</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</si>
</sst>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Red]&quot;¥&quot;\-#,##0"/>
    <numFmt numFmtId="176" formatCode="@&quot;店&quot;"/>
    <numFmt numFmtId="177" formatCode="@&quot;さん&quot;"/>
  </numFmts>
  <fonts count="3"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2">
    <border>
      <left/>
      <right/>
      <top/>
      <bottom/>
      <diagonal/>
    </border>
    <border>
      <left/>
      <right/>
      <top style="thin">
        <color theme="8"/>
      </top>
      <bottom/>
      <diagonal/>
    </border>
  </borders>
  <cellStyleXfs count="2">
    <xf numFmtId="0" fontId="0" fillId="0" borderId="0">
      <alignment vertical="center"/>
    </xf>
    <xf numFmtId="6" fontId="1" fillId="0" borderId="0" applyFont="0" applyFill="0" applyBorder="0" applyAlignment="0" applyProtection="0">
      <alignment vertical="center"/>
    </xf>
  </cellStyleXfs>
  <cellXfs count="6">
    <xf numFmtId="0" fontId="0" fillId="0" borderId="0" xfId="0">
      <alignment vertical="center"/>
    </xf>
    <xf numFmtId="6" fontId="0" fillId="0" borderId="0" xfId="1" applyFont="1">
      <alignment vertical="center"/>
    </xf>
    <xf numFmtId="2" fontId="0" fillId="0" borderId="0" xfId="0" applyNumberFormat="1">
      <alignment vertical="center"/>
    </xf>
    <xf numFmtId="176" fontId="0" fillId="0" borderId="0" xfId="0" applyNumberFormat="1">
      <alignment vertical="center"/>
    </xf>
    <xf numFmtId="177" fontId="0" fillId="0" borderId="0" xfId="0" applyNumberFormat="1">
      <alignment vertical="center"/>
    </xf>
    <xf numFmtId="0" fontId="0" fillId="0" borderId="1" xfId="0" applyFont="1" applyBorder="1">
      <alignment vertical="center"/>
    </xf>
  </cellXfs>
  <cellStyles count="2">
    <cellStyle name="通貨" xfId="1" builtinId="7"/>
    <cellStyle name="標準" xfId="0" builtinId="0"/>
  </cellStyles>
  <dxfs count="7">
    <dxf>
      <numFmt numFmtId="0" formatCode="General"/>
    </dxf>
    <dxf>
      <numFmt numFmtId="0" formatCode="General"/>
    </dxf>
    <dxf>
      <numFmt numFmtId="0" formatCode="General"/>
    </dxf>
    <dxf>
      <font>
        <b val="0"/>
        <i val="0"/>
        <strike val="0"/>
        <condense val="0"/>
        <extend val="0"/>
        <outline val="0"/>
        <shadow val="0"/>
        <u val="none"/>
        <vertAlign val="baseline"/>
        <sz val="11"/>
        <color theme="1"/>
        <name val="游ゴシック"/>
        <family val="2"/>
        <charset val="128"/>
        <scheme val="minor"/>
      </font>
    </dxf>
    <dxf>
      <numFmt numFmtId="2" formatCode="0.00"/>
    </dxf>
    <dxf>
      <numFmt numFmtId="177" formatCode="@&quot;さん&quot;"/>
    </dxf>
    <dxf>
      <numFmt numFmtId="176" formatCode="@&quot;店&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PC Sora" id="{AD263F3A-01AF-4C0F-98B4-FDF934644513}" userId="8c4f662357ca3de8"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CD34FF-87EE-4A15-B0EF-9408C740CDF3}" name="テーブル1" displayName="テーブル1" ref="A2:J25" totalsRowShown="0">
  <autoFilter ref="A2:J25" xr:uid="{8ACD34FF-87EE-4A15-B0EF-9408C740CDF3}"/>
  <sortState xmlns:xlrd2="http://schemas.microsoft.com/office/spreadsheetml/2017/richdata2" ref="A3:J25">
    <sortCondition descending="1" ref="I2:I25"/>
  </sortState>
  <tableColumns count="10">
    <tableColumn id="1" xr3:uid="{93A30EC2-DE07-488B-AEC1-9DA7EBAE405F}" name="店名" dataDxfId="6"/>
    <tableColumn id="7" xr3:uid="{62F4C991-F60F-4721-BE68-B2548B2892E9}" name="担当者" dataDxfId="5"/>
    <tableColumn id="2" xr3:uid="{76A44837-A5F6-483B-9F6B-4C14D2448F16}" name="種類"/>
    <tableColumn id="4" xr3:uid="{8B223447-B9B1-4B7C-8D8E-29D07159AFB1}" name="カラーグレード"/>
    <tableColumn id="5" xr3:uid="{91DF98B0-411F-4922-B749-E172958F5B8E}" name="クラリティ"/>
    <tableColumn id="12" xr3:uid="{AB6649C6-5812-44DF-ADDE-F8A83A6584FD}" name="種類D" dataDxfId="2">
      <calculatedColumnFormula>VLOOKUP(テーブル1[[#This Row],[種類]],$L$17:$M$18,2)</calculatedColumnFormula>
    </tableColumn>
    <tableColumn id="11" xr3:uid="{4A938060-9574-434F-ACE6-40E38B0A2BDC}" name="カラーグレードD" dataDxfId="1">
      <calculatedColumnFormula>VLOOKUP(テーブル1[[#This Row],[カラーグレード]],$L$2:$M$8,2)</calculatedColumnFormula>
    </tableColumn>
    <tableColumn id="10" xr3:uid="{3CF2A210-AC9D-4A47-9CE7-789FD5122CD2}" name="クラリティD" dataDxfId="0">
      <calculatedColumnFormula>VLOOKUP(テーブル1[[#This Row],[クラリティ]],$L$11:$M$14,2)</calculatedColumnFormula>
    </tableColumn>
    <tableColumn id="3" xr3:uid="{F1C97AD7-FA10-40F3-B576-2A1DC7F33A84}" name="カラット" dataDxfId="4"/>
    <tableColumn id="6" xr3:uid="{1FD0EB43-0D22-40FF-91D0-55D076A18937}" name="値段" dataDxfId="3" dataCellStyle="通貨"/>
  </tableColumns>
  <tableStyleInfo name="TableStyleLight13"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 dT="2023-05-12T04:05:15.34" personId="{AD263F3A-01AF-4C0F-98B4-FDF934644513}" id="{DA86FA06-D11D-45DD-957D-2F55105A7EB3}">
    <text>US6号（大体の人が大きいと感じる→そのあとにサイズ直す【永年】＆刻印【六か月以内】）</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08A73-66A8-413D-AF63-357D480BF795}">
  <dimension ref="A1:M26"/>
  <sheetViews>
    <sheetView tabSelected="1" topLeftCell="A7" workbookViewId="0">
      <selection activeCell="L8" sqref="L8"/>
    </sheetView>
  </sheetViews>
  <sheetFormatPr defaultRowHeight="18.75" x14ac:dyDescent="0.4"/>
  <cols>
    <col min="1" max="1" width="12.25" bestFit="1" customWidth="1"/>
    <col min="2" max="2" width="12.375" bestFit="1" customWidth="1"/>
    <col min="3" max="3" width="19.625" bestFit="1" customWidth="1"/>
    <col min="4" max="4" width="16.5" bestFit="1" customWidth="1"/>
    <col min="5" max="5" width="12.5" bestFit="1" customWidth="1"/>
    <col min="6" max="8" width="12.5" customWidth="1"/>
    <col min="9" max="9" width="10.75" bestFit="1" customWidth="1"/>
    <col min="12" max="12" width="9.125" bestFit="1" customWidth="1"/>
    <col min="15" max="15" width="20.25" bestFit="1" customWidth="1"/>
    <col min="16" max="16" width="18.25" bestFit="1" customWidth="1"/>
  </cols>
  <sheetData>
    <row r="1" spans="1:13" x14ac:dyDescent="0.4">
      <c r="A1" t="s">
        <v>0</v>
      </c>
      <c r="L1" t="s">
        <v>64</v>
      </c>
    </row>
    <row r="2" spans="1:13" x14ac:dyDescent="0.4">
      <c r="A2" t="s">
        <v>13</v>
      </c>
      <c r="B2" t="s">
        <v>12</v>
      </c>
      <c r="C2" t="s">
        <v>1</v>
      </c>
      <c r="D2" t="s">
        <v>3</v>
      </c>
      <c r="E2" t="s">
        <v>6</v>
      </c>
      <c r="F2" t="s">
        <v>71</v>
      </c>
      <c r="G2" t="s">
        <v>72</v>
      </c>
      <c r="H2" t="s">
        <v>73</v>
      </c>
      <c r="I2" t="s">
        <v>5</v>
      </c>
      <c r="J2" t="s">
        <v>7</v>
      </c>
      <c r="L2" t="s">
        <v>65</v>
      </c>
      <c r="M2">
        <v>1</v>
      </c>
    </row>
    <row r="3" spans="1:13" x14ac:dyDescent="0.4">
      <c r="A3" s="3" t="s">
        <v>15</v>
      </c>
      <c r="B3" s="4" t="s">
        <v>52</v>
      </c>
      <c r="C3" t="s">
        <v>54</v>
      </c>
      <c r="D3" t="s">
        <v>59</v>
      </c>
      <c r="E3" t="s">
        <v>56</v>
      </c>
      <c r="F3">
        <f>VLOOKUP(テーブル1[[#This Row],[種類]],$L$17:$M$18,2)</f>
        <v>2</v>
      </c>
      <c r="G3">
        <f>VLOOKUP(テーブル1[[#This Row],[カラーグレード]],$L$2:$M$8,2)</f>
        <v>6</v>
      </c>
      <c r="H3">
        <f>VLOOKUP(テーブル1[[#This Row],[クラリティ]],$L$11:$M$14,2)</f>
        <v>4</v>
      </c>
      <c r="I3" s="2">
        <v>0.49</v>
      </c>
      <c r="J3" s="1">
        <v>950400</v>
      </c>
      <c r="L3" t="s">
        <v>63</v>
      </c>
      <c r="M3">
        <v>2</v>
      </c>
    </row>
    <row r="4" spans="1:13" x14ac:dyDescent="0.4">
      <c r="A4" s="3" t="s">
        <v>15</v>
      </c>
      <c r="B4" s="4" t="s">
        <v>17</v>
      </c>
      <c r="C4" t="s">
        <v>54</v>
      </c>
      <c r="D4" t="s">
        <v>10</v>
      </c>
      <c r="E4" t="s">
        <v>56</v>
      </c>
      <c r="F4">
        <f>VLOOKUP(テーブル1[[#This Row],[種類]],$L$17:$M$18,2)</f>
        <v>2</v>
      </c>
      <c r="G4">
        <f>VLOOKUP(テーブル1[[#This Row],[カラーグレード]],$L$2:$M$8,2)</f>
        <v>6</v>
      </c>
      <c r="H4">
        <f>VLOOKUP(テーブル1[[#This Row],[クラリティ]],$L$11:$M$14,2)</f>
        <v>4</v>
      </c>
      <c r="I4" s="2">
        <v>0.48</v>
      </c>
      <c r="J4" s="1">
        <v>739200</v>
      </c>
      <c r="L4" t="s">
        <v>61</v>
      </c>
      <c r="M4">
        <v>3</v>
      </c>
    </row>
    <row r="5" spans="1:13" x14ac:dyDescent="0.4">
      <c r="A5" s="3" t="s">
        <v>16</v>
      </c>
      <c r="B5" s="4" t="s">
        <v>18</v>
      </c>
      <c r="C5" t="s">
        <v>9</v>
      </c>
      <c r="D5" t="s">
        <v>10</v>
      </c>
      <c r="E5" t="s">
        <v>60</v>
      </c>
      <c r="F5">
        <f>VLOOKUP(テーブル1[[#This Row],[種類]],$L$17:$M$18,2)</f>
        <v>1</v>
      </c>
      <c r="G5">
        <f>VLOOKUP(テーブル1[[#This Row],[カラーグレード]],$L$2:$M$8,2)</f>
        <v>6</v>
      </c>
      <c r="H5">
        <f>VLOOKUP(テーブル1[[#This Row],[クラリティ]],$L$11:$M$14,2)</f>
        <v>3</v>
      </c>
      <c r="I5" s="2">
        <v>0.46</v>
      </c>
      <c r="J5" s="1">
        <v>859100</v>
      </c>
      <c r="L5" t="s">
        <v>55</v>
      </c>
      <c r="M5">
        <v>4</v>
      </c>
    </row>
    <row r="6" spans="1:13" x14ac:dyDescent="0.4">
      <c r="A6" s="3" t="s">
        <v>47</v>
      </c>
      <c r="B6" s="4" t="s">
        <v>18</v>
      </c>
      <c r="C6" t="s">
        <v>54</v>
      </c>
      <c r="D6" t="s">
        <v>48</v>
      </c>
      <c r="E6" t="s">
        <v>51</v>
      </c>
      <c r="F6">
        <f>VLOOKUP(テーブル1[[#This Row],[種類]],$L$17:$M$18,2)</f>
        <v>2</v>
      </c>
      <c r="G6">
        <f>VLOOKUP(テーブル1[[#This Row],[カラーグレード]],$L$2:$M$8,2)</f>
        <v>5</v>
      </c>
      <c r="H6">
        <f>VLOOKUP(テーブル1[[#This Row],[クラリティ]],$L$11:$M$14,2)</f>
        <v>2</v>
      </c>
      <c r="I6" s="2">
        <v>0.45</v>
      </c>
      <c r="J6" s="1">
        <v>911100</v>
      </c>
      <c r="L6" t="s">
        <v>58</v>
      </c>
      <c r="M6">
        <v>5</v>
      </c>
    </row>
    <row r="7" spans="1:13" x14ac:dyDescent="0.4">
      <c r="A7" s="3" t="s">
        <v>15</v>
      </c>
      <c r="B7" s="4" t="s">
        <v>52</v>
      </c>
      <c r="C7" t="s">
        <v>54</v>
      </c>
      <c r="D7" t="s">
        <v>59</v>
      </c>
      <c r="E7" t="s">
        <v>60</v>
      </c>
      <c r="F7">
        <f>VLOOKUP(テーブル1[[#This Row],[種類]],$L$17:$M$18,2)</f>
        <v>2</v>
      </c>
      <c r="G7">
        <f>VLOOKUP(テーブル1[[#This Row],[カラーグレード]],$L$2:$M$8,2)</f>
        <v>6</v>
      </c>
      <c r="H7">
        <f>VLOOKUP(テーブル1[[#This Row],[クラリティ]],$L$11:$M$14,2)</f>
        <v>3</v>
      </c>
      <c r="I7" s="2">
        <v>0.44</v>
      </c>
      <c r="J7" s="1">
        <v>852500</v>
      </c>
      <c r="L7" t="s">
        <v>59</v>
      </c>
      <c r="M7">
        <v>6</v>
      </c>
    </row>
    <row r="8" spans="1:13" x14ac:dyDescent="0.4">
      <c r="A8" s="3" t="s">
        <v>47</v>
      </c>
      <c r="B8" s="4" t="s">
        <v>18</v>
      </c>
      <c r="C8" t="s">
        <v>54</v>
      </c>
      <c r="D8" t="s">
        <v>50</v>
      </c>
      <c r="E8" t="s">
        <v>51</v>
      </c>
      <c r="F8">
        <f>VLOOKUP(テーブル1[[#This Row],[種類]],$L$17:$M$18,2)</f>
        <v>2</v>
      </c>
      <c r="G8">
        <f>VLOOKUP(テーブル1[[#This Row],[カラーグレード]],$L$2:$M$8,2)</f>
        <v>3</v>
      </c>
      <c r="H8">
        <f>VLOOKUP(テーブル1[[#This Row],[クラリティ]],$L$11:$M$14,2)</f>
        <v>2</v>
      </c>
      <c r="I8" s="2">
        <v>0.42</v>
      </c>
      <c r="J8" s="1">
        <v>960000</v>
      </c>
      <c r="L8" t="s">
        <v>66</v>
      </c>
      <c r="M8">
        <v>7</v>
      </c>
    </row>
    <row r="9" spans="1:13" x14ac:dyDescent="0.4">
      <c r="A9" s="3" t="s">
        <v>47</v>
      </c>
      <c r="B9" s="4" t="s">
        <v>18</v>
      </c>
      <c r="C9" t="s">
        <v>54</v>
      </c>
      <c r="D9" t="s">
        <v>48</v>
      </c>
      <c r="E9" t="s">
        <v>60</v>
      </c>
      <c r="F9">
        <f>VLOOKUP(テーブル1[[#This Row],[種類]],$L$17:$M$18,2)</f>
        <v>2</v>
      </c>
      <c r="G9">
        <f>VLOOKUP(テーブル1[[#This Row],[カラーグレード]],$L$2:$M$8,2)</f>
        <v>5</v>
      </c>
      <c r="H9">
        <f>VLOOKUP(テーブル1[[#This Row],[クラリティ]],$L$11:$M$14,2)</f>
        <v>3</v>
      </c>
      <c r="I9" s="2">
        <v>0.42</v>
      </c>
      <c r="J9" s="1">
        <v>869000</v>
      </c>
    </row>
    <row r="10" spans="1:13" x14ac:dyDescent="0.4">
      <c r="A10" s="3" t="s">
        <v>15</v>
      </c>
      <c r="B10" s="4" t="s">
        <v>52</v>
      </c>
      <c r="C10" t="s">
        <v>54</v>
      </c>
      <c r="D10" t="s">
        <v>59</v>
      </c>
      <c r="E10" t="s">
        <v>60</v>
      </c>
      <c r="F10">
        <f>VLOOKUP(テーブル1[[#This Row],[種類]],$L$17:$M$18,2)</f>
        <v>2</v>
      </c>
      <c r="G10">
        <f>VLOOKUP(テーブル1[[#This Row],[カラーグレード]],$L$2:$M$8,2)</f>
        <v>6</v>
      </c>
      <c r="H10">
        <f>VLOOKUP(テーブル1[[#This Row],[クラリティ]],$L$11:$M$14,2)</f>
        <v>3</v>
      </c>
      <c r="I10" s="2">
        <v>0.42</v>
      </c>
      <c r="J10" s="1">
        <v>828300</v>
      </c>
      <c r="L10" t="s">
        <v>69</v>
      </c>
    </row>
    <row r="11" spans="1:13" x14ac:dyDescent="0.4">
      <c r="A11" s="3" t="s">
        <v>15</v>
      </c>
      <c r="B11" s="4" t="s">
        <v>17</v>
      </c>
      <c r="C11" t="s">
        <v>54</v>
      </c>
      <c r="D11" t="s">
        <v>8</v>
      </c>
      <c r="E11" t="s">
        <v>60</v>
      </c>
      <c r="F11">
        <f>VLOOKUP(テーブル1[[#This Row],[種類]],$L$17:$M$18,2)</f>
        <v>2</v>
      </c>
      <c r="G11">
        <f>VLOOKUP(テーブル1[[#This Row],[カラーグレード]],$L$2:$M$8,2)</f>
        <v>5</v>
      </c>
      <c r="H11">
        <f>VLOOKUP(テーブル1[[#This Row],[クラリティ]],$L$11:$M$14,2)</f>
        <v>3</v>
      </c>
      <c r="I11" s="2">
        <v>0.41</v>
      </c>
      <c r="J11" s="1">
        <v>689700</v>
      </c>
      <c r="L11" t="s">
        <v>67</v>
      </c>
      <c r="M11">
        <v>1</v>
      </c>
    </row>
    <row r="12" spans="1:13" x14ac:dyDescent="0.4">
      <c r="A12" s="3" t="s">
        <v>47</v>
      </c>
      <c r="B12" s="4" t="s">
        <v>18</v>
      </c>
      <c r="C12" t="s">
        <v>54</v>
      </c>
      <c r="D12" t="s">
        <v>49</v>
      </c>
      <c r="E12" t="s">
        <v>60</v>
      </c>
      <c r="F12">
        <f>VLOOKUP(テーブル1[[#This Row],[種類]],$L$17:$M$18,2)</f>
        <v>2</v>
      </c>
      <c r="G12">
        <f>VLOOKUP(テーブル1[[#This Row],[カラーグレード]],$L$2:$M$8,2)</f>
        <v>6</v>
      </c>
      <c r="H12">
        <f>VLOOKUP(テーブル1[[#This Row],[クラリティ]],$L$11:$M$14,2)</f>
        <v>3</v>
      </c>
      <c r="I12" s="2">
        <v>0.4</v>
      </c>
      <c r="J12" s="1">
        <v>797500</v>
      </c>
      <c r="L12" t="s">
        <v>68</v>
      </c>
      <c r="M12">
        <v>2</v>
      </c>
    </row>
    <row r="13" spans="1:13" x14ac:dyDescent="0.4">
      <c r="A13" s="3" t="s">
        <v>16</v>
      </c>
      <c r="B13" s="4" t="s">
        <v>18</v>
      </c>
      <c r="C13" t="s">
        <v>9</v>
      </c>
      <c r="D13" t="s">
        <v>10</v>
      </c>
      <c r="E13" t="s">
        <v>60</v>
      </c>
      <c r="F13">
        <f>VLOOKUP(テーブル1[[#This Row],[種類]],$L$17:$M$18,2)</f>
        <v>1</v>
      </c>
      <c r="G13">
        <f>VLOOKUP(テーブル1[[#This Row],[カラーグレード]],$L$2:$M$8,2)</f>
        <v>6</v>
      </c>
      <c r="H13">
        <f>VLOOKUP(テーブル1[[#This Row],[クラリティ]],$L$11:$M$14,2)</f>
        <v>3</v>
      </c>
      <c r="I13" s="2">
        <v>0.4</v>
      </c>
      <c r="J13" s="1">
        <v>779900</v>
      </c>
      <c r="L13" t="s">
        <v>62</v>
      </c>
      <c r="M13">
        <v>3</v>
      </c>
    </row>
    <row r="14" spans="1:13" x14ac:dyDescent="0.4">
      <c r="A14" s="3" t="s">
        <v>16</v>
      </c>
      <c r="B14" s="4" t="s">
        <v>52</v>
      </c>
      <c r="C14" t="s">
        <v>54</v>
      </c>
      <c r="D14" t="s">
        <v>55</v>
      </c>
      <c r="E14" t="s">
        <v>62</v>
      </c>
      <c r="F14">
        <f>VLOOKUP(テーブル1[[#This Row],[種類]],$L$17:$M$18,2)</f>
        <v>2</v>
      </c>
      <c r="G14">
        <f>VLOOKUP(テーブル1[[#This Row],[カラーグレード]],$L$2:$M$8,2)</f>
        <v>4</v>
      </c>
      <c r="H14">
        <f>VLOOKUP(テーブル1[[#This Row],[クラリティ]],$L$11:$M$14,2)</f>
        <v>3</v>
      </c>
      <c r="I14" s="2">
        <v>0.39</v>
      </c>
      <c r="J14" s="1">
        <v>916000</v>
      </c>
      <c r="L14" t="s">
        <v>56</v>
      </c>
      <c r="M14">
        <v>4</v>
      </c>
    </row>
    <row r="15" spans="1:13" x14ac:dyDescent="0.4">
      <c r="A15" s="3" t="s">
        <v>16</v>
      </c>
      <c r="B15" s="4" t="s">
        <v>52</v>
      </c>
      <c r="C15" t="s">
        <v>54</v>
      </c>
      <c r="D15" t="s">
        <v>58</v>
      </c>
      <c r="E15" t="s">
        <v>62</v>
      </c>
      <c r="F15">
        <f>VLOOKUP(テーブル1[[#This Row],[種類]],$L$17:$M$18,2)</f>
        <v>2</v>
      </c>
      <c r="G15">
        <f>VLOOKUP(テーブル1[[#This Row],[カラーグレード]],$L$2:$M$8,2)</f>
        <v>5</v>
      </c>
      <c r="H15">
        <f>VLOOKUP(テーブル1[[#This Row],[クラリティ]],$L$11:$M$14,2)</f>
        <v>3</v>
      </c>
      <c r="I15" s="2">
        <v>0.38</v>
      </c>
      <c r="J15" s="1">
        <v>852600</v>
      </c>
    </row>
    <row r="16" spans="1:13" x14ac:dyDescent="0.4">
      <c r="A16" s="3" t="s">
        <v>15</v>
      </c>
      <c r="B16" s="4" t="s">
        <v>52</v>
      </c>
      <c r="C16" t="s">
        <v>54</v>
      </c>
      <c r="D16" t="s">
        <v>55</v>
      </c>
      <c r="E16" t="s">
        <v>56</v>
      </c>
      <c r="F16">
        <f>VLOOKUP(テーブル1[[#This Row],[種類]],$L$17:$M$18,2)</f>
        <v>2</v>
      </c>
      <c r="G16">
        <f>VLOOKUP(テーブル1[[#This Row],[カラーグレード]],$L$2:$M$8,2)</f>
        <v>4</v>
      </c>
      <c r="H16">
        <f>VLOOKUP(テーブル1[[#This Row],[クラリティ]],$L$11:$M$14,2)</f>
        <v>4</v>
      </c>
      <c r="I16" s="2">
        <v>0.37</v>
      </c>
      <c r="J16" s="1">
        <v>779900</v>
      </c>
      <c r="L16" t="s">
        <v>70</v>
      </c>
    </row>
    <row r="17" spans="1:13" x14ac:dyDescent="0.4">
      <c r="A17" s="3" t="s">
        <v>16</v>
      </c>
      <c r="B17" s="4" t="s">
        <v>52</v>
      </c>
      <c r="C17" t="s">
        <v>54</v>
      </c>
      <c r="D17" t="s">
        <v>55</v>
      </c>
      <c r="E17" t="s">
        <v>62</v>
      </c>
      <c r="F17">
        <f>VLOOKUP(テーブル1[[#This Row],[種類]],$L$17:$M$18,2)</f>
        <v>2</v>
      </c>
      <c r="G17">
        <f>VLOOKUP(テーブル1[[#This Row],[カラーグレード]],$L$2:$M$8,2)</f>
        <v>4</v>
      </c>
      <c r="H17">
        <f>VLOOKUP(テーブル1[[#This Row],[クラリティ]],$L$11:$M$14,2)</f>
        <v>3</v>
      </c>
      <c r="I17" s="2">
        <v>0.37</v>
      </c>
      <c r="J17" s="1">
        <v>770000</v>
      </c>
      <c r="L17" t="s">
        <v>53</v>
      </c>
      <c r="M17">
        <v>1</v>
      </c>
    </row>
    <row r="18" spans="1:13" x14ac:dyDescent="0.4">
      <c r="A18" s="3" t="s">
        <v>16</v>
      </c>
      <c r="B18" s="4" t="s">
        <v>52</v>
      </c>
      <c r="C18" t="s">
        <v>54</v>
      </c>
      <c r="D18" t="s">
        <v>55</v>
      </c>
      <c r="E18" t="s">
        <v>56</v>
      </c>
      <c r="F18">
        <f>VLOOKUP(テーブル1[[#This Row],[種類]],$L$17:$M$18,2)</f>
        <v>2</v>
      </c>
      <c r="G18">
        <f>VLOOKUP(テーブル1[[#This Row],[カラーグレード]],$L$2:$M$8,2)</f>
        <v>4</v>
      </c>
      <c r="H18">
        <f>VLOOKUP(テーブル1[[#This Row],[クラリティ]],$L$11:$M$14,2)</f>
        <v>4</v>
      </c>
      <c r="I18" s="2">
        <v>0.37</v>
      </c>
      <c r="J18" s="1">
        <v>837100</v>
      </c>
      <c r="L18" s="5" t="s">
        <v>54</v>
      </c>
      <c r="M18">
        <v>2</v>
      </c>
    </row>
    <row r="19" spans="1:13" x14ac:dyDescent="0.4">
      <c r="A19" s="3" t="s">
        <v>16</v>
      </c>
      <c r="B19" s="4" t="s">
        <v>52</v>
      </c>
      <c r="C19" t="s">
        <v>54</v>
      </c>
      <c r="D19" t="s">
        <v>55</v>
      </c>
      <c r="E19" t="s">
        <v>62</v>
      </c>
      <c r="F19">
        <f>VLOOKUP(テーブル1[[#This Row],[種類]],$L$17:$M$18,2)</f>
        <v>2</v>
      </c>
      <c r="G19">
        <f>VLOOKUP(テーブル1[[#This Row],[カラーグレード]],$L$2:$M$8,2)</f>
        <v>4</v>
      </c>
      <c r="H19">
        <f>VLOOKUP(テーブル1[[#This Row],[クラリティ]],$L$11:$M$14,2)</f>
        <v>3</v>
      </c>
      <c r="I19" s="2">
        <v>0.37</v>
      </c>
      <c r="J19" s="1">
        <v>770000</v>
      </c>
    </row>
    <row r="20" spans="1:13" x14ac:dyDescent="0.4">
      <c r="A20" s="3" t="s">
        <v>47</v>
      </c>
      <c r="B20" s="4" t="s">
        <v>18</v>
      </c>
      <c r="C20" t="s">
        <v>54</v>
      </c>
      <c r="D20" t="s">
        <v>48</v>
      </c>
      <c r="E20" t="s">
        <v>60</v>
      </c>
      <c r="F20">
        <f>VLOOKUP(テーブル1[[#This Row],[種類]],$L$17:$M$18,2)</f>
        <v>2</v>
      </c>
      <c r="G20">
        <f>VLOOKUP(テーブル1[[#This Row],[カラーグレード]],$L$2:$M$8,2)</f>
        <v>5</v>
      </c>
      <c r="H20">
        <f>VLOOKUP(テーブル1[[#This Row],[クラリティ]],$L$11:$M$14,2)</f>
        <v>3</v>
      </c>
      <c r="I20" s="2">
        <v>0.36</v>
      </c>
      <c r="J20" s="1">
        <v>780000</v>
      </c>
    </row>
    <row r="21" spans="1:13" x14ac:dyDescent="0.4">
      <c r="A21" s="3" t="s">
        <v>15</v>
      </c>
      <c r="B21" s="4" t="s">
        <v>52</v>
      </c>
      <c r="C21" t="s">
        <v>54</v>
      </c>
      <c r="D21" t="s">
        <v>58</v>
      </c>
      <c r="E21" t="s">
        <v>56</v>
      </c>
      <c r="F21">
        <f>VLOOKUP(テーブル1[[#This Row],[種類]],$L$17:$M$18,2)</f>
        <v>2</v>
      </c>
      <c r="G21">
        <f>VLOOKUP(テーブル1[[#This Row],[カラーグレード]],$L$2:$M$8,2)</f>
        <v>5</v>
      </c>
      <c r="H21">
        <f>VLOOKUP(テーブル1[[#This Row],[クラリティ]],$L$11:$M$14,2)</f>
        <v>4</v>
      </c>
      <c r="I21" s="2">
        <v>0.33</v>
      </c>
      <c r="J21" s="1">
        <v>728200</v>
      </c>
    </row>
    <row r="22" spans="1:13" x14ac:dyDescent="0.4">
      <c r="A22" s="3" t="s">
        <v>16</v>
      </c>
      <c r="B22" s="4" t="s">
        <v>52</v>
      </c>
      <c r="C22" t="s">
        <v>54</v>
      </c>
      <c r="D22" t="s">
        <v>63</v>
      </c>
      <c r="E22" t="s">
        <v>62</v>
      </c>
      <c r="F22">
        <f>VLOOKUP(テーブル1[[#This Row],[種類]],$L$17:$M$18,2)</f>
        <v>2</v>
      </c>
      <c r="G22">
        <f>VLOOKUP(テーブル1[[#This Row],[カラーグレード]],$L$2:$M$8,2)</f>
        <v>2</v>
      </c>
      <c r="H22">
        <f>VLOOKUP(テーブル1[[#This Row],[クラリティ]],$L$11:$M$14,2)</f>
        <v>3</v>
      </c>
      <c r="I22" s="2">
        <v>0.33</v>
      </c>
      <c r="J22" s="1">
        <v>781000</v>
      </c>
    </row>
    <row r="23" spans="1:13" x14ac:dyDescent="0.4">
      <c r="A23" s="3" t="s">
        <v>14</v>
      </c>
      <c r="B23" s="4" t="s">
        <v>17</v>
      </c>
      <c r="C23" t="s">
        <v>9</v>
      </c>
      <c r="D23" t="s">
        <v>2</v>
      </c>
      <c r="E23" t="s">
        <v>4</v>
      </c>
      <c r="F23">
        <f>VLOOKUP(テーブル1[[#This Row],[種類]],$L$17:$M$18,2)</f>
        <v>1</v>
      </c>
      <c r="G23">
        <f>VLOOKUP(テーブル1[[#This Row],[カラーグレード]],$L$2:$M$8,2)</f>
        <v>5</v>
      </c>
      <c r="H23">
        <f>VLOOKUP(テーブル1[[#This Row],[クラリティ]],$L$11:$M$14,2)</f>
        <v>2</v>
      </c>
      <c r="I23" s="2">
        <v>0.31</v>
      </c>
      <c r="J23" s="1">
        <v>717200</v>
      </c>
    </row>
    <row r="24" spans="1:13" x14ac:dyDescent="0.4">
      <c r="A24" s="3" t="s">
        <v>15</v>
      </c>
      <c r="B24" s="4" t="s">
        <v>17</v>
      </c>
      <c r="C24" t="s">
        <v>9</v>
      </c>
      <c r="D24" t="s">
        <v>8</v>
      </c>
      <c r="E24" t="s">
        <v>11</v>
      </c>
      <c r="F24">
        <f>VLOOKUP(テーブル1[[#This Row],[種類]],$L$17:$M$18,2)</f>
        <v>1</v>
      </c>
      <c r="G24">
        <f>VLOOKUP(テーブル1[[#This Row],[カラーグレード]],$L$2:$M$8,2)</f>
        <v>5</v>
      </c>
      <c r="H24">
        <f>VLOOKUP(テーブル1[[#This Row],[クラリティ]],$L$11:$M$14,2)</f>
        <v>2</v>
      </c>
      <c r="I24" s="2">
        <v>0.31</v>
      </c>
      <c r="J24" s="1">
        <v>717200</v>
      </c>
    </row>
    <row r="25" spans="1:13" x14ac:dyDescent="0.4">
      <c r="A25" s="3" t="s">
        <v>16</v>
      </c>
      <c r="B25" s="4" t="s">
        <v>52</v>
      </c>
      <c r="C25" t="s">
        <v>54</v>
      </c>
      <c r="D25" t="s">
        <v>61</v>
      </c>
      <c r="E25" t="s">
        <v>62</v>
      </c>
      <c r="F25">
        <f>VLOOKUP(テーブル1[[#This Row],[種類]],$L$17:$M$18,2)</f>
        <v>2</v>
      </c>
      <c r="G25">
        <f>VLOOKUP(テーブル1[[#This Row],[カラーグレード]],$L$2:$M$8,2)</f>
        <v>3</v>
      </c>
      <c r="H25">
        <f>VLOOKUP(テーブル1[[#This Row],[クラリティ]],$L$11:$M$14,2)</f>
        <v>3</v>
      </c>
      <c r="I25" s="2">
        <v>0.31</v>
      </c>
      <c r="J25" s="1">
        <v>735900</v>
      </c>
    </row>
    <row r="26" spans="1:13" x14ac:dyDescent="0.4">
      <c r="B26" t="s">
        <v>57</v>
      </c>
    </row>
  </sheetData>
  <phoneticPr fontId="2"/>
  <pageMargins left="0.7" right="0.7" top="0.75" bottom="0.75" header="0.3" footer="0.3"/>
  <pageSetup paperSize="9" orientation="portrait" horizontalDpi="4294967293"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B6D94-6F6A-4A75-A9E8-D43AE5173BC4}">
  <dimension ref="A1:E24"/>
  <sheetViews>
    <sheetView topLeftCell="A11" workbookViewId="0">
      <selection activeCell="C2" sqref="C2:C24"/>
    </sheetView>
  </sheetViews>
  <sheetFormatPr defaultRowHeight="18.75" x14ac:dyDescent="0.4"/>
  <sheetData>
    <row r="1" spans="1:5" x14ac:dyDescent="0.4">
      <c r="A1" t="s">
        <v>19</v>
      </c>
      <c r="E1" t="s">
        <v>46</v>
      </c>
    </row>
    <row r="2" spans="1:5" x14ac:dyDescent="0.4">
      <c r="A2" t="s">
        <v>20</v>
      </c>
      <c r="B2" t="s">
        <v>23</v>
      </c>
      <c r="C2">
        <v>1</v>
      </c>
    </row>
    <row r="3" spans="1:5" x14ac:dyDescent="0.4">
      <c r="A3" t="s">
        <v>21</v>
      </c>
      <c r="B3" t="s">
        <v>23</v>
      </c>
      <c r="C3">
        <v>2</v>
      </c>
    </row>
    <row r="4" spans="1:5" x14ac:dyDescent="0.4">
      <c r="A4" t="s">
        <v>22</v>
      </c>
      <c r="B4" t="s">
        <v>23</v>
      </c>
      <c r="C4">
        <v>3</v>
      </c>
    </row>
    <row r="5" spans="1:5" x14ac:dyDescent="0.4">
      <c r="A5" t="s">
        <v>28</v>
      </c>
      <c r="B5" t="s">
        <v>24</v>
      </c>
      <c r="C5">
        <v>4</v>
      </c>
    </row>
    <row r="6" spans="1:5" x14ac:dyDescent="0.4">
      <c r="A6" t="s">
        <v>2</v>
      </c>
      <c r="B6" t="s">
        <v>24</v>
      </c>
      <c r="C6">
        <v>5</v>
      </c>
    </row>
    <row r="7" spans="1:5" x14ac:dyDescent="0.4">
      <c r="A7" t="s">
        <v>10</v>
      </c>
      <c r="B7" t="s">
        <v>24</v>
      </c>
      <c r="C7">
        <v>6</v>
      </c>
    </row>
    <row r="8" spans="1:5" x14ac:dyDescent="0.4">
      <c r="A8" t="s">
        <v>29</v>
      </c>
      <c r="B8" t="s">
        <v>24</v>
      </c>
      <c r="C8">
        <v>7</v>
      </c>
    </row>
    <row r="9" spans="1:5" x14ac:dyDescent="0.4">
      <c r="A9" t="s">
        <v>30</v>
      </c>
      <c r="B9" t="s">
        <v>25</v>
      </c>
      <c r="C9">
        <v>8</v>
      </c>
    </row>
    <row r="10" spans="1:5" x14ac:dyDescent="0.4">
      <c r="A10" t="s">
        <v>31</v>
      </c>
      <c r="B10" t="s">
        <v>25</v>
      </c>
      <c r="C10">
        <v>9</v>
      </c>
    </row>
    <row r="11" spans="1:5" x14ac:dyDescent="0.4">
      <c r="A11" t="s">
        <v>32</v>
      </c>
      <c r="B11" t="s">
        <v>25</v>
      </c>
      <c r="C11">
        <v>10</v>
      </c>
    </row>
    <row r="12" spans="1:5" x14ac:dyDescent="0.4">
      <c r="A12" t="s">
        <v>33</v>
      </c>
      <c r="B12" t="s">
        <v>26</v>
      </c>
      <c r="C12">
        <v>11</v>
      </c>
    </row>
    <row r="13" spans="1:5" x14ac:dyDescent="0.4">
      <c r="A13" t="s">
        <v>34</v>
      </c>
      <c r="B13" t="s">
        <v>26</v>
      </c>
      <c r="C13">
        <v>12</v>
      </c>
    </row>
    <row r="14" spans="1:5" x14ac:dyDescent="0.4">
      <c r="A14" t="s">
        <v>35</v>
      </c>
      <c r="B14" t="s">
        <v>26</v>
      </c>
      <c r="C14">
        <v>13</v>
      </c>
    </row>
    <row r="15" spans="1:5" x14ac:dyDescent="0.4">
      <c r="A15" t="s">
        <v>36</v>
      </c>
      <c r="B15" t="s">
        <v>26</v>
      </c>
      <c r="C15">
        <v>14</v>
      </c>
    </row>
    <row r="16" spans="1:5" x14ac:dyDescent="0.4">
      <c r="A16" t="s">
        <v>37</v>
      </c>
      <c r="B16" t="s">
        <v>26</v>
      </c>
      <c r="C16">
        <v>15</v>
      </c>
    </row>
    <row r="17" spans="1:3" x14ac:dyDescent="0.4">
      <c r="A17" t="s">
        <v>38</v>
      </c>
      <c r="B17" t="s">
        <v>27</v>
      </c>
      <c r="C17">
        <v>16</v>
      </c>
    </row>
    <row r="18" spans="1:3" x14ac:dyDescent="0.4">
      <c r="A18" t="s">
        <v>39</v>
      </c>
      <c r="B18" t="s">
        <v>27</v>
      </c>
      <c r="C18">
        <v>17</v>
      </c>
    </row>
    <row r="19" spans="1:3" x14ac:dyDescent="0.4">
      <c r="A19" t="s">
        <v>40</v>
      </c>
      <c r="B19" t="s">
        <v>27</v>
      </c>
      <c r="C19">
        <v>18</v>
      </c>
    </row>
    <row r="20" spans="1:3" x14ac:dyDescent="0.4">
      <c r="A20" t="s">
        <v>41</v>
      </c>
      <c r="B20" t="s">
        <v>27</v>
      </c>
      <c r="C20">
        <v>19</v>
      </c>
    </row>
    <row r="21" spans="1:3" x14ac:dyDescent="0.4">
      <c r="A21" t="s">
        <v>42</v>
      </c>
      <c r="B21" t="s">
        <v>27</v>
      </c>
      <c r="C21">
        <v>20</v>
      </c>
    </row>
    <row r="22" spans="1:3" x14ac:dyDescent="0.4">
      <c r="A22" t="s">
        <v>43</v>
      </c>
      <c r="B22" t="s">
        <v>27</v>
      </c>
      <c r="C22">
        <v>21</v>
      </c>
    </row>
    <row r="23" spans="1:3" x14ac:dyDescent="0.4">
      <c r="A23" t="s">
        <v>44</v>
      </c>
      <c r="B23" t="s">
        <v>27</v>
      </c>
      <c r="C23">
        <v>22</v>
      </c>
    </row>
    <row r="24" spans="1:3" x14ac:dyDescent="0.4">
      <c r="A24" t="s">
        <v>45</v>
      </c>
      <c r="B24" t="s">
        <v>27</v>
      </c>
      <c r="C24">
        <v>23</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DE</cp:lastModifiedBy>
  <dcterms:created xsi:type="dcterms:W3CDTF">2023-05-12T04:00:31Z</dcterms:created>
  <dcterms:modified xsi:type="dcterms:W3CDTF">2023-06-10T04:18:09Z</dcterms:modified>
</cp:coreProperties>
</file>