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8_{B207526B-34BD-44AD-87A2-C08C8FE48582}" xr6:coauthVersionLast="45" xr6:coauthVersionMax="45" xr10:uidLastSave="{00000000-0000-0000-0000-000000000000}"/>
  <bookViews>
    <workbookView xWindow="-120" yWindow="-120" windowWidth="20730" windowHeight="11760" tabRatio="500" activeTab="5" xr2:uid="{00000000-000D-0000-FFFF-FFFF00000000}"/>
  </bookViews>
  <sheets>
    <sheet name="Sprint 1" sheetId="1" r:id="rId1"/>
    <sheet name="Sprint 2" sheetId="3" r:id="rId2"/>
    <sheet name="Sprint 3" sheetId="4" r:id="rId3"/>
    <sheet name="Sprint 4" sheetId="5" r:id="rId4"/>
    <sheet name="Sprint 5" sheetId="6" r:id="rId5"/>
    <sheet name="Sprint 6" sheetId="7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B5" i="7"/>
  <c r="D5" i="7" s="1"/>
  <c r="E1" i="7"/>
  <c r="C5" i="6"/>
  <c r="B5" i="6"/>
  <c r="B6" i="6" s="1"/>
  <c r="E1" i="6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B5" i="5"/>
  <c r="B6" i="5" s="1"/>
  <c r="E1" i="5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B5" i="4"/>
  <c r="B6" i="4" s="1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B5" i="3"/>
  <c r="D5" i="3" s="1"/>
  <c r="E1" i="3"/>
  <c r="E1" i="1"/>
  <c r="C5" i="1"/>
  <c r="E5" i="7" l="1"/>
  <c r="B6" i="7"/>
  <c r="D6" i="6"/>
  <c r="B7" i="6"/>
  <c r="D5" i="6"/>
  <c r="E5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D6" i="5"/>
  <c r="B7" i="5"/>
  <c r="D5" i="5"/>
  <c r="E5" i="5" s="1"/>
  <c r="D6" i="4"/>
  <c r="B7" i="4"/>
  <c r="D5" i="4"/>
  <c r="E5" i="4" s="1"/>
  <c r="B6" i="3"/>
  <c r="E5" i="3"/>
  <c r="C6" i="1"/>
  <c r="B5" i="1"/>
  <c r="B6" i="1"/>
  <c r="D5" i="1"/>
  <c r="B7" i="1"/>
  <c r="D6" i="1"/>
  <c r="B8" i="1"/>
  <c r="D7" i="1"/>
  <c r="B9" i="1"/>
  <c r="D8" i="1"/>
  <c r="B10" i="1"/>
  <c r="D9" i="1"/>
  <c r="B11" i="1"/>
  <c r="D10" i="1"/>
  <c r="B12" i="1"/>
  <c r="D11" i="1"/>
  <c r="B13" i="1"/>
  <c r="D12" i="1"/>
  <c r="B14" i="1"/>
  <c r="D13" i="1"/>
  <c r="B15" i="1"/>
  <c r="D14" i="1"/>
  <c r="B16" i="1"/>
  <c r="D15" i="1"/>
  <c r="B17" i="1"/>
  <c r="D16" i="1"/>
  <c r="B18" i="1"/>
  <c r="D17" i="1"/>
  <c r="D18" i="1"/>
  <c r="D6" i="7" l="1"/>
  <c r="E6" i="7" s="1"/>
  <c r="B7" i="7"/>
  <c r="E6" i="6"/>
  <c r="B8" i="6"/>
  <c r="D7" i="6"/>
  <c r="E6" i="5"/>
  <c r="B8" i="5"/>
  <c r="D7" i="5"/>
  <c r="E6" i="4"/>
  <c r="B8" i="4"/>
  <c r="D7" i="4"/>
  <c r="D6" i="3"/>
  <c r="E6" i="3" s="1"/>
  <c r="B7" i="3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7" i="7" l="1"/>
  <c r="E7" i="7" s="1"/>
  <c r="B8" i="7"/>
  <c r="E7" i="6"/>
  <c r="D8" i="6"/>
  <c r="B9" i="6"/>
  <c r="E7" i="5"/>
  <c r="B9" i="5"/>
  <c r="D8" i="5"/>
  <c r="E7" i="4"/>
  <c r="B9" i="4"/>
  <c r="D8" i="4"/>
  <c r="B8" i="3"/>
  <c r="D7" i="3"/>
  <c r="E7" i="3" s="1"/>
  <c r="B9" i="7" l="1"/>
  <c r="D8" i="7"/>
  <c r="E8" i="7" s="1"/>
  <c r="E8" i="6"/>
  <c r="D9" i="6"/>
  <c r="B10" i="6"/>
  <c r="E8" i="5"/>
  <c r="D9" i="5"/>
  <c r="B10" i="5"/>
  <c r="E8" i="4"/>
  <c r="D9" i="4"/>
  <c r="B10" i="4"/>
  <c r="D8" i="3"/>
  <c r="E8" i="3" s="1"/>
  <c r="B9" i="3"/>
  <c r="D9" i="7" l="1"/>
  <c r="E9" i="7" s="1"/>
  <c r="B10" i="7"/>
  <c r="E9" i="6"/>
  <c r="B11" i="6"/>
  <c r="D10" i="6"/>
  <c r="E9" i="5"/>
  <c r="E9" i="4"/>
  <c r="B11" i="5"/>
  <c r="D10" i="5"/>
  <c r="D10" i="4"/>
  <c r="B11" i="4"/>
  <c r="D9" i="3"/>
  <c r="E9" i="3" s="1"/>
  <c r="B10" i="3"/>
  <c r="D10" i="7" l="1"/>
  <c r="E10" i="7" s="1"/>
  <c r="B11" i="7"/>
  <c r="E10" i="6"/>
  <c r="E10" i="5"/>
  <c r="B12" i="6"/>
  <c r="D11" i="6"/>
  <c r="E10" i="4"/>
  <c r="B12" i="5"/>
  <c r="D11" i="5"/>
  <c r="D11" i="4"/>
  <c r="B12" i="4"/>
  <c r="D10" i="3"/>
  <c r="E10" i="3" s="1"/>
  <c r="B11" i="3"/>
  <c r="D11" i="7" l="1"/>
  <c r="E11" i="7" s="1"/>
  <c r="B12" i="7"/>
  <c r="E11" i="6"/>
  <c r="E11" i="5"/>
  <c r="D12" i="6"/>
  <c r="B13" i="6"/>
  <c r="E11" i="4"/>
  <c r="D12" i="5"/>
  <c r="B13" i="5"/>
  <c r="D12" i="4"/>
  <c r="B13" i="4"/>
  <c r="D11" i="3"/>
  <c r="E11" i="3" s="1"/>
  <c r="B12" i="3"/>
  <c r="D12" i="7" l="1"/>
  <c r="E12" i="7" s="1"/>
  <c r="B13" i="7"/>
  <c r="E12" i="5"/>
  <c r="E12" i="6"/>
  <c r="B14" i="6"/>
  <c r="D13" i="6"/>
  <c r="E12" i="4"/>
  <c r="B14" i="5"/>
  <c r="D13" i="5"/>
  <c r="B14" i="4"/>
  <c r="D13" i="4"/>
  <c r="D12" i="3"/>
  <c r="E12" i="3" s="1"/>
  <c r="B13" i="3"/>
  <c r="E13" i="5" l="1"/>
  <c r="D13" i="7"/>
  <c r="E13" i="7" s="1"/>
  <c r="B14" i="7"/>
  <c r="E13" i="6"/>
  <c r="E13" i="4"/>
  <c r="D14" i="6"/>
  <c r="B15" i="6"/>
  <c r="B15" i="5"/>
  <c r="D14" i="5"/>
  <c r="B15" i="4"/>
  <c r="D14" i="4"/>
  <c r="B14" i="3"/>
  <c r="D13" i="3"/>
  <c r="E13" i="3" s="1"/>
  <c r="E14" i="5" l="1"/>
  <c r="B15" i="7"/>
  <c r="D14" i="7"/>
  <c r="E14" i="7" s="1"/>
  <c r="E14" i="6"/>
  <c r="E14" i="4"/>
  <c r="D15" i="6"/>
  <c r="B16" i="6"/>
  <c r="D15" i="5"/>
  <c r="E15" i="5" s="1"/>
  <c r="B16" i="5"/>
  <c r="D15" i="4"/>
  <c r="B16" i="4"/>
  <c r="B15" i="3"/>
  <c r="D14" i="3"/>
  <c r="E14" i="3" s="1"/>
  <c r="E15" i="4" l="1"/>
  <c r="E15" i="6"/>
  <c r="D15" i="7"/>
  <c r="E15" i="7" s="1"/>
  <c r="B16" i="7"/>
  <c r="D16" i="6"/>
  <c r="B17" i="6"/>
  <c r="B17" i="5"/>
  <c r="D16" i="5"/>
  <c r="E16" i="5" s="1"/>
  <c r="D16" i="4"/>
  <c r="E16" i="4" s="1"/>
  <c r="B17" i="4"/>
  <c r="D15" i="3"/>
  <c r="E15" i="3" s="1"/>
  <c r="B16" i="3"/>
  <c r="E16" i="6" l="1"/>
  <c r="B17" i="7"/>
  <c r="D16" i="7"/>
  <c r="E16" i="7" s="1"/>
  <c r="D17" i="6"/>
  <c r="B18" i="6"/>
  <c r="B18" i="5"/>
  <c r="D17" i="5"/>
  <c r="E17" i="5" s="1"/>
  <c r="B18" i="4"/>
  <c r="D17" i="4"/>
  <c r="E17" i="4" s="1"/>
  <c r="B17" i="3"/>
  <c r="D16" i="3"/>
  <c r="E16" i="3" s="1"/>
  <c r="E17" i="6" l="1"/>
  <c r="B18" i="7"/>
  <c r="D17" i="7"/>
  <c r="E17" i="7" s="1"/>
  <c r="D18" i="6"/>
  <c r="D18" i="5"/>
  <c r="E18" i="5" s="1"/>
  <c r="D18" i="4"/>
  <c r="E18" i="4" s="1"/>
  <c r="B18" i="3"/>
  <c r="D17" i="3"/>
  <c r="E17" i="3" s="1"/>
  <c r="E18" i="6" l="1"/>
  <c r="D18" i="7"/>
  <c r="E18" i="7" s="1"/>
  <c r="D18" i="3"/>
  <c r="E18" i="3" s="1"/>
</calcChain>
</file>

<file path=xl/sharedStrings.xml><?xml version="1.0" encoding="utf-8"?>
<sst xmlns="http://schemas.openxmlformats.org/spreadsheetml/2006/main" count="242" uniqueCount="85">
  <si>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</si>
  <si>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</si>
  <si>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</si>
  <si>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</si>
  <si>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</si>
  <si>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</si>
  <si>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</si>
  <si>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</si>
  <si>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</si>
  <si>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</si>
  <si>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</si>
  <si>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</si>
  <si>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</si>
  <si>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</si>
  <si>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Celso</t>
  </si>
  <si>
    <t>Cauan</t>
  </si>
  <si>
    <t>Canvas</t>
  </si>
  <si>
    <t>Criar backlog total do projeto</t>
  </si>
  <si>
    <t>Modelar banco de dados</t>
  </si>
  <si>
    <t>Iniciar projetos back-end e front-end no github</t>
  </si>
  <si>
    <t>Protótipo</t>
  </si>
  <si>
    <t>TAP</t>
  </si>
  <si>
    <t>Definir posições</t>
  </si>
  <si>
    <t>Plano de gerenciamento de cronograma</t>
  </si>
  <si>
    <t>Design Thinking</t>
  </si>
  <si>
    <t>Declaração do Escopo</t>
  </si>
  <si>
    <t>Reunião</t>
  </si>
  <si>
    <t>Finalização para entrega</t>
  </si>
  <si>
    <t>Criar banco de dados</t>
  </si>
  <si>
    <t>Criar entidades</t>
  </si>
  <si>
    <t>Criar classes no banco</t>
  </si>
  <si>
    <t>Implementar VueJS</t>
  </si>
  <si>
    <t>Implementar Spring Boot</t>
  </si>
  <si>
    <t>Atualizar readme</t>
  </si>
  <si>
    <t>Plano de negócios</t>
  </si>
  <si>
    <t>BSC</t>
  </si>
  <si>
    <t>Plano de custo</t>
  </si>
  <si>
    <t>Criar e atualizar kanban</t>
  </si>
  <si>
    <t>Finalizar github para entrega</t>
  </si>
  <si>
    <t>Atualizar kanban</t>
  </si>
  <si>
    <t>Configurar spring boot</t>
  </si>
  <si>
    <t>Implementar buefy</t>
  </si>
  <si>
    <t>Criar rotas no back-end</t>
  </si>
  <si>
    <t>Criar dashboard no front-end</t>
  </si>
  <si>
    <t>PETI</t>
  </si>
  <si>
    <t>Portfólio de serviços</t>
  </si>
  <si>
    <t>Matriz de comunicações</t>
  </si>
  <si>
    <t>Checklist</t>
  </si>
  <si>
    <t>Estudos para criação do bot</t>
  </si>
  <si>
    <t>Criar perfis no back-end</t>
  </si>
  <si>
    <t>Criar rotas de login</t>
  </si>
  <si>
    <t>Criar tela de login</t>
  </si>
  <si>
    <t>Criar tela do chat</t>
  </si>
  <si>
    <t>Configurar services com spring boot</t>
  </si>
  <si>
    <t>Organizar readme</t>
  </si>
  <si>
    <t>Plano de risco</t>
  </si>
  <si>
    <t>Matriz RACI</t>
  </si>
  <si>
    <t>Catálogo de serviços</t>
  </si>
  <si>
    <t>Consumir back e front</t>
  </si>
  <si>
    <t>Criar nivel de acesso</t>
  </si>
  <si>
    <t>Criar base do bot</t>
  </si>
  <si>
    <t>Criar base para modo mobile</t>
  </si>
  <si>
    <t>Criar sessão de atividades</t>
  </si>
  <si>
    <t>Organizar as atividades por tags</t>
  </si>
  <si>
    <t>Fazer e atualizar todos os docs</t>
  </si>
  <si>
    <t>Fazer as partes que faltam do back end</t>
  </si>
  <si>
    <t>Fazer as partes que faltam do front end</t>
  </si>
  <si>
    <t>Apresentação final</t>
  </si>
  <si>
    <t>Documentar rotas</t>
  </si>
  <si>
    <t>Refatorar codigos do backend</t>
  </si>
  <si>
    <t>Refatorar codigos do frontend</t>
  </si>
  <si>
    <t>Fazer video para entrega final</t>
  </si>
  <si>
    <t>Celso e Cauan</t>
  </si>
  <si>
    <t>Completar e atualizar todos os documentos restantes</t>
  </si>
  <si>
    <t>Arrumar declaração do escopo</t>
  </si>
  <si>
    <t>Identificador visual dos individuos que lançam uma atividade</t>
  </si>
  <si>
    <t>Cauan e Celso</t>
  </si>
  <si>
    <t>Realizar testes no sistema</t>
  </si>
  <si>
    <t>Melhorias necessárias</t>
  </si>
  <si>
    <t>Melhorar design do front-end</t>
  </si>
  <si>
    <t>Implementar inteligência artificial</t>
  </si>
  <si>
    <t>Implementar firebase</t>
  </si>
  <si>
    <t>Permitir lançamento de atividades para outros individuis</t>
  </si>
  <si>
    <t>Viabilizar troca de mensagens online</t>
  </si>
  <si>
    <t>Subir arquivos restantes para 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</si>
</sst>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/m/yyyy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name val="Cambria"/>
      <family val="1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164" fontId="2" fillId="0" borderId="0" xfId="0" applyNumberFormat="1" applyFont="1" applyAlignment="1"/>
    <xf numFmtId="165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1" xfId="0" applyNumberFormat="1" applyFont="1" applyBorder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4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4" fillId="0" borderId="0" xfId="0" applyFont="1" applyAlignment="1"/>
    <xf numFmtId="0" fontId="0" fillId="0" borderId="0" xfId="0" applyAlignment="1"/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/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1'!$C$5:$C$19</c:f>
              <c:numCache>
                <c:formatCode>General</c:formatCode>
                <c:ptCount val="15"/>
                <c:pt idx="0">
                  <c:v>45.3</c:v>
                </c:pt>
                <c:pt idx="1">
                  <c:v>41.815384615384616</c:v>
                </c:pt>
                <c:pt idx="2">
                  <c:v>38.330769230769235</c:v>
                </c:pt>
                <c:pt idx="3">
                  <c:v>34.846153846153854</c:v>
                </c:pt>
                <c:pt idx="4">
                  <c:v>31.361538461538469</c:v>
                </c:pt>
                <c:pt idx="5">
                  <c:v>27.876923076923084</c:v>
                </c:pt>
                <c:pt idx="6">
                  <c:v>24.3923076923077</c:v>
                </c:pt>
                <c:pt idx="7">
                  <c:v>20.907692307692315</c:v>
                </c:pt>
                <c:pt idx="8">
                  <c:v>17.42307692307693</c:v>
                </c:pt>
                <c:pt idx="9">
                  <c:v>13.938461538461546</c:v>
                </c:pt>
                <c:pt idx="10">
                  <c:v>10.453846153846161</c:v>
                </c:pt>
                <c:pt idx="11">
                  <c:v>6.9692307692307764</c:v>
                </c:pt>
                <c:pt idx="12">
                  <c:v>3.4846153846153922</c:v>
                </c:pt>
                <c:pt idx="13">
                  <c:v>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E42-8CE3-758014AD92F4}"/>
            </c:ext>
          </c:extLst>
        </c:ser>
        <c:ser>
          <c:idx val="1"/>
          <c:order val="1"/>
          <c:tx>
            <c:strRef>
              <c:f>'Sprint 1'!$E$4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1'!$E$5:$E$19</c:f>
              <c:numCache>
                <c:formatCode>General</c:formatCode>
                <c:ptCount val="15"/>
                <c:pt idx="0">
                  <c:v>43.3</c:v>
                </c:pt>
                <c:pt idx="1">
                  <c:v>40.299999999999997</c:v>
                </c:pt>
                <c:pt idx="2">
                  <c:v>40.299999999999997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21</c:v>
                </c:pt>
                <c:pt idx="8">
                  <c:v>21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E42-8CE3-758014AD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2'!$C$5:$C$19</c:f>
              <c:numCache>
                <c:formatCode>General</c:formatCode>
                <c:ptCount val="15"/>
                <c:pt idx="0">
                  <c:v>44</c:v>
                </c:pt>
                <c:pt idx="1">
                  <c:v>40.615384615384613</c:v>
                </c:pt>
                <c:pt idx="2">
                  <c:v>37.230769230769226</c:v>
                </c:pt>
                <c:pt idx="3">
                  <c:v>33.84615384615384</c:v>
                </c:pt>
                <c:pt idx="4">
                  <c:v>30.461538461538456</c:v>
                </c:pt>
                <c:pt idx="5">
                  <c:v>27.076923076923073</c:v>
                </c:pt>
                <c:pt idx="6">
                  <c:v>23.69230769230769</c:v>
                </c:pt>
                <c:pt idx="7">
                  <c:v>20.307692307692307</c:v>
                </c:pt>
                <c:pt idx="8">
                  <c:v>16.923076923076923</c:v>
                </c:pt>
                <c:pt idx="9">
                  <c:v>13.538461538461538</c:v>
                </c:pt>
                <c:pt idx="10">
                  <c:v>10.153846153846153</c:v>
                </c:pt>
                <c:pt idx="11">
                  <c:v>6.7692307692307683</c:v>
                </c:pt>
                <c:pt idx="12">
                  <c:v>3.3846153846153837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F-4BFA-AEFF-BB0AE5254A0A}"/>
            </c:ext>
          </c:extLst>
        </c:ser>
        <c:ser>
          <c:idx val="1"/>
          <c:order val="1"/>
          <c:tx>
            <c:strRef>
              <c:f>'Sprint 2'!$E$4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2'!$E$5:$E$19</c:f>
              <c:numCache>
                <c:formatCode>General</c:formatCode>
                <c:ptCount val="15"/>
                <c:pt idx="0">
                  <c:v>44</c:v>
                </c:pt>
                <c:pt idx="1">
                  <c:v>41</c:v>
                </c:pt>
                <c:pt idx="2">
                  <c:v>41</c:v>
                </c:pt>
                <c:pt idx="3">
                  <c:v>36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F-4BFA-AEFF-BB0AE525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3'!$C$5:$C$19</c:f>
              <c:numCache>
                <c:formatCode>General</c:formatCode>
                <c:ptCount val="15"/>
                <c:pt idx="0">
                  <c:v>35</c:v>
                </c:pt>
                <c:pt idx="1">
                  <c:v>32.307692307692307</c:v>
                </c:pt>
                <c:pt idx="2">
                  <c:v>29.615384615384613</c:v>
                </c:pt>
                <c:pt idx="3">
                  <c:v>26.92307692307692</c:v>
                </c:pt>
                <c:pt idx="4">
                  <c:v>24.230769230769226</c:v>
                </c:pt>
                <c:pt idx="5">
                  <c:v>21.538461538461533</c:v>
                </c:pt>
                <c:pt idx="6">
                  <c:v>18.84615384615384</c:v>
                </c:pt>
                <c:pt idx="7">
                  <c:v>16.153846153846146</c:v>
                </c:pt>
                <c:pt idx="8">
                  <c:v>13.461538461538453</c:v>
                </c:pt>
                <c:pt idx="9">
                  <c:v>10.769230769230759</c:v>
                </c:pt>
                <c:pt idx="10">
                  <c:v>8.076923076923066</c:v>
                </c:pt>
                <c:pt idx="11">
                  <c:v>5.3846153846153735</c:v>
                </c:pt>
                <c:pt idx="12">
                  <c:v>2.692307692307681</c:v>
                </c:pt>
                <c:pt idx="13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C-462E-A1C1-66F92F2EF018}"/>
            </c:ext>
          </c:extLst>
        </c:ser>
        <c:ser>
          <c:idx val="1"/>
          <c:order val="1"/>
          <c:tx>
            <c:strRef>
              <c:f>'Sprint 3'!$E$4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3'!$E$5:$E$19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28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C-462E-A1C1-66F92F2E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4'!$C$4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4'!$A$6:$A$19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4'!$C$5:$C$19</c:f>
              <c:numCache>
                <c:formatCode>General</c:formatCode>
                <c:ptCount val="15"/>
                <c:pt idx="0">
                  <c:v>40</c:v>
                </c:pt>
                <c:pt idx="1">
                  <c:v>36.92307692307692</c:v>
                </c:pt>
                <c:pt idx="2">
                  <c:v>33.84615384615384</c:v>
                </c:pt>
                <c:pt idx="3">
                  <c:v>30.769230769230763</c:v>
                </c:pt>
                <c:pt idx="4">
                  <c:v>27.692307692307686</c:v>
                </c:pt>
                <c:pt idx="5">
                  <c:v>24.61538461538461</c:v>
                </c:pt>
                <c:pt idx="6">
                  <c:v>21.538461538461533</c:v>
                </c:pt>
                <c:pt idx="7">
                  <c:v>18.461538461538456</c:v>
                </c:pt>
                <c:pt idx="8">
                  <c:v>15.38461538461538</c:v>
                </c:pt>
                <c:pt idx="9">
                  <c:v>12.307692307692303</c:v>
                </c:pt>
                <c:pt idx="10">
                  <c:v>9.2307692307692264</c:v>
                </c:pt>
                <c:pt idx="11">
                  <c:v>6.1538461538461497</c:v>
                </c:pt>
                <c:pt idx="12">
                  <c:v>3.0769230769230727</c:v>
                </c:pt>
                <c:pt idx="13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645-9722-1DE203182CE8}"/>
            </c:ext>
          </c:extLst>
        </c:ser>
        <c:ser>
          <c:idx val="1"/>
          <c:order val="1"/>
          <c:tx>
            <c:strRef>
              <c:f>'Sprint 4'!$E$4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4'!$A$6:$A$19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4'!$E$5:$E$19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35</c:v>
                </c:pt>
                <c:pt idx="5">
                  <c:v>29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645-9722-1DE20318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5'!$C$4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5'!$A$6:$A$19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5'!$C$5:$C$19</c:f>
              <c:numCache>
                <c:formatCode>General</c:formatCode>
                <c:ptCount val="15"/>
                <c:pt idx="0">
                  <c:v>69</c:v>
                </c:pt>
                <c:pt idx="1">
                  <c:v>63.692307692307693</c:v>
                </c:pt>
                <c:pt idx="2">
                  <c:v>58.384615384615387</c:v>
                </c:pt>
                <c:pt idx="3">
                  <c:v>53.07692307692308</c:v>
                </c:pt>
                <c:pt idx="4">
                  <c:v>47.769230769230774</c:v>
                </c:pt>
                <c:pt idx="5">
                  <c:v>42.461538461538467</c:v>
                </c:pt>
                <c:pt idx="6">
                  <c:v>37.15384615384616</c:v>
                </c:pt>
                <c:pt idx="7">
                  <c:v>31.846153846153854</c:v>
                </c:pt>
                <c:pt idx="8">
                  <c:v>26.538461538461547</c:v>
                </c:pt>
                <c:pt idx="9">
                  <c:v>21.230769230769241</c:v>
                </c:pt>
                <c:pt idx="10">
                  <c:v>15.923076923076934</c:v>
                </c:pt>
                <c:pt idx="11">
                  <c:v>10.615384615384627</c:v>
                </c:pt>
                <c:pt idx="12">
                  <c:v>5.3076923076923199</c:v>
                </c:pt>
                <c:pt idx="13">
                  <c:v>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50A-9E77-E7233768D2C7}"/>
            </c:ext>
          </c:extLst>
        </c:ser>
        <c:ser>
          <c:idx val="1"/>
          <c:order val="1"/>
          <c:tx>
            <c:strRef>
              <c:f>'Sprint 5'!$E$4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5'!$A$6:$A$19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5'!$E$5:$E$19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65</c:v>
                </c:pt>
                <c:pt idx="5">
                  <c:v>46</c:v>
                </c:pt>
                <c:pt idx="6">
                  <c:v>46</c:v>
                </c:pt>
                <c:pt idx="7">
                  <c:v>44</c:v>
                </c:pt>
                <c:pt idx="8">
                  <c:v>44</c:v>
                </c:pt>
                <c:pt idx="9">
                  <c:v>37</c:v>
                </c:pt>
                <c:pt idx="10">
                  <c:v>31</c:v>
                </c:pt>
                <c:pt idx="11">
                  <c:v>20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450A-9E77-E7233768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6'!$C$4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6'!$A$6:$A$19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6'!$C$5:$C$19</c:f>
              <c:numCache>
                <c:formatCode>General</c:formatCode>
                <c:ptCount val="15"/>
                <c:pt idx="0">
                  <c:v>52.64</c:v>
                </c:pt>
                <c:pt idx="1">
                  <c:v>48.590769230769233</c:v>
                </c:pt>
                <c:pt idx="2">
                  <c:v>44.541538461538465</c:v>
                </c:pt>
                <c:pt idx="3">
                  <c:v>40.492307692307698</c:v>
                </c:pt>
                <c:pt idx="4">
                  <c:v>36.44307692307693</c:v>
                </c:pt>
                <c:pt idx="5">
                  <c:v>32.393846153846162</c:v>
                </c:pt>
                <c:pt idx="6">
                  <c:v>28.344615384615395</c:v>
                </c:pt>
                <c:pt idx="7">
                  <c:v>24.295384615384627</c:v>
                </c:pt>
                <c:pt idx="8">
                  <c:v>20.246153846153859</c:v>
                </c:pt>
                <c:pt idx="9">
                  <c:v>16.196923076923092</c:v>
                </c:pt>
                <c:pt idx="10">
                  <c:v>12.147692307692322</c:v>
                </c:pt>
                <c:pt idx="11">
                  <c:v>8.098461538461553</c:v>
                </c:pt>
                <c:pt idx="12">
                  <c:v>4.0492307692307836</c:v>
                </c:pt>
                <c:pt idx="13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5-410A-B5A2-C9141EB7150B}"/>
            </c:ext>
          </c:extLst>
        </c:ser>
        <c:ser>
          <c:idx val="1"/>
          <c:order val="1"/>
          <c:tx>
            <c:strRef>
              <c:f>'Sprint 6'!$E$4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6'!$A$6:$A$19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6'!$E$5:$E$19</c:f>
              <c:numCache>
                <c:formatCode>General</c:formatCode>
                <c:ptCount val="15"/>
                <c:pt idx="0">
                  <c:v>52.34</c:v>
                </c:pt>
                <c:pt idx="1">
                  <c:v>51.34</c:v>
                </c:pt>
                <c:pt idx="2">
                  <c:v>48.34</c:v>
                </c:pt>
                <c:pt idx="3">
                  <c:v>45.34</c:v>
                </c:pt>
                <c:pt idx="4">
                  <c:v>41.34</c:v>
                </c:pt>
                <c:pt idx="5">
                  <c:v>41.34</c:v>
                </c:pt>
                <c:pt idx="6">
                  <c:v>41.34</c:v>
                </c:pt>
                <c:pt idx="7">
                  <c:v>39.340000000000003</c:v>
                </c:pt>
                <c:pt idx="8">
                  <c:v>26.340000000000003</c:v>
                </c:pt>
                <c:pt idx="9">
                  <c:v>26.340000000000003</c:v>
                </c:pt>
                <c:pt idx="10">
                  <c:v>18.340000000000003</c:v>
                </c:pt>
                <c:pt idx="11">
                  <c:v>9.0400000000000027</c:v>
                </c:pt>
                <c:pt idx="12">
                  <c:v>3.0400000000000027</c:v>
                </c:pt>
                <c:pt idx="13">
                  <c:v>2.6645352591003757E-15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5-410A-B5A2-C9141EB7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B17D4-B436-40C2-8862-C4D0438C2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FA779-2C42-47DA-8FA4-ACAF50318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B5AD-A951-48C4-9F0B-9C08D62E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D9A0D-6D89-4E9B-9BBF-0E15391C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8FA10-2C94-40C1-81E1-E8ECD8B1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731" zoomScaleNormal="100" workbookViewId="0">
      <selection sqref="A1:K753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44081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</row>
    <row r="5" spans="1:5" ht="14.25" x14ac:dyDescent="0.2">
      <c r="A5" s="11">
        <v>1</v>
      </c>
      <c r="B5" s="6">
        <f>B1</f>
        <v>44081</v>
      </c>
      <c r="C5" s="10">
        <f>SUM(J23:J1001)</f>
        <v>45.3</v>
      </c>
      <c r="D5" s="10">
        <f t="shared" ref="D5:D18" si="0">SUMIF($K$23:$K$1001,B5,$J$23:$J$1001)</f>
        <v>2</v>
      </c>
      <c r="E5" s="10">
        <f>C5-D5</f>
        <v>43.3</v>
      </c>
    </row>
    <row r="6" spans="1:5" ht="14.25" x14ac:dyDescent="0.2">
      <c r="A6" s="11">
        <v>2</v>
      </c>
      <c r="B6" s="6">
        <f t="shared" ref="B6:B18" si="1">B5+1</f>
        <v>44082</v>
      </c>
      <c r="C6" s="10">
        <f t="shared" ref="C6:C18" si="2">C5-$C$5/($B$2-1)</f>
        <v>41.815384615384616</v>
      </c>
      <c r="D6" s="10">
        <f t="shared" si="0"/>
        <v>3</v>
      </c>
      <c r="E6" s="10">
        <f t="shared" ref="E6:E18" ca="1" si="3">IF(B6&lt;=$E$1,E5-D6,)</f>
        <v>40.299999999999997</v>
      </c>
    </row>
    <row r="7" spans="1:5" ht="14.25" x14ac:dyDescent="0.2">
      <c r="A7" s="11">
        <v>3</v>
      </c>
      <c r="B7" s="6">
        <f t="shared" si="1"/>
        <v>44083</v>
      </c>
      <c r="C7" s="10">
        <f>C6-$C$5/($B$2-1)</f>
        <v>38.330769230769235</v>
      </c>
      <c r="D7" s="10">
        <f t="shared" si="0"/>
        <v>0</v>
      </c>
      <c r="E7" s="10">
        <f t="shared" ca="1" si="3"/>
        <v>40.299999999999997</v>
      </c>
    </row>
    <row r="8" spans="1:5" ht="14.25" x14ac:dyDescent="0.2">
      <c r="A8" s="11">
        <v>4</v>
      </c>
      <c r="B8" s="6">
        <f t="shared" si="1"/>
        <v>44084</v>
      </c>
      <c r="C8" s="10">
        <f t="shared" si="2"/>
        <v>34.846153846153854</v>
      </c>
      <c r="D8" s="10">
        <f t="shared" si="0"/>
        <v>5.3</v>
      </c>
      <c r="E8" s="10">
        <f t="shared" ca="1" si="3"/>
        <v>35</v>
      </c>
    </row>
    <row r="9" spans="1:5" ht="14.25" x14ac:dyDescent="0.2">
      <c r="A9" s="11">
        <v>5</v>
      </c>
      <c r="B9" s="6">
        <f t="shared" si="1"/>
        <v>44085</v>
      </c>
      <c r="C9" s="10">
        <f t="shared" si="2"/>
        <v>31.361538461538469</v>
      </c>
      <c r="D9" s="10">
        <f t="shared" si="0"/>
        <v>0</v>
      </c>
      <c r="E9" s="10">
        <f t="shared" ca="1" si="3"/>
        <v>35</v>
      </c>
    </row>
    <row r="10" spans="1:5" ht="14.25" x14ac:dyDescent="0.2">
      <c r="A10" s="11">
        <v>6</v>
      </c>
      <c r="B10" s="6">
        <f t="shared" si="1"/>
        <v>44086</v>
      </c>
      <c r="C10" s="10">
        <f t="shared" si="2"/>
        <v>27.876923076923084</v>
      </c>
      <c r="D10" s="10">
        <f t="shared" si="0"/>
        <v>0</v>
      </c>
      <c r="E10" s="10">
        <f t="shared" ca="1" si="3"/>
        <v>35</v>
      </c>
    </row>
    <row r="11" spans="1:5" ht="14.25" x14ac:dyDescent="0.2">
      <c r="A11" s="11">
        <v>7</v>
      </c>
      <c r="B11" s="6">
        <f t="shared" si="1"/>
        <v>44087</v>
      </c>
      <c r="C11" s="10">
        <f t="shared" si="2"/>
        <v>24.3923076923077</v>
      </c>
      <c r="D11" s="10">
        <f t="shared" si="0"/>
        <v>0</v>
      </c>
      <c r="E11" s="10">
        <f t="shared" ca="1" si="3"/>
        <v>35</v>
      </c>
    </row>
    <row r="12" spans="1:5" ht="14.25" x14ac:dyDescent="0.2">
      <c r="A12" s="11">
        <v>8</v>
      </c>
      <c r="B12" s="6">
        <f t="shared" si="1"/>
        <v>44088</v>
      </c>
      <c r="C12" s="10">
        <f t="shared" si="2"/>
        <v>20.907692307692315</v>
      </c>
      <c r="D12" s="10">
        <f t="shared" si="0"/>
        <v>14</v>
      </c>
      <c r="E12" s="10">
        <f t="shared" ca="1" si="3"/>
        <v>21</v>
      </c>
    </row>
    <row r="13" spans="1:5" ht="14.25" x14ac:dyDescent="0.2">
      <c r="A13" s="11">
        <v>9</v>
      </c>
      <c r="B13" s="6">
        <f t="shared" si="1"/>
        <v>44089</v>
      </c>
      <c r="C13" s="10">
        <f t="shared" si="2"/>
        <v>17.42307692307693</v>
      </c>
      <c r="D13" s="10">
        <f t="shared" si="0"/>
        <v>0</v>
      </c>
      <c r="E13" s="10">
        <f t="shared" ca="1" si="3"/>
        <v>21</v>
      </c>
    </row>
    <row r="14" spans="1:5" ht="14.25" x14ac:dyDescent="0.2">
      <c r="A14" s="11">
        <v>10</v>
      </c>
      <c r="B14" s="6">
        <f t="shared" si="1"/>
        <v>44090</v>
      </c>
      <c r="C14" s="10">
        <f t="shared" si="2"/>
        <v>13.938461538461546</v>
      </c>
      <c r="D14" s="10">
        <f t="shared" si="0"/>
        <v>6</v>
      </c>
      <c r="E14" s="10">
        <f t="shared" ca="1" si="3"/>
        <v>15</v>
      </c>
    </row>
    <row r="15" spans="1:5" ht="14.25" x14ac:dyDescent="0.2">
      <c r="A15" s="11">
        <v>11</v>
      </c>
      <c r="B15" s="6">
        <f t="shared" si="1"/>
        <v>44091</v>
      </c>
      <c r="C15" s="10">
        <f t="shared" si="2"/>
        <v>10.453846153846161</v>
      </c>
      <c r="D15" s="10">
        <f t="shared" si="0"/>
        <v>12</v>
      </c>
      <c r="E15" s="10">
        <f t="shared" ca="1" si="3"/>
        <v>3</v>
      </c>
    </row>
    <row r="16" spans="1:5" ht="14.25" x14ac:dyDescent="0.2">
      <c r="A16" s="11">
        <v>12</v>
      </c>
      <c r="B16" s="6">
        <f t="shared" si="1"/>
        <v>44092</v>
      </c>
      <c r="C16" s="10">
        <f t="shared" si="2"/>
        <v>6.9692307692307764</v>
      </c>
      <c r="D16" s="10">
        <f t="shared" si="0"/>
        <v>0</v>
      </c>
      <c r="E16" s="10">
        <f t="shared" ca="1" si="3"/>
        <v>3</v>
      </c>
    </row>
    <row r="17" spans="1:14" ht="14.25" x14ac:dyDescent="0.2">
      <c r="A17" s="11">
        <v>13</v>
      </c>
      <c r="B17" s="6">
        <f t="shared" si="1"/>
        <v>44093</v>
      </c>
      <c r="C17" s="10">
        <f t="shared" si="2"/>
        <v>3.4846153846153922</v>
      </c>
      <c r="D17" s="10">
        <f t="shared" si="0"/>
        <v>0</v>
      </c>
      <c r="E17" s="10">
        <f t="shared" ca="1" si="3"/>
        <v>3</v>
      </c>
    </row>
    <row r="18" spans="1:14" ht="14.25" x14ac:dyDescent="0.2">
      <c r="A18" s="11">
        <v>14</v>
      </c>
      <c r="B18" s="6">
        <f t="shared" si="1"/>
        <v>44094</v>
      </c>
      <c r="C18" s="10">
        <f t="shared" si="2"/>
        <v>7.9936057773011271E-15</v>
      </c>
      <c r="D18" s="10">
        <f t="shared" si="0"/>
        <v>3</v>
      </c>
      <c r="E18" s="10">
        <f t="shared" ca="1" si="3"/>
        <v>0</v>
      </c>
    </row>
    <row r="19" spans="1:14" ht="14.25" x14ac:dyDescent="0.2">
      <c r="A19" s="11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2" t="s">
        <v>10</v>
      </c>
      <c r="I22" s="12" t="s">
        <v>11</v>
      </c>
      <c r="J22" s="12" t="s">
        <v>12</v>
      </c>
      <c r="K22" s="12" t="s">
        <v>13</v>
      </c>
      <c r="L22" s="4"/>
    </row>
    <row r="23" spans="1:14" ht="14.25" x14ac:dyDescent="0.2">
      <c r="A23" s="20" t="s">
        <v>17</v>
      </c>
      <c r="B23" s="21"/>
      <c r="C23" s="21"/>
      <c r="D23" s="21"/>
      <c r="E23" s="21"/>
      <c r="F23" s="21"/>
      <c r="G23" s="21"/>
      <c r="H23" s="7">
        <v>44081</v>
      </c>
      <c r="I23" s="11" t="s">
        <v>15</v>
      </c>
      <c r="J23" s="11">
        <v>2</v>
      </c>
      <c r="K23" s="7">
        <v>44081</v>
      </c>
      <c r="L23" s="8"/>
      <c r="N23" s="9"/>
    </row>
    <row r="24" spans="1:14" ht="14.25" x14ac:dyDescent="0.2">
      <c r="A24" s="17" t="s">
        <v>18</v>
      </c>
      <c r="B24" s="18"/>
      <c r="C24" s="18"/>
      <c r="D24" s="18"/>
      <c r="E24" s="18"/>
      <c r="F24" s="18"/>
      <c r="G24" s="19"/>
      <c r="H24" s="7">
        <v>44083</v>
      </c>
      <c r="I24" s="11" t="s">
        <v>14</v>
      </c>
      <c r="J24" s="11">
        <v>7</v>
      </c>
      <c r="K24" s="7">
        <v>44088</v>
      </c>
      <c r="L24" s="8"/>
      <c r="N24" s="9"/>
    </row>
    <row r="25" spans="1:14" ht="14.25" x14ac:dyDescent="0.2">
      <c r="A25" s="17" t="s">
        <v>19</v>
      </c>
      <c r="B25" s="18"/>
      <c r="C25" s="18"/>
      <c r="D25" s="18"/>
      <c r="E25" s="18"/>
      <c r="F25" s="18"/>
      <c r="G25" s="19"/>
      <c r="H25" s="7">
        <v>44084</v>
      </c>
      <c r="I25" s="11" t="s">
        <v>14</v>
      </c>
      <c r="J25" s="4">
        <v>0.3</v>
      </c>
      <c r="K25" s="7">
        <v>44084</v>
      </c>
      <c r="L25" s="5"/>
    </row>
    <row r="26" spans="1:14" ht="14.25" x14ac:dyDescent="0.2">
      <c r="A26" s="17" t="s">
        <v>20</v>
      </c>
      <c r="B26" s="18"/>
      <c r="C26" s="18"/>
      <c r="D26" s="18"/>
      <c r="E26" s="18"/>
      <c r="F26" s="18"/>
      <c r="G26" s="19"/>
      <c r="H26" s="7">
        <v>44081</v>
      </c>
      <c r="I26" s="11" t="s">
        <v>14</v>
      </c>
      <c r="J26" s="11">
        <v>2</v>
      </c>
      <c r="K26" s="7">
        <v>44082</v>
      </c>
      <c r="L26" s="5"/>
    </row>
    <row r="27" spans="1:14" ht="14.25" x14ac:dyDescent="0.2">
      <c r="A27" s="17" t="s">
        <v>21</v>
      </c>
      <c r="B27" s="18"/>
      <c r="C27" s="18"/>
      <c r="D27" s="18"/>
      <c r="E27" s="18"/>
      <c r="F27" s="18"/>
      <c r="G27" s="19"/>
      <c r="H27" s="7">
        <v>44081</v>
      </c>
      <c r="I27" s="11" t="s">
        <v>15</v>
      </c>
      <c r="J27" s="11">
        <v>5</v>
      </c>
      <c r="K27" s="7">
        <v>44084</v>
      </c>
      <c r="L27" s="5"/>
    </row>
    <row r="28" spans="1:14" ht="14.25" x14ac:dyDescent="0.2">
      <c r="A28" s="17" t="s">
        <v>16</v>
      </c>
      <c r="B28" s="18"/>
      <c r="C28" s="18"/>
      <c r="D28" s="18"/>
      <c r="E28" s="18"/>
      <c r="F28" s="18"/>
      <c r="G28" s="19"/>
      <c r="H28" s="7">
        <v>44083</v>
      </c>
      <c r="I28" s="11" t="s">
        <v>15</v>
      </c>
      <c r="J28" s="11">
        <v>6</v>
      </c>
      <c r="K28" s="7">
        <v>44090</v>
      </c>
      <c r="L28" s="5"/>
    </row>
    <row r="29" spans="1:14" ht="14.25" x14ac:dyDescent="0.2">
      <c r="A29" s="17" t="s">
        <v>22</v>
      </c>
      <c r="B29" s="18"/>
      <c r="C29" s="18"/>
      <c r="D29" s="18"/>
      <c r="E29" s="18"/>
      <c r="F29" s="18"/>
      <c r="G29" s="19"/>
      <c r="H29" s="7">
        <v>44082</v>
      </c>
      <c r="I29" s="11" t="s">
        <v>14</v>
      </c>
      <c r="J29" s="11">
        <v>1</v>
      </c>
      <c r="K29" s="7">
        <v>44082</v>
      </c>
      <c r="L29" s="5"/>
    </row>
    <row r="30" spans="1:14" ht="14.25" x14ac:dyDescent="0.2">
      <c r="A30" s="17" t="s">
        <v>23</v>
      </c>
      <c r="B30" s="18"/>
      <c r="C30" s="18"/>
      <c r="D30" s="18"/>
      <c r="E30" s="18"/>
      <c r="F30" s="18"/>
      <c r="G30" s="19"/>
      <c r="H30" s="7">
        <v>44082</v>
      </c>
      <c r="I30" s="11" t="s">
        <v>15</v>
      </c>
      <c r="J30" s="11">
        <v>7</v>
      </c>
      <c r="K30" s="7">
        <v>44091</v>
      </c>
      <c r="L30" s="5"/>
    </row>
    <row r="31" spans="1:14" ht="14.25" x14ac:dyDescent="0.2">
      <c r="A31" s="17" t="s">
        <v>24</v>
      </c>
      <c r="B31" s="18"/>
      <c r="C31" s="18"/>
      <c r="D31" s="18"/>
      <c r="E31" s="18"/>
      <c r="F31" s="18"/>
      <c r="G31" s="19"/>
      <c r="H31" s="7">
        <v>44082</v>
      </c>
      <c r="I31" s="10" t="s">
        <v>15</v>
      </c>
      <c r="J31" s="10">
        <v>5</v>
      </c>
      <c r="K31" s="7">
        <v>44091</v>
      </c>
      <c r="L31" s="5"/>
    </row>
    <row r="32" spans="1:14" ht="14.25" x14ac:dyDescent="0.2">
      <c r="A32" s="27" t="s">
        <v>25</v>
      </c>
      <c r="B32" s="28"/>
      <c r="C32" s="28"/>
      <c r="D32" s="28"/>
      <c r="E32" s="28"/>
      <c r="F32" s="28"/>
      <c r="G32" s="29"/>
      <c r="H32" s="6">
        <v>44081</v>
      </c>
      <c r="I32" s="10" t="s">
        <v>15</v>
      </c>
      <c r="J32" s="10">
        <v>5</v>
      </c>
      <c r="K32" s="6">
        <v>44088</v>
      </c>
      <c r="L32" s="5"/>
    </row>
    <row r="33" spans="1:12" ht="14.25" x14ac:dyDescent="0.2">
      <c r="A33" s="27" t="s">
        <v>26</v>
      </c>
      <c r="B33" s="28"/>
      <c r="C33" s="28"/>
      <c r="D33" s="28"/>
      <c r="E33" s="28"/>
      <c r="F33" s="28"/>
      <c r="G33" s="29"/>
      <c r="H33" s="6">
        <v>44088</v>
      </c>
      <c r="I33" s="10" t="s">
        <v>14</v>
      </c>
      <c r="J33" s="10">
        <v>2</v>
      </c>
      <c r="K33" s="6">
        <v>44088</v>
      </c>
      <c r="L33" s="5"/>
    </row>
    <row r="34" spans="1:12" ht="14.25" x14ac:dyDescent="0.2">
      <c r="A34" s="22" t="s">
        <v>27</v>
      </c>
      <c r="B34" s="23"/>
      <c r="C34" s="23"/>
      <c r="D34" s="23"/>
      <c r="E34" s="23"/>
      <c r="F34" s="23"/>
      <c r="G34" s="24"/>
      <c r="H34" s="6">
        <v>44093</v>
      </c>
      <c r="I34" s="10" t="s">
        <v>15</v>
      </c>
      <c r="J34" s="10">
        <v>3</v>
      </c>
      <c r="K34" s="6">
        <v>44094</v>
      </c>
      <c r="L34" s="5"/>
    </row>
    <row r="35" spans="1:12" ht="14.25" x14ac:dyDescent="0.2">
      <c r="A35" s="25"/>
      <c r="B35" s="25"/>
      <c r="C35" s="25"/>
      <c r="D35" s="25"/>
      <c r="E35" s="25"/>
      <c r="F35" s="25"/>
      <c r="G35" s="25"/>
      <c r="H35" s="6"/>
      <c r="I35" s="10"/>
      <c r="J35" s="10"/>
      <c r="K35" s="6"/>
      <c r="L35" s="5"/>
    </row>
    <row r="36" spans="1:12" ht="14.25" x14ac:dyDescent="0.2">
      <c r="A36" s="26"/>
      <c r="B36" s="26"/>
      <c r="C36" s="26"/>
      <c r="D36" s="26"/>
      <c r="E36" s="26"/>
      <c r="F36" s="26"/>
      <c r="G36" s="26"/>
      <c r="H36" s="6"/>
      <c r="I36" s="10"/>
      <c r="J36" s="10"/>
      <c r="K36" s="6"/>
      <c r="L36" s="5"/>
    </row>
    <row r="37" spans="1:12" ht="14.25" x14ac:dyDescent="0.2">
      <c r="A37" s="26"/>
      <c r="B37" s="26"/>
      <c r="C37" s="26"/>
      <c r="D37" s="26"/>
      <c r="E37" s="26"/>
      <c r="F37" s="26"/>
      <c r="G37" s="26"/>
      <c r="H37" s="6"/>
      <c r="I37" s="10"/>
      <c r="J37" s="10"/>
      <c r="K37" s="6"/>
      <c r="L37" s="5"/>
    </row>
    <row r="38" spans="1:12" ht="14.25" x14ac:dyDescent="0.2">
      <c r="A38" s="26"/>
      <c r="B38" s="26"/>
      <c r="C38" s="26"/>
      <c r="D38" s="26"/>
      <c r="E38" s="26"/>
      <c r="F38" s="26"/>
      <c r="G38" s="26"/>
      <c r="H38" s="6"/>
      <c r="I38" s="10"/>
      <c r="J38" s="10"/>
      <c r="K38" s="6"/>
      <c r="L38" s="5"/>
    </row>
    <row r="39" spans="1:12" ht="14.25" x14ac:dyDescent="0.2">
      <c r="A39" s="26"/>
      <c r="B39" s="26"/>
      <c r="C39" s="26"/>
      <c r="D39" s="26"/>
      <c r="E39" s="26"/>
      <c r="F39" s="26"/>
      <c r="G39" s="26"/>
      <c r="H39" s="6"/>
      <c r="I39" s="10"/>
      <c r="J39" s="10"/>
      <c r="K39" s="6"/>
      <c r="L39" s="5"/>
    </row>
    <row r="40" spans="1:12" ht="14.25" x14ac:dyDescent="0.2">
      <c r="A40" s="26"/>
      <c r="B40" s="26"/>
      <c r="C40" s="26"/>
      <c r="D40" s="26"/>
      <c r="E40" s="26"/>
      <c r="F40" s="26"/>
      <c r="G40" s="26"/>
      <c r="H40" s="6"/>
      <c r="I40" s="10"/>
      <c r="J40" s="10"/>
      <c r="K40" s="6"/>
      <c r="L40" s="5"/>
    </row>
    <row r="41" spans="1:12" ht="14.25" x14ac:dyDescent="0.2">
      <c r="A41" s="26"/>
      <c r="B41" s="26"/>
      <c r="C41" s="26"/>
      <c r="D41" s="26"/>
      <c r="E41" s="26"/>
      <c r="F41" s="26"/>
      <c r="G41" s="26"/>
      <c r="H41" s="6"/>
      <c r="I41" s="10"/>
      <c r="J41" s="10"/>
      <c r="K41" s="6"/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26"/>
      <c r="B59" s="26"/>
      <c r="C59" s="26"/>
      <c r="D59" s="26"/>
      <c r="E59" s="26"/>
      <c r="F59" s="26"/>
      <c r="G59" s="26"/>
      <c r="H59" s="6"/>
      <c r="I59" s="10"/>
      <c r="J59" s="10"/>
      <c r="K59" s="6"/>
      <c r="L59" s="5"/>
    </row>
    <row r="60" spans="1:12" ht="14.25" x14ac:dyDescent="0.2">
      <c r="A60" s="26"/>
      <c r="B60" s="26"/>
      <c r="C60" s="26"/>
      <c r="D60" s="26"/>
      <c r="E60" s="26"/>
      <c r="F60" s="26"/>
      <c r="G60" s="26"/>
      <c r="H60" s="6"/>
      <c r="I60" s="10"/>
      <c r="J60" s="10"/>
      <c r="K60" s="6"/>
      <c r="L60" s="5"/>
    </row>
    <row r="61" spans="1:12" ht="14.25" x14ac:dyDescent="0.2">
      <c r="A61" s="26"/>
      <c r="B61" s="26"/>
      <c r="C61" s="26"/>
      <c r="D61" s="26"/>
      <c r="E61" s="26"/>
      <c r="F61" s="26"/>
      <c r="G61" s="26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  <row r="1001" spans="1:12" ht="14.25" x14ac:dyDescent="0.2">
      <c r="A1001" s="10"/>
      <c r="B1001" s="6"/>
      <c r="C1001" s="10"/>
      <c r="D1001" s="10"/>
      <c r="E1001" s="10"/>
      <c r="F1001" s="10"/>
      <c r="G1001" s="10"/>
      <c r="H1001" s="6"/>
      <c r="I1001" s="10"/>
      <c r="J1001" s="10"/>
      <c r="K1001" s="6"/>
      <c r="L1001" s="5"/>
    </row>
  </sheetData>
  <mergeCells count="41">
    <mergeCell ref="A60:G60"/>
    <mergeCell ref="A61:G61"/>
    <mergeCell ref="A55:G55"/>
    <mergeCell ref="A56:G56"/>
    <mergeCell ref="A57:G57"/>
    <mergeCell ref="A58:G58"/>
    <mergeCell ref="A59:G59"/>
    <mergeCell ref="A50:G50"/>
    <mergeCell ref="A51:G51"/>
    <mergeCell ref="A52:G52"/>
    <mergeCell ref="A53:G53"/>
    <mergeCell ref="A54:G54"/>
    <mergeCell ref="A45:G45"/>
    <mergeCell ref="A46:G46"/>
    <mergeCell ref="A47:G47"/>
    <mergeCell ref="A48:G48"/>
    <mergeCell ref="A49:G49"/>
    <mergeCell ref="A40:G40"/>
    <mergeCell ref="A41:G41"/>
    <mergeCell ref="A42:G42"/>
    <mergeCell ref="A43:G43"/>
    <mergeCell ref="A44:G44"/>
    <mergeCell ref="A35:G35"/>
    <mergeCell ref="A36:G36"/>
    <mergeCell ref="A37:G37"/>
    <mergeCell ref="A38:G38"/>
    <mergeCell ref="A39:G39"/>
    <mergeCell ref="A31:G31"/>
    <mergeCell ref="A32:G32"/>
    <mergeCell ref="A33:G33"/>
    <mergeCell ref="A34:G34"/>
    <mergeCell ref="A29:G29"/>
    <mergeCell ref="A21:K21"/>
    <mergeCell ref="A22:G22"/>
    <mergeCell ref="A27:G27"/>
    <mergeCell ref="A28:G28"/>
    <mergeCell ref="A30:G30"/>
    <mergeCell ref="A23:G23"/>
    <mergeCell ref="A24:G24"/>
    <mergeCell ref="A25:G25"/>
    <mergeCell ref="A26:G26"/>
  </mergeCells>
  <conditionalFormatting sqref="J23:J24 J26:J28 I23:I28 I29:J1001">
    <cfRule type="cellIs" dxfId="5" priority="2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5676-F925-48EC-A5E4-657B68E609CA}">
  <dimension ref="A1:N1001"/>
  <sheetViews>
    <sheetView topLeftCell="A4" zoomScaleNormal="100" workbookViewId="0">
      <selection activeCell="L31" sqref="L31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44095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44095</v>
      </c>
      <c r="C5" s="10">
        <f>SUM(J23:J1001)</f>
        <v>44</v>
      </c>
      <c r="D5" s="10">
        <f t="shared" ref="D5:D18" si="0">SUMIF($K$23:$K$1001,B5,$J$23:$J$1001)</f>
        <v>0</v>
      </c>
      <c r="E5" s="10">
        <f>C5-D5</f>
        <v>44</v>
      </c>
    </row>
    <row r="6" spans="1:5" ht="14.25" x14ac:dyDescent="0.2">
      <c r="A6" s="13">
        <v>2</v>
      </c>
      <c r="B6" s="6">
        <f t="shared" ref="B6:B18" si="1">B5+1</f>
        <v>44096</v>
      </c>
      <c r="C6" s="10">
        <f t="shared" ref="C6:C18" si="2">C5-$C$5/($B$2-1)</f>
        <v>40.615384615384613</v>
      </c>
      <c r="D6" s="10">
        <f t="shared" si="0"/>
        <v>3</v>
      </c>
      <c r="E6" s="10">
        <f t="shared" ref="E6:E18" ca="1" si="3">IF(B6&lt;=$E$1,E5-D6,)</f>
        <v>41</v>
      </c>
    </row>
    <row r="7" spans="1:5" ht="14.25" x14ac:dyDescent="0.2">
      <c r="A7" s="13">
        <v>3</v>
      </c>
      <c r="B7" s="6">
        <f t="shared" si="1"/>
        <v>44097</v>
      </c>
      <c r="C7" s="10">
        <f>C6-$C$5/($B$2-1)</f>
        <v>37.230769230769226</v>
      </c>
      <c r="D7" s="10">
        <f t="shared" si="0"/>
        <v>0</v>
      </c>
      <c r="E7" s="10">
        <f t="shared" ca="1" si="3"/>
        <v>41</v>
      </c>
    </row>
    <row r="8" spans="1:5" ht="14.25" x14ac:dyDescent="0.2">
      <c r="A8" s="13">
        <v>4</v>
      </c>
      <c r="B8" s="6">
        <f t="shared" si="1"/>
        <v>44098</v>
      </c>
      <c r="C8" s="10">
        <f t="shared" si="2"/>
        <v>33.84615384615384</v>
      </c>
      <c r="D8" s="10">
        <f t="shared" si="0"/>
        <v>5</v>
      </c>
      <c r="E8" s="10">
        <f t="shared" ca="1" si="3"/>
        <v>36</v>
      </c>
    </row>
    <row r="9" spans="1:5" ht="14.25" x14ac:dyDescent="0.2">
      <c r="A9" s="13">
        <v>5</v>
      </c>
      <c r="B9" s="6">
        <f t="shared" si="1"/>
        <v>44099</v>
      </c>
      <c r="C9" s="10">
        <f t="shared" si="2"/>
        <v>30.461538461538456</v>
      </c>
      <c r="D9" s="10">
        <f t="shared" si="0"/>
        <v>8</v>
      </c>
      <c r="E9" s="10">
        <f t="shared" ca="1" si="3"/>
        <v>28</v>
      </c>
    </row>
    <row r="10" spans="1:5" ht="14.25" x14ac:dyDescent="0.2">
      <c r="A10" s="13">
        <v>6</v>
      </c>
      <c r="B10" s="6">
        <f t="shared" si="1"/>
        <v>44100</v>
      </c>
      <c r="C10" s="10">
        <f t="shared" si="2"/>
        <v>27.076923076923073</v>
      </c>
      <c r="D10" s="10">
        <f t="shared" si="0"/>
        <v>7</v>
      </c>
      <c r="E10" s="10">
        <f t="shared" ca="1" si="3"/>
        <v>21</v>
      </c>
    </row>
    <row r="11" spans="1:5" ht="14.25" x14ac:dyDescent="0.2">
      <c r="A11" s="13">
        <v>7</v>
      </c>
      <c r="B11" s="6">
        <f t="shared" si="1"/>
        <v>44101</v>
      </c>
      <c r="C11" s="10">
        <f t="shared" si="2"/>
        <v>23.69230769230769</v>
      </c>
      <c r="D11" s="10">
        <f t="shared" si="0"/>
        <v>5</v>
      </c>
      <c r="E11" s="10">
        <f t="shared" ca="1" si="3"/>
        <v>16</v>
      </c>
    </row>
    <row r="12" spans="1:5" ht="14.25" x14ac:dyDescent="0.2">
      <c r="A12" s="13">
        <v>8</v>
      </c>
      <c r="B12" s="6">
        <f t="shared" si="1"/>
        <v>44102</v>
      </c>
      <c r="C12" s="10">
        <f t="shared" si="2"/>
        <v>20.307692307692307</v>
      </c>
      <c r="D12" s="10">
        <f t="shared" si="0"/>
        <v>2</v>
      </c>
      <c r="E12" s="10">
        <f t="shared" ca="1" si="3"/>
        <v>14</v>
      </c>
    </row>
    <row r="13" spans="1:5" ht="14.25" x14ac:dyDescent="0.2">
      <c r="A13" s="13">
        <v>9</v>
      </c>
      <c r="B13" s="6">
        <f t="shared" si="1"/>
        <v>44103</v>
      </c>
      <c r="C13" s="10">
        <f t="shared" si="2"/>
        <v>16.923076923076923</v>
      </c>
      <c r="D13" s="10">
        <f t="shared" si="0"/>
        <v>0</v>
      </c>
      <c r="E13" s="10">
        <f t="shared" ca="1" si="3"/>
        <v>14</v>
      </c>
    </row>
    <row r="14" spans="1:5" ht="14.25" x14ac:dyDescent="0.2">
      <c r="A14" s="13">
        <v>10</v>
      </c>
      <c r="B14" s="6">
        <f t="shared" si="1"/>
        <v>44104</v>
      </c>
      <c r="C14" s="10">
        <f t="shared" si="2"/>
        <v>13.538461538461538</v>
      </c>
      <c r="D14" s="10">
        <f t="shared" si="0"/>
        <v>0</v>
      </c>
      <c r="E14" s="10">
        <f t="shared" ca="1" si="3"/>
        <v>14</v>
      </c>
    </row>
    <row r="15" spans="1:5" ht="14.25" x14ac:dyDescent="0.2">
      <c r="A15" s="13">
        <v>11</v>
      </c>
      <c r="B15" s="6">
        <f t="shared" si="1"/>
        <v>44105</v>
      </c>
      <c r="C15" s="10">
        <f t="shared" si="2"/>
        <v>10.153846153846153</v>
      </c>
      <c r="D15" s="10">
        <f t="shared" si="0"/>
        <v>0</v>
      </c>
      <c r="E15" s="10">
        <f t="shared" ca="1" si="3"/>
        <v>14</v>
      </c>
    </row>
    <row r="16" spans="1:5" ht="14.25" x14ac:dyDescent="0.2">
      <c r="A16" s="13">
        <v>12</v>
      </c>
      <c r="B16" s="6">
        <f t="shared" si="1"/>
        <v>44106</v>
      </c>
      <c r="C16" s="10">
        <f t="shared" si="2"/>
        <v>6.7692307692307683</v>
      </c>
      <c r="D16" s="10">
        <f t="shared" si="0"/>
        <v>8</v>
      </c>
      <c r="E16" s="10">
        <f t="shared" ca="1" si="3"/>
        <v>6</v>
      </c>
    </row>
    <row r="17" spans="1:14" ht="14.25" x14ac:dyDescent="0.2">
      <c r="A17" s="13">
        <v>13</v>
      </c>
      <c r="B17" s="6">
        <f t="shared" si="1"/>
        <v>44107</v>
      </c>
      <c r="C17" s="10">
        <f t="shared" si="2"/>
        <v>3.3846153846153837</v>
      </c>
      <c r="D17" s="10">
        <f t="shared" si="0"/>
        <v>0</v>
      </c>
      <c r="E17" s="10">
        <f t="shared" ca="1" si="3"/>
        <v>6</v>
      </c>
    </row>
    <row r="18" spans="1:14" ht="14.25" x14ac:dyDescent="0.2">
      <c r="A18" s="13">
        <v>14</v>
      </c>
      <c r="B18" s="6">
        <f t="shared" si="1"/>
        <v>44108</v>
      </c>
      <c r="C18" s="10">
        <f t="shared" si="2"/>
        <v>0</v>
      </c>
      <c r="D18" s="10">
        <f t="shared" si="0"/>
        <v>6</v>
      </c>
      <c r="E18" s="10">
        <f t="shared" ca="1" si="3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0" t="s">
        <v>28</v>
      </c>
      <c r="B23" s="21"/>
      <c r="C23" s="21"/>
      <c r="D23" s="21"/>
      <c r="E23" s="21"/>
      <c r="F23" s="21"/>
      <c r="G23" s="21"/>
      <c r="H23" s="7">
        <v>44096</v>
      </c>
      <c r="I23" s="13" t="s">
        <v>14</v>
      </c>
      <c r="J23" s="13">
        <v>5</v>
      </c>
      <c r="K23" s="7">
        <v>44101</v>
      </c>
      <c r="L23" s="8"/>
      <c r="N23" s="9"/>
    </row>
    <row r="24" spans="1:14" ht="14.25" x14ac:dyDescent="0.2">
      <c r="A24" s="17" t="s">
        <v>29</v>
      </c>
      <c r="B24" s="18"/>
      <c r="C24" s="18"/>
      <c r="D24" s="18"/>
      <c r="E24" s="18"/>
      <c r="F24" s="18"/>
      <c r="G24" s="19"/>
      <c r="H24" s="7">
        <v>44096</v>
      </c>
      <c r="I24" s="13" t="s">
        <v>14</v>
      </c>
      <c r="J24" s="13">
        <v>4</v>
      </c>
      <c r="K24" s="7">
        <v>44098</v>
      </c>
      <c r="L24" s="8"/>
      <c r="N24" s="9"/>
    </row>
    <row r="25" spans="1:14" ht="14.25" x14ac:dyDescent="0.2">
      <c r="A25" s="17" t="s">
        <v>30</v>
      </c>
      <c r="B25" s="18"/>
      <c r="C25" s="18"/>
      <c r="D25" s="18"/>
      <c r="E25" s="18"/>
      <c r="F25" s="18"/>
      <c r="G25" s="19"/>
      <c r="H25" s="7">
        <v>44096</v>
      </c>
      <c r="I25" s="13" t="s">
        <v>14</v>
      </c>
      <c r="J25" s="4">
        <v>4</v>
      </c>
      <c r="K25" s="7">
        <v>44099</v>
      </c>
      <c r="L25" s="5"/>
    </row>
    <row r="26" spans="1:14" ht="14.25" x14ac:dyDescent="0.2">
      <c r="A26" s="17" t="s">
        <v>31</v>
      </c>
      <c r="B26" s="18"/>
      <c r="C26" s="18"/>
      <c r="D26" s="18"/>
      <c r="E26" s="18"/>
      <c r="F26" s="18"/>
      <c r="G26" s="19"/>
      <c r="H26" s="7">
        <v>44095</v>
      </c>
      <c r="I26" s="13" t="s">
        <v>14</v>
      </c>
      <c r="J26" s="13">
        <v>3</v>
      </c>
      <c r="K26" s="7">
        <v>44096</v>
      </c>
      <c r="L26" s="5"/>
    </row>
    <row r="27" spans="1:14" ht="14.25" x14ac:dyDescent="0.2">
      <c r="A27" s="17" t="s">
        <v>32</v>
      </c>
      <c r="B27" s="18"/>
      <c r="C27" s="18"/>
      <c r="D27" s="18"/>
      <c r="E27" s="18"/>
      <c r="F27" s="18"/>
      <c r="G27" s="19"/>
      <c r="H27" s="7">
        <v>44097</v>
      </c>
      <c r="I27" s="13" t="s">
        <v>14</v>
      </c>
      <c r="J27" s="13">
        <v>4</v>
      </c>
      <c r="K27" s="7">
        <v>44099</v>
      </c>
      <c r="L27" s="5"/>
    </row>
    <row r="28" spans="1:14" ht="14.25" x14ac:dyDescent="0.2">
      <c r="A28" s="17" t="s">
        <v>33</v>
      </c>
      <c r="B28" s="18"/>
      <c r="C28" s="18"/>
      <c r="D28" s="18"/>
      <c r="E28" s="18"/>
      <c r="F28" s="18"/>
      <c r="G28" s="19"/>
      <c r="H28" s="7">
        <v>44098</v>
      </c>
      <c r="I28" s="13" t="s">
        <v>15</v>
      </c>
      <c r="J28" s="13">
        <v>1</v>
      </c>
      <c r="K28" s="7">
        <v>44098</v>
      </c>
      <c r="L28" s="5"/>
    </row>
    <row r="29" spans="1:14" ht="14.25" x14ac:dyDescent="0.2">
      <c r="A29" s="17" t="s">
        <v>34</v>
      </c>
      <c r="B29" s="18"/>
      <c r="C29" s="18"/>
      <c r="D29" s="18"/>
      <c r="E29" s="18"/>
      <c r="F29" s="18"/>
      <c r="G29" s="19"/>
      <c r="H29" s="7">
        <v>44098</v>
      </c>
      <c r="I29" s="13" t="s">
        <v>15</v>
      </c>
      <c r="J29" s="13">
        <v>8</v>
      </c>
      <c r="K29" s="7">
        <v>44106</v>
      </c>
      <c r="L29" s="5"/>
    </row>
    <row r="30" spans="1:14" ht="14.25" x14ac:dyDescent="0.2">
      <c r="A30" s="17" t="s">
        <v>35</v>
      </c>
      <c r="B30" s="18"/>
      <c r="C30" s="18"/>
      <c r="D30" s="18"/>
      <c r="E30" s="18"/>
      <c r="F30" s="18"/>
      <c r="G30" s="19"/>
      <c r="H30" s="7">
        <v>44096</v>
      </c>
      <c r="I30" s="13" t="s">
        <v>15</v>
      </c>
      <c r="J30" s="13">
        <v>3</v>
      </c>
      <c r="K30" s="7">
        <v>44100</v>
      </c>
      <c r="L30" s="5"/>
    </row>
    <row r="31" spans="1:14" ht="14.25" x14ac:dyDescent="0.2">
      <c r="A31" s="17" t="s">
        <v>36</v>
      </c>
      <c r="B31" s="18"/>
      <c r="C31" s="18"/>
      <c r="D31" s="18"/>
      <c r="E31" s="18"/>
      <c r="F31" s="18"/>
      <c r="G31" s="19"/>
      <c r="H31" s="7">
        <v>44097</v>
      </c>
      <c r="I31" s="10" t="s">
        <v>15</v>
      </c>
      <c r="J31" s="10">
        <v>4</v>
      </c>
      <c r="K31" s="7">
        <v>44100</v>
      </c>
      <c r="L31" s="5"/>
    </row>
    <row r="32" spans="1:14" ht="14.25" x14ac:dyDescent="0.2">
      <c r="A32" s="27" t="s">
        <v>26</v>
      </c>
      <c r="B32" s="28"/>
      <c r="C32" s="28"/>
      <c r="D32" s="28"/>
      <c r="E32" s="28"/>
      <c r="F32" s="28"/>
      <c r="G32" s="29"/>
      <c r="H32" s="6">
        <v>44102</v>
      </c>
      <c r="I32" s="10" t="s">
        <v>14</v>
      </c>
      <c r="J32" s="10">
        <v>2</v>
      </c>
      <c r="K32" s="6">
        <v>44102</v>
      </c>
      <c r="L32" s="5"/>
    </row>
    <row r="33" spans="1:12" ht="14.25" x14ac:dyDescent="0.2">
      <c r="A33" s="27" t="s">
        <v>37</v>
      </c>
      <c r="B33" s="28"/>
      <c r="C33" s="28"/>
      <c r="D33" s="28"/>
      <c r="E33" s="28"/>
      <c r="F33" s="28"/>
      <c r="G33" s="29"/>
      <c r="H33" s="6">
        <v>44097</v>
      </c>
      <c r="I33" s="10" t="s">
        <v>15</v>
      </c>
      <c r="J33" s="10">
        <v>4</v>
      </c>
      <c r="K33" s="6">
        <v>44108</v>
      </c>
      <c r="L33" s="5"/>
    </row>
    <row r="34" spans="1:12" ht="14.25" x14ac:dyDescent="0.2">
      <c r="A34" s="22" t="s">
        <v>38</v>
      </c>
      <c r="B34" s="23"/>
      <c r="C34" s="23"/>
      <c r="D34" s="23"/>
      <c r="E34" s="23"/>
      <c r="F34" s="23"/>
      <c r="G34" s="24"/>
      <c r="H34" s="6">
        <v>44106</v>
      </c>
      <c r="I34" s="10" t="s">
        <v>15</v>
      </c>
      <c r="J34" s="10">
        <v>2</v>
      </c>
      <c r="K34" s="6">
        <v>44108</v>
      </c>
      <c r="L34" s="5"/>
    </row>
    <row r="35" spans="1:12" ht="14.25" x14ac:dyDescent="0.2">
      <c r="A35" s="25"/>
      <c r="B35" s="25"/>
      <c r="C35" s="25"/>
      <c r="D35" s="25"/>
      <c r="E35" s="25"/>
      <c r="F35" s="25"/>
      <c r="G35" s="25"/>
      <c r="H35" s="6"/>
      <c r="I35" s="10"/>
      <c r="J35" s="10"/>
      <c r="K35" s="6"/>
      <c r="L35" s="5"/>
    </row>
    <row r="36" spans="1:12" ht="14.25" x14ac:dyDescent="0.2">
      <c r="A36" s="26"/>
      <c r="B36" s="26"/>
      <c r="C36" s="26"/>
      <c r="D36" s="26"/>
      <c r="E36" s="26"/>
      <c r="F36" s="26"/>
      <c r="G36" s="26"/>
      <c r="H36" s="6"/>
      <c r="I36" s="10"/>
      <c r="J36" s="10"/>
      <c r="K36" s="6"/>
      <c r="L36" s="5"/>
    </row>
    <row r="37" spans="1:12" ht="14.25" x14ac:dyDescent="0.2">
      <c r="A37" s="26"/>
      <c r="B37" s="26"/>
      <c r="C37" s="26"/>
      <c r="D37" s="26"/>
      <c r="E37" s="26"/>
      <c r="F37" s="26"/>
      <c r="G37" s="26"/>
      <c r="H37" s="6"/>
      <c r="I37" s="10"/>
      <c r="J37" s="10"/>
      <c r="K37" s="6"/>
      <c r="L37" s="5"/>
    </row>
    <row r="38" spans="1:12" ht="14.25" x14ac:dyDescent="0.2">
      <c r="A38" s="26"/>
      <c r="B38" s="26"/>
      <c r="C38" s="26"/>
      <c r="D38" s="26"/>
      <c r="E38" s="26"/>
      <c r="F38" s="26"/>
      <c r="G38" s="26"/>
      <c r="H38" s="6"/>
      <c r="I38" s="10"/>
      <c r="J38" s="10"/>
      <c r="K38" s="6"/>
      <c r="L38" s="5"/>
    </row>
    <row r="39" spans="1:12" ht="14.25" x14ac:dyDescent="0.2">
      <c r="A39" s="26"/>
      <c r="B39" s="26"/>
      <c r="C39" s="26"/>
      <c r="D39" s="26"/>
      <c r="E39" s="26"/>
      <c r="F39" s="26"/>
      <c r="G39" s="26"/>
      <c r="H39" s="6"/>
      <c r="I39" s="10"/>
      <c r="J39" s="10"/>
      <c r="K39" s="6"/>
      <c r="L39" s="5"/>
    </row>
    <row r="40" spans="1:12" ht="14.25" x14ac:dyDescent="0.2">
      <c r="A40" s="26"/>
      <c r="B40" s="26"/>
      <c r="C40" s="26"/>
      <c r="D40" s="26"/>
      <c r="E40" s="26"/>
      <c r="F40" s="26"/>
      <c r="G40" s="26"/>
      <c r="H40" s="6"/>
      <c r="I40" s="10"/>
      <c r="J40" s="10"/>
      <c r="K40" s="6"/>
      <c r="L40" s="5"/>
    </row>
    <row r="41" spans="1:12" ht="14.25" x14ac:dyDescent="0.2">
      <c r="A41" s="26"/>
      <c r="B41" s="26"/>
      <c r="C41" s="26"/>
      <c r="D41" s="26"/>
      <c r="E41" s="26"/>
      <c r="F41" s="26"/>
      <c r="G41" s="26"/>
      <c r="H41" s="6"/>
      <c r="I41" s="10"/>
      <c r="J41" s="10"/>
      <c r="K41" s="6"/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26"/>
      <c r="B59" s="26"/>
      <c r="C59" s="26"/>
      <c r="D59" s="26"/>
      <c r="E59" s="26"/>
      <c r="F59" s="26"/>
      <c r="G59" s="26"/>
      <c r="H59" s="6"/>
      <c r="I59" s="10"/>
      <c r="J59" s="10"/>
      <c r="K59" s="6"/>
      <c r="L59" s="5"/>
    </row>
    <row r="60" spans="1:12" ht="14.25" x14ac:dyDescent="0.2">
      <c r="A60" s="26"/>
      <c r="B60" s="26"/>
      <c r="C60" s="26"/>
      <c r="D60" s="26"/>
      <c r="E60" s="26"/>
      <c r="F60" s="26"/>
      <c r="G60" s="26"/>
      <c r="H60" s="6"/>
      <c r="I60" s="10"/>
      <c r="J60" s="10"/>
      <c r="K60" s="6"/>
      <c r="L60" s="5"/>
    </row>
    <row r="61" spans="1:12" ht="14.25" x14ac:dyDescent="0.2">
      <c r="A61" s="26"/>
      <c r="B61" s="26"/>
      <c r="C61" s="26"/>
      <c r="D61" s="26"/>
      <c r="E61" s="26"/>
      <c r="F61" s="26"/>
      <c r="G61" s="26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  <row r="1001" spans="1:12" ht="14.25" x14ac:dyDescent="0.2">
      <c r="A1001" s="10"/>
      <c r="B1001" s="6"/>
      <c r="C1001" s="10"/>
      <c r="D1001" s="10"/>
      <c r="E1001" s="10"/>
      <c r="F1001" s="10"/>
      <c r="G1001" s="10"/>
      <c r="H1001" s="6"/>
      <c r="I1001" s="10"/>
      <c r="J1001" s="10"/>
      <c r="K1001" s="6"/>
      <c r="L1001" s="5"/>
    </row>
  </sheetData>
  <mergeCells count="41">
    <mergeCell ref="A57:G57"/>
    <mergeCell ref="A58:G58"/>
    <mergeCell ref="A59:G59"/>
    <mergeCell ref="A60:G60"/>
    <mergeCell ref="A61:G61"/>
    <mergeCell ref="A51:G51"/>
    <mergeCell ref="A52:G52"/>
    <mergeCell ref="A53:G53"/>
    <mergeCell ref="A54:G54"/>
    <mergeCell ref="A55:G55"/>
    <mergeCell ref="A56:G56"/>
    <mergeCell ref="A45:G45"/>
    <mergeCell ref="A46:G46"/>
    <mergeCell ref="A47:G47"/>
    <mergeCell ref="A48:G48"/>
    <mergeCell ref="A49:G49"/>
    <mergeCell ref="A50:G50"/>
    <mergeCell ref="A39:G39"/>
    <mergeCell ref="A40:G40"/>
    <mergeCell ref="A41:G41"/>
    <mergeCell ref="A42:G42"/>
    <mergeCell ref="A43:G43"/>
    <mergeCell ref="A44:G44"/>
    <mergeCell ref="A33:G33"/>
    <mergeCell ref="A34:G34"/>
    <mergeCell ref="A35:G35"/>
    <mergeCell ref="A36:G36"/>
    <mergeCell ref="A37:G37"/>
    <mergeCell ref="A38:G38"/>
    <mergeCell ref="A27:G27"/>
    <mergeCell ref="A28:G28"/>
    <mergeCell ref="A29:G29"/>
    <mergeCell ref="A30:G30"/>
    <mergeCell ref="A31:G31"/>
    <mergeCell ref="A32:G32"/>
    <mergeCell ref="A21:K21"/>
    <mergeCell ref="A22:G22"/>
    <mergeCell ref="A23:G23"/>
    <mergeCell ref="A24:G24"/>
    <mergeCell ref="A25:G25"/>
    <mergeCell ref="A26:G26"/>
  </mergeCells>
  <conditionalFormatting sqref="J23:J24 J26:J28 I23:I28 I29:J1001">
    <cfRule type="cellIs" dxfId="4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8C9-53FE-425E-AAA5-6ACA6821329D}">
  <dimension ref="A1:N1000"/>
  <sheetViews>
    <sheetView topLeftCell="A7" zoomScaleNormal="100" workbookViewId="0">
      <selection activeCell="M26" sqref="M26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44109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44109</v>
      </c>
      <c r="C5" s="10">
        <f>SUM(J23:J1000)</f>
        <v>35</v>
      </c>
      <c r="D5" s="10">
        <f>SUMIF($K$23:$K$1000,B5,$J$23:$J$1000)</f>
        <v>0</v>
      </c>
      <c r="E5" s="10">
        <f>C5-D5</f>
        <v>35</v>
      </c>
    </row>
    <row r="6" spans="1:5" ht="14.25" x14ac:dyDescent="0.2">
      <c r="A6" s="13">
        <v>2</v>
      </c>
      <c r="B6" s="6">
        <f t="shared" ref="B6:B18" si="0">B5+1</f>
        <v>44110</v>
      </c>
      <c r="C6" s="10">
        <f t="shared" ref="C6:C18" si="1">C5-$C$5/($B$2-1)</f>
        <v>32.307692307692307</v>
      </c>
      <c r="D6" s="10">
        <f>SUMIF($K$23:$K$1000,B6,$J$23:$J$1000)</f>
        <v>0</v>
      </c>
      <c r="E6" s="10">
        <f t="shared" ref="E6:E18" ca="1" si="2">IF(B6&lt;=$E$1,E5-D6,)</f>
        <v>35</v>
      </c>
    </row>
    <row r="7" spans="1:5" ht="14.25" x14ac:dyDescent="0.2">
      <c r="A7" s="13">
        <v>3</v>
      </c>
      <c r="B7" s="6">
        <f t="shared" si="0"/>
        <v>44111</v>
      </c>
      <c r="C7" s="10">
        <f>C6-$C$5/($B$2-1)</f>
        <v>29.615384615384613</v>
      </c>
      <c r="D7" s="10">
        <f>SUMIF($K$23:$K$1000,B7,$J$23:$J$1000)</f>
        <v>2</v>
      </c>
      <c r="E7" s="10">
        <f t="shared" ca="1" si="2"/>
        <v>33</v>
      </c>
    </row>
    <row r="8" spans="1:5" ht="14.25" x14ac:dyDescent="0.2">
      <c r="A8" s="13">
        <v>4</v>
      </c>
      <c r="B8" s="6">
        <f t="shared" si="0"/>
        <v>44112</v>
      </c>
      <c r="C8" s="10">
        <f t="shared" si="1"/>
        <v>26.92307692307692</v>
      </c>
      <c r="D8" s="10">
        <f>SUMIF($K$23:$K$1000,B8,$J$23:$J$1000)</f>
        <v>0</v>
      </c>
      <c r="E8" s="10">
        <f t="shared" ca="1" si="2"/>
        <v>33</v>
      </c>
    </row>
    <row r="9" spans="1:5" ht="14.25" x14ac:dyDescent="0.2">
      <c r="A9" s="13">
        <v>5</v>
      </c>
      <c r="B9" s="6">
        <f t="shared" si="0"/>
        <v>44113</v>
      </c>
      <c r="C9" s="10">
        <f t="shared" si="1"/>
        <v>24.230769230769226</v>
      </c>
      <c r="D9" s="10">
        <f>SUMIF($K$23:$K$1000,B9,$J$23:$J$1000)</f>
        <v>2</v>
      </c>
      <c r="E9" s="10">
        <f t="shared" ca="1" si="2"/>
        <v>31</v>
      </c>
    </row>
    <row r="10" spans="1:5" ht="14.25" x14ac:dyDescent="0.2">
      <c r="A10" s="13">
        <v>6</v>
      </c>
      <c r="B10" s="6">
        <f t="shared" si="0"/>
        <v>44114</v>
      </c>
      <c r="C10" s="10">
        <f t="shared" si="1"/>
        <v>21.538461538461533</v>
      </c>
      <c r="D10" s="10">
        <f>SUMIF($K$23:$K$1000,B10,$J$23:$J$1000)</f>
        <v>3</v>
      </c>
      <c r="E10" s="10">
        <f t="shared" ca="1" si="2"/>
        <v>28</v>
      </c>
    </row>
    <row r="11" spans="1:5" ht="14.25" x14ac:dyDescent="0.2">
      <c r="A11" s="13">
        <v>7</v>
      </c>
      <c r="B11" s="6">
        <f t="shared" si="0"/>
        <v>44115</v>
      </c>
      <c r="C11" s="10">
        <f t="shared" si="1"/>
        <v>18.84615384615384</v>
      </c>
      <c r="D11" s="10">
        <f>SUMIF($K$23:$K$1000,B11,$J$23:$J$1000)</f>
        <v>10</v>
      </c>
      <c r="E11" s="10">
        <f t="shared" ca="1" si="2"/>
        <v>18</v>
      </c>
    </row>
    <row r="12" spans="1:5" ht="14.25" x14ac:dyDescent="0.2">
      <c r="A12" s="13">
        <v>8</v>
      </c>
      <c r="B12" s="6">
        <f t="shared" si="0"/>
        <v>44116</v>
      </c>
      <c r="C12" s="10">
        <f t="shared" si="1"/>
        <v>16.153846153846146</v>
      </c>
      <c r="D12" s="10">
        <f>SUMIF($K$23:$K$1000,B12,$J$23:$J$1000)</f>
        <v>2</v>
      </c>
      <c r="E12" s="10">
        <f t="shared" ca="1" si="2"/>
        <v>16</v>
      </c>
    </row>
    <row r="13" spans="1:5" ht="14.25" x14ac:dyDescent="0.2">
      <c r="A13" s="13">
        <v>9</v>
      </c>
      <c r="B13" s="6">
        <f t="shared" si="0"/>
        <v>44117</v>
      </c>
      <c r="C13" s="10">
        <f t="shared" si="1"/>
        <v>13.461538461538453</v>
      </c>
      <c r="D13" s="10">
        <f>SUMIF($K$23:$K$1000,B13,$J$23:$J$1000)</f>
        <v>0</v>
      </c>
      <c r="E13" s="10">
        <f t="shared" ca="1" si="2"/>
        <v>16</v>
      </c>
    </row>
    <row r="14" spans="1:5" ht="14.25" x14ac:dyDescent="0.2">
      <c r="A14" s="13">
        <v>10</v>
      </c>
      <c r="B14" s="6">
        <f t="shared" si="0"/>
        <v>44118</v>
      </c>
      <c r="C14" s="10">
        <f t="shared" si="1"/>
        <v>10.769230769230759</v>
      </c>
      <c r="D14" s="10">
        <f>SUMIF($K$23:$K$1000,B14,$J$23:$J$1000)</f>
        <v>0</v>
      </c>
      <c r="E14" s="10">
        <f t="shared" ca="1" si="2"/>
        <v>16</v>
      </c>
    </row>
    <row r="15" spans="1:5" ht="14.25" x14ac:dyDescent="0.2">
      <c r="A15" s="13">
        <v>11</v>
      </c>
      <c r="B15" s="6">
        <f t="shared" si="0"/>
        <v>44119</v>
      </c>
      <c r="C15" s="10">
        <f t="shared" si="1"/>
        <v>8.076923076923066</v>
      </c>
      <c r="D15" s="10">
        <f>SUMIF($K$23:$K$1000,B15,$J$23:$J$1000)</f>
        <v>4</v>
      </c>
      <c r="E15" s="10">
        <f t="shared" ca="1" si="2"/>
        <v>12</v>
      </c>
    </row>
    <row r="16" spans="1:5" ht="14.25" x14ac:dyDescent="0.2">
      <c r="A16" s="13">
        <v>12</v>
      </c>
      <c r="B16" s="6">
        <f t="shared" si="0"/>
        <v>44120</v>
      </c>
      <c r="C16" s="10">
        <f t="shared" si="1"/>
        <v>5.3846153846153735</v>
      </c>
      <c r="D16" s="10">
        <f>SUMIF($K$23:$K$1000,B16,$J$23:$J$1000)</f>
        <v>8</v>
      </c>
      <c r="E16" s="10">
        <f t="shared" ca="1" si="2"/>
        <v>4</v>
      </c>
    </row>
    <row r="17" spans="1:14" ht="14.25" x14ac:dyDescent="0.2">
      <c r="A17" s="13">
        <v>13</v>
      </c>
      <c r="B17" s="6">
        <f t="shared" si="0"/>
        <v>44121</v>
      </c>
      <c r="C17" s="10">
        <f t="shared" si="1"/>
        <v>2.692307692307681</v>
      </c>
      <c r="D17" s="10">
        <f>SUMIF($K$23:$K$1000,B17,$J$23:$J$1000)</f>
        <v>2</v>
      </c>
      <c r="E17" s="10">
        <f t="shared" ca="1" si="2"/>
        <v>2</v>
      </c>
    </row>
    <row r="18" spans="1:14" ht="14.25" x14ac:dyDescent="0.2">
      <c r="A18" s="13">
        <v>14</v>
      </c>
      <c r="B18" s="6">
        <f t="shared" si="0"/>
        <v>44122</v>
      </c>
      <c r="C18" s="10">
        <f t="shared" si="1"/>
        <v>-1.1546319456101628E-14</v>
      </c>
      <c r="D18" s="10">
        <f>SUMIF($K$23:$K$1000,B18,$J$23:$J$1000)</f>
        <v>2</v>
      </c>
      <c r="E18" s="10">
        <f t="shared" ca="1" si="2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0" t="s">
        <v>40</v>
      </c>
      <c r="B23" s="21"/>
      <c r="C23" s="21"/>
      <c r="D23" s="21"/>
      <c r="E23" s="21"/>
      <c r="F23" s="21"/>
      <c r="G23" s="21"/>
      <c r="H23" s="7">
        <v>44109</v>
      </c>
      <c r="I23" s="13" t="s">
        <v>14</v>
      </c>
      <c r="J23" s="13">
        <v>2</v>
      </c>
      <c r="K23" s="7">
        <v>44111</v>
      </c>
      <c r="L23" s="8"/>
      <c r="N23" s="9"/>
    </row>
    <row r="24" spans="1:14" ht="14.25" x14ac:dyDescent="0.2">
      <c r="A24" s="17" t="s">
        <v>41</v>
      </c>
      <c r="B24" s="18"/>
      <c r="C24" s="18"/>
      <c r="D24" s="18"/>
      <c r="E24" s="18"/>
      <c r="F24" s="18"/>
      <c r="G24" s="19"/>
      <c r="H24" s="7">
        <v>44111</v>
      </c>
      <c r="I24" s="13" t="s">
        <v>14</v>
      </c>
      <c r="J24" s="13">
        <v>2</v>
      </c>
      <c r="K24" s="7">
        <v>44113</v>
      </c>
      <c r="L24" s="8"/>
      <c r="N24" s="9"/>
    </row>
    <row r="25" spans="1:14" ht="14.25" x14ac:dyDescent="0.2">
      <c r="A25" s="17" t="s">
        <v>42</v>
      </c>
      <c r="B25" s="18"/>
      <c r="C25" s="18"/>
      <c r="D25" s="18"/>
      <c r="E25" s="18"/>
      <c r="F25" s="18"/>
      <c r="G25" s="19"/>
      <c r="H25" s="7">
        <v>44111</v>
      </c>
      <c r="I25" s="13" t="s">
        <v>14</v>
      </c>
      <c r="J25" s="4">
        <v>6</v>
      </c>
      <c r="K25" s="7">
        <v>44115</v>
      </c>
      <c r="L25" s="5"/>
    </row>
    <row r="26" spans="1:14" ht="14.25" x14ac:dyDescent="0.2">
      <c r="A26" s="17" t="s">
        <v>43</v>
      </c>
      <c r="B26" s="18"/>
      <c r="C26" s="18"/>
      <c r="D26" s="18"/>
      <c r="E26" s="18"/>
      <c r="F26" s="18"/>
      <c r="G26" s="19"/>
      <c r="H26" s="7">
        <v>44115</v>
      </c>
      <c r="I26" s="13" t="s">
        <v>14</v>
      </c>
      <c r="J26" s="13">
        <v>4</v>
      </c>
      <c r="K26" s="7">
        <v>44119</v>
      </c>
      <c r="L26" s="5"/>
    </row>
    <row r="27" spans="1:14" ht="14.25" x14ac:dyDescent="0.2">
      <c r="A27" s="17" t="s">
        <v>44</v>
      </c>
      <c r="B27" s="18"/>
      <c r="C27" s="18"/>
      <c r="D27" s="18"/>
      <c r="E27" s="18"/>
      <c r="F27" s="18"/>
      <c r="G27" s="19"/>
      <c r="H27" s="7">
        <v>44110</v>
      </c>
      <c r="I27" s="13" t="s">
        <v>15</v>
      </c>
      <c r="J27" s="13">
        <v>3</v>
      </c>
      <c r="K27" s="7">
        <v>44114</v>
      </c>
      <c r="L27" s="5"/>
    </row>
    <row r="28" spans="1:14" ht="14.25" x14ac:dyDescent="0.2">
      <c r="A28" s="17" t="s">
        <v>45</v>
      </c>
      <c r="B28" s="18"/>
      <c r="C28" s="18"/>
      <c r="D28" s="18"/>
      <c r="E28" s="18"/>
      <c r="F28" s="18"/>
      <c r="G28" s="19"/>
      <c r="H28" s="7">
        <v>44110</v>
      </c>
      <c r="I28" s="13" t="s">
        <v>15</v>
      </c>
      <c r="J28" s="13">
        <v>4</v>
      </c>
      <c r="K28" s="7">
        <v>44115</v>
      </c>
      <c r="L28" s="5"/>
    </row>
    <row r="29" spans="1:14" ht="14.25" x14ac:dyDescent="0.2">
      <c r="A29" s="17" t="s">
        <v>46</v>
      </c>
      <c r="B29" s="18"/>
      <c r="C29" s="18"/>
      <c r="D29" s="18"/>
      <c r="E29" s="18"/>
      <c r="F29" s="18"/>
      <c r="G29" s="19"/>
      <c r="H29" s="7">
        <v>44111</v>
      </c>
      <c r="I29" s="13" t="s">
        <v>15</v>
      </c>
      <c r="J29" s="13">
        <v>4</v>
      </c>
      <c r="K29" s="7">
        <v>44120</v>
      </c>
      <c r="L29" s="5"/>
    </row>
    <row r="30" spans="1:14" ht="14.25" x14ac:dyDescent="0.2">
      <c r="A30" s="17" t="s">
        <v>47</v>
      </c>
      <c r="B30" s="18"/>
      <c r="C30" s="18"/>
      <c r="D30" s="18"/>
      <c r="E30" s="18"/>
      <c r="F30" s="18"/>
      <c r="G30" s="19"/>
      <c r="H30" s="7">
        <v>44111</v>
      </c>
      <c r="I30" s="13" t="s">
        <v>15</v>
      </c>
      <c r="J30" s="13">
        <v>4</v>
      </c>
      <c r="K30" s="7">
        <v>44120</v>
      </c>
      <c r="L30" s="5"/>
    </row>
    <row r="31" spans="1:14" ht="14.25" x14ac:dyDescent="0.2">
      <c r="A31" s="30" t="s">
        <v>26</v>
      </c>
      <c r="B31" s="31"/>
      <c r="C31" s="31"/>
      <c r="D31" s="31"/>
      <c r="E31" s="31"/>
      <c r="F31" s="31"/>
      <c r="G31" s="32"/>
      <c r="H31" s="6">
        <v>44116</v>
      </c>
      <c r="I31" s="10" t="s">
        <v>14</v>
      </c>
      <c r="J31" s="10">
        <v>2</v>
      </c>
      <c r="K31" s="6">
        <v>44116</v>
      </c>
      <c r="L31" s="5"/>
    </row>
    <row r="32" spans="1:14" ht="14.25" x14ac:dyDescent="0.2">
      <c r="A32" s="27" t="s">
        <v>39</v>
      </c>
      <c r="B32" s="28"/>
      <c r="C32" s="28"/>
      <c r="D32" s="28"/>
      <c r="E32" s="28"/>
      <c r="F32" s="28"/>
      <c r="G32" s="29"/>
      <c r="H32" s="6">
        <v>44109</v>
      </c>
      <c r="I32" s="10" t="s">
        <v>15</v>
      </c>
      <c r="J32" s="10">
        <v>2</v>
      </c>
      <c r="K32" s="6">
        <v>44121</v>
      </c>
      <c r="L32" s="5"/>
    </row>
    <row r="33" spans="1:12" ht="14.25" x14ac:dyDescent="0.2">
      <c r="A33" s="22" t="s">
        <v>38</v>
      </c>
      <c r="B33" s="23"/>
      <c r="C33" s="23"/>
      <c r="D33" s="23"/>
      <c r="E33" s="23"/>
      <c r="F33" s="23"/>
      <c r="G33" s="24"/>
      <c r="H33" s="6">
        <v>44120</v>
      </c>
      <c r="I33" s="10" t="s">
        <v>15</v>
      </c>
      <c r="J33" s="10">
        <v>2</v>
      </c>
      <c r="K33" s="6">
        <v>44122</v>
      </c>
      <c r="L33" s="5"/>
    </row>
    <row r="34" spans="1:12" ht="14.25" x14ac:dyDescent="0.2">
      <c r="A34" s="25"/>
      <c r="B34" s="25"/>
      <c r="C34" s="25"/>
      <c r="D34" s="25"/>
      <c r="E34" s="25"/>
      <c r="F34" s="25"/>
      <c r="G34" s="25"/>
      <c r="H34" s="6"/>
      <c r="I34" s="10"/>
      <c r="J34" s="10"/>
      <c r="K34" s="6"/>
      <c r="L34" s="5"/>
    </row>
    <row r="35" spans="1:12" ht="14.25" x14ac:dyDescent="0.2">
      <c r="A35" s="26"/>
      <c r="B35" s="26"/>
      <c r="C35" s="26"/>
      <c r="D35" s="26"/>
      <c r="E35" s="26"/>
      <c r="F35" s="26"/>
      <c r="G35" s="26"/>
      <c r="H35" s="6"/>
      <c r="I35" s="10"/>
      <c r="J35" s="10"/>
      <c r="K35" s="6"/>
      <c r="L35" s="5"/>
    </row>
    <row r="36" spans="1:12" ht="14.25" x14ac:dyDescent="0.2">
      <c r="A36" s="26"/>
      <c r="B36" s="26"/>
      <c r="C36" s="26"/>
      <c r="D36" s="26"/>
      <c r="E36" s="26"/>
      <c r="F36" s="26"/>
      <c r="G36" s="26"/>
      <c r="H36" s="6"/>
      <c r="I36" s="10"/>
      <c r="J36" s="10"/>
      <c r="K36" s="6"/>
      <c r="L36" s="5"/>
    </row>
    <row r="37" spans="1:12" ht="14.25" x14ac:dyDescent="0.2">
      <c r="A37" s="26"/>
      <c r="B37" s="26"/>
      <c r="C37" s="26"/>
      <c r="D37" s="26"/>
      <c r="E37" s="26"/>
      <c r="F37" s="26"/>
      <c r="G37" s="26"/>
      <c r="H37" s="6"/>
      <c r="I37" s="10"/>
      <c r="J37" s="10"/>
      <c r="K37" s="6"/>
      <c r="L37" s="5"/>
    </row>
    <row r="38" spans="1:12" ht="14.25" x14ac:dyDescent="0.2">
      <c r="A38" s="26"/>
      <c r="B38" s="26"/>
      <c r="C38" s="26"/>
      <c r="D38" s="26"/>
      <c r="E38" s="26"/>
      <c r="F38" s="26"/>
      <c r="G38" s="26"/>
      <c r="H38" s="6"/>
      <c r="I38" s="10"/>
      <c r="J38" s="10"/>
      <c r="K38" s="6"/>
      <c r="L38" s="5"/>
    </row>
    <row r="39" spans="1:12" ht="14.25" x14ac:dyDescent="0.2">
      <c r="A39" s="26"/>
      <c r="B39" s="26"/>
      <c r="C39" s="26"/>
      <c r="D39" s="26"/>
      <c r="E39" s="26"/>
      <c r="F39" s="26"/>
      <c r="G39" s="26"/>
      <c r="H39" s="6"/>
      <c r="I39" s="10"/>
      <c r="J39" s="10"/>
      <c r="K39" s="6"/>
      <c r="L39" s="5"/>
    </row>
    <row r="40" spans="1:12" ht="14.25" x14ac:dyDescent="0.2">
      <c r="A40" s="26"/>
      <c r="B40" s="26"/>
      <c r="C40" s="26"/>
      <c r="D40" s="26"/>
      <c r="E40" s="26"/>
      <c r="F40" s="26"/>
      <c r="G40" s="26"/>
      <c r="H40" s="6"/>
      <c r="I40" s="10"/>
      <c r="J40" s="10"/>
      <c r="K40" s="6"/>
      <c r="L40" s="5"/>
    </row>
    <row r="41" spans="1:12" ht="14.25" x14ac:dyDescent="0.2">
      <c r="A41" s="26"/>
      <c r="B41" s="26"/>
      <c r="C41" s="26"/>
      <c r="D41" s="26"/>
      <c r="E41" s="26"/>
      <c r="F41" s="26"/>
      <c r="G41" s="26"/>
      <c r="H41" s="6"/>
      <c r="I41" s="10"/>
      <c r="J41" s="10"/>
      <c r="K41" s="6"/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26"/>
      <c r="B59" s="26"/>
      <c r="C59" s="26"/>
      <c r="D59" s="26"/>
      <c r="E59" s="26"/>
      <c r="F59" s="26"/>
      <c r="G59" s="26"/>
      <c r="H59" s="6"/>
      <c r="I59" s="10"/>
      <c r="J59" s="10"/>
      <c r="K59" s="6"/>
      <c r="L59" s="5"/>
    </row>
    <row r="60" spans="1:12" ht="14.25" x14ac:dyDescent="0.2">
      <c r="A60" s="26"/>
      <c r="B60" s="26"/>
      <c r="C60" s="26"/>
      <c r="D60" s="26"/>
      <c r="E60" s="26"/>
      <c r="F60" s="26"/>
      <c r="G60" s="26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</sheetData>
  <mergeCells count="40">
    <mergeCell ref="A56:G56"/>
    <mergeCell ref="A57:G57"/>
    <mergeCell ref="A58:G58"/>
    <mergeCell ref="A59:G59"/>
    <mergeCell ref="A60:G60"/>
    <mergeCell ref="A31:G31"/>
    <mergeCell ref="A50:G50"/>
    <mergeCell ref="A51:G51"/>
    <mergeCell ref="A52:G52"/>
    <mergeCell ref="A53:G53"/>
    <mergeCell ref="A54:G54"/>
    <mergeCell ref="A55:G55"/>
    <mergeCell ref="A44:G44"/>
    <mergeCell ref="A45:G45"/>
    <mergeCell ref="A46:G46"/>
    <mergeCell ref="A47:G47"/>
    <mergeCell ref="A48:G48"/>
    <mergeCell ref="A49:G49"/>
    <mergeCell ref="A38:G38"/>
    <mergeCell ref="A39:G39"/>
    <mergeCell ref="A40:G40"/>
    <mergeCell ref="A41:G41"/>
    <mergeCell ref="A42:G42"/>
    <mergeCell ref="A43:G43"/>
    <mergeCell ref="A32:G32"/>
    <mergeCell ref="A33:G33"/>
    <mergeCell ref="A34:G34"/>
    <mergeCell ref="A35:G35"/>
    <mergeCell ref="A36:G36"/>
    <mergeCell ref="A37:G37"/>
    <mergeCell ref="A27:G27"/>
    <mergeCell ref="A28:G28"/>
    <mergeCell ref="A29:G29"/>
    <mergeCell ref="A30:G30"/>
    <mergeCell ref="A21:K21"/>
    <mergeCell ref="A22:G22"/>
    <mergeCell ref="A23:G23"/>
    <mergeCell ref="A24:G24"/>
    <mergeCell ref="A25:G25"/>
    <mergeCell ref="A26:G26"/>
  </mergeCells>
  <conditionalFormatting sqref="J23:J24 J26:J28 I23:I28 I29:J1000">
    <cfRule type="cellIs" dxfId="3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9315-2744-40BA-8BCF-F076F8BB5DFE}">
  <dimension ref="A1:N1000"/>
  <sheetViews>
    <sheetView zoomScaleNormal="100" workbookViewId="0">
      <selection activeCell="L30" sqref="L30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44123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44123</v>
      </c>
      <c r="C5" s="10">
        <f>SUM(J23:J1000)</f>
        <v>40</v>
      </c>
      <c r="D5" s="10">
        <f>SUMIF($K$23:$K$1000,B5,$J$23:$J$1000)</f>
        <v>0</v>
      </c>
      <c r="E5" s="10">
        <f>C5-D5</f>
        <v>40</v>
      </c>
    </row>
    <row r="6" spans="1:5" ht="14.25" x14ac:dyDescent="0.2">
      <c r="A6" s="13">
        <v>2</v>
      </c>
      <c r="B6" s="6">
        <f t="shared" ref="B6:B18" si="0">B5+1</f>
        <v>44124</v>
      </c>
      <c r="C6" s="10">
        <f t="shared" ref="C6:C18" si="1">C5-$C$5/($B$2-1)</f>
        <v>36.92307692307692</v>
      </c>
      <c r="D6" s="10">
        <f>SUMIF($K$23:$K$1000,B6,$J$23:$J$1000)</f>
        <v>0</v>
      </c>
      <c r="E6" s="10">
        <f t="shared" ref="E6:E18" ca="1" si="2">IF(B6&lt;=$E$1,E5-D6,)</f>
        <v>40</v>
      </c>
    </row>
    <row r="7" spans="1:5" ht="14.25" x14ac:dyDescent="0.2">
      <c r="A7" s="13">
        <v>3</v>
      </c>
      <c r="B7" s="6">
        <f t="shared" si="0"/>
        <v>44125</v>
      </c>
      <c r="C7" s="10">
        <f>C6-$C$5/($B$2-1)</f>
        <v>33.84615384615384</v>
      </c>
      <c r="D7" s="10">
        <f>SUMIF($K$23:$K$1000,B7,$J$23:$J$1000)</f>
        <v>0</v>
      </c>
      <c r="E7" s="10">
        <f t="shared" ca="1" si="2"/>
        <v>40</v>
      </c>
    </row>
    <row r="8" spans="1:5" ht="14.25" x14ac:dyDescent="0.2">
      <c r="A8" s="13">
        <v>4</v>
      </c>
      <c r="B8" s="6">
        <f t="shared" si="0"/>
        <v>44126</v>
      </c>
      <c r="C8" s="10">
        <f t="shared" si="1"/>
        <v>30.769230769230763</v>
      </c>
      <c r="D8" s="10">
        <f>SUMIF($K$23:$K$1000,B8,$J$23:$J$1000)</f>
        <v>0</v>
      </c>
      <c r="E8" s="10">
        <f t="shared" ca="1" si="2"/>
        <v>40</v>
      </c>
    </row>
    <row r="9" spans="1:5" ht="14.25" x14ac:dyDescent="0.2">
      <c r="A9" s="13">
        <v>5</v>
      </c>
      <c r="B9" s="6">
        <f t="shared" si="0"/>
        <v>44127</v>
      </c>
      <c r="C9" s="10">
        <f t="shared" si="1"/>
        <v>27.692307692307686</v>
      </c>
      <c r="D9" s="10">
        <f>SUMIF($K$23:$K$1000,B9,$J$23:$J$1000)</f>
        <v>5</v>
      </c>
      <c r="E9" s="10">
        <f t="shared" ca="1" si="2"/>
        <v>35</v>
      </c>
    </row>
    <row r="10" spans="1:5" ht="14.25" x14ac:dyDescent="0.2">
      <c r="A10" s="13">
        <v>6</v>
      </c>
      <c r="B10" s="6">
        <f t="shared" si="0"/>
        <v>44128</v>
      </c>
      <c r="C10" s="10">
        <f t="shared" si="1"/>
        <v>24.61538461538461</v>
      </c>
      <c r="D10" s="10">
        <f>SUMIF($K$23:$K$1000,B10,$J$23:$J$1000)</f>
        <v>6</v>
      </c>
      <c r="E10" s="10">
        <f t="shared" ca="1" si="2"/>
        <v>29</v>
      </c>
    </row>
    <row r="11" spans="1:5" ht="14.25" x14ac:dyDescent="0.2">
      <c r="A11" s="13">
        <v>7</v>
      </c>
      <c r="B11" s="6">
        <f t="shared" si="0"/>
        <v>44129</v>
      </c>
      <c r="C11" s="10">
        <f t="shared" si="1"/>
        <v>21.538461538461533</v>
      </c>
      <c r="D11" s="10">
        <f>SUMIF($K$23:$K$1000,B11,$J$23:$J$1000)</f>
        <v>11</v>
      </c>
      <c r="E11" s="10">
        <f t="shared" ca="1" si="2"/>
        <v>18</v>
      </c>
    </row>
    <row r="12" spans="1:5" ht="14.25" x14ac:dyDescent="0.2">
      <c r="A12" s="13">
        <v>8</v>
      </c>
      <c r="B12" s="6">
        <f t="shared" si="0"/>
        <v>44130</v>
      </c>
      <c r="C12" s="10">
        <f t="shared" si="1"/>
        <v>18.461538461538456</v>
      </c>
      <c r="D12" s="10">
        <f>SUMIF($K$23:$K$1000,B12,$J$23:$J$1000)</f>
        <v>3</v>
      </c>
      <c r="E12" s="10">
        <f t="shared" ca="1" si="2"/>
        <v>15</v>
      </c>
    </row>
    <row r="13" spans="1:5" ht="14.25" x14ac:dyDescent="0.2">
      <c r="A13" s="13">
        <v>9</v>
      </c>
      <c r="B13" s="6">
        <f t="shared" si="0"/>
        <v>44131</v>
      </c>
      <c r="C13" s="10">
        <f t="shared" si="1"/>
        <v>15.38461538461538</v>
      </c>
      <c r="D13" s="10">
        <f>SUMIF($K$23:$K$1000,B13,$J$23:$J$1000)</f>
        <v>4</v>
      </c>
      <c r="E13" s="10">
        <f t="shared" ca="1" si="2"/>
        <v>11</v>
      </c>
    </row>
    <row r="14" spans="1:5" ht="14.25" x14ac:dyDescent="0.2">
      <c r="A14" s="13">
        <v>10</v>
      </c>
      <c r="B14" s="6">
        <f t="shared" si="0"/>
        <v>44132</v>
      </c>
      <c r="C14" s="10">
        <f t="shared" si="1"/>
        <v>12.307692307692303</v>
      </c>
      <c r="D14" s="10">
        <f>SUMIF($K$23:$K$1000,B14,$J$23:$J$1000)</f>
        <v>0</v>
      </c>
      <c r="E14" s="10">
        <f t="shared" ca="1" si="2"/>
        <v>11</v>
      </c>
    </row>
    <row r="15" spans="1:5" ht="14.25" x14ac:dyDescent="0.2">
      <c r="A15" s="13">
        <v>11</v>
      </c>
      <c r="B15" s="6">
        <f t="shared" si="0"/>
        <v>44133</v>
      </c>
      <c r="C15" s="10">
        <f t="shared" si="1"/>
        <v>9.2307692307692264</v>
      </c>
      <c r="D15" s="10">
        <f>SUMIF($K$23:$K$1000,B15,$J$23:$J$1000)</f>
        <v>5</v>
      </c>
      <c r="E15" s="10">
        <f t="shared" ca="1" si="2"/>
        <v>6</v>
      </c>
    </row>
    <row r="16" spans="1:5" ht="14.25" x14ac:dyDescent="0.2">
      <c r="A16" s="13">
        <v>12</v>
      </c>
      <c r="B16" s="6">
        <f t="shared" si="0"/>
        <v>44134</v>
      </c>
      <c r="C16" s="10">
        <f t="shared" si="1"/>
        <v>6.1538461538461497</v>
      </c>
      <c r="D16" s="10">
        <f>SUMIF($K$23:$K$1000,B16,$J$23:$J$1000)</f>
        <v>0</v>
      </c>
      <c r="E16" s="10">
        <f t="shared" ca="1" si="2"/>
        <v>6</v>
      </c>
    </row>
    <row r="17" spans="1:14" ht="14.25" x14ac:dyDescent="0.2">
      <c r="A17" s="13">
        <v>13</v>
      </c>
      <c r="B17" s="6">
        <f t="shared" si="0"/>
        <v>44135</v>
      </c>
      <c r="C17" s="10">
        <f t="shared" si="1"/>
        <v>3.0769230769230727</v>
      </c>
      <c r="D17" s="10">
        <f>SUMIF($K$23:$K$1000,B17,$J$23:$J$1000)</f>
        <v>2</v>
      </c>
      <c r="E17" s="10">
        <f t="shared" ca="1" si="2"/>
        <v>4</v>
      </c>
    </row>
    <row r="18" spans="1:14" ht="14.25" x14ac:dyDescent="0.2">
      <c r="A18" s="13">
        <v>14</v>
      </c>
      <c r="B18" s="6">
        <f t="shared" si="0"/>
        <v>44136</v>
      </c>
      <c r="C18" s="10">
        <f t="shared" si="1"/>
        <v>-4.4408920985006262E-15</v>
      </c>
      <c r="D18" s="10">
        <f>SUMIF($K$23:$K$1000,B18,$J$23:$J$1000)</f>
        <v>2</v>
      </c>
      <c r="E18" s="10">
        <f t="shared" ca="1" si="2"/>
        <v>2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0" t="s">
        <v>48</v>
      </c>
      <c r="B23" s="21"/>
      <c r="C23" s="21"/>
      <c r="D23" s="21"/>
      <c r="E23" s="21"/>
      <c r="F23" s="21"/>
      <c r="G23" s="21"/>
      <c r="H23" s="7">
        <v>44123</v>
      </c>
      <c r="I23" s="13" t="s">
        <v>14</v>
      </c>
      <c r="J23" s="13">
        <v>6</v>
      </c>
      <c r="K23" s="7">
        <v>44128</v>
      </c>
      <c r="L23" s="8"/>
      <c r="N23" s="9"/>
    </row>
    <row r="24" spans="1:14" ht="14.25" x14ac:dyDescent="0.2">
      <c r="A24" s="17" t="s">
        <v>49</v>
      </c>
      <c r="B24" s="18"/>
      <c r="C24" s="18"/>
      <c r="D24" s="18"/>
      <c r="E24" s="18"/>
      <c r="F24" s="18"/>
      <c r="G24" s="19"/>
      <c r="H24" s="7">
        <v>44124</v>
      </c>
      <c r="I24" s="13" t="s">
        <v>14</v>
      </c>
      <c r="J24" s="13">
        <v>5</v>
      </c>
      <c r="K24" s="7">
        <v>44127</v>
      </c>
      <c r="L24" s="8"/>
      <c r="N24" s="9"/>
    </row>
    <row r="25" spans="1:14" ht="14.25" x14ac:dyDescent="0.2">
      <c r="A25" s="17" t="s">
        <v>50</v>
      </c>
      <c r="B25" s="18"/>
      <c r="C25" s="18"/>
      <c r="D25" s="18"/>
      <c r="E25" s="18"/>
      <c r="F25" s="18"/>
      <c r="G25" s="19"/>
      <c r="H25" s="7">
        <v>44127</v>
      </c>
      <c r="I25" s="13" t="s">
        <v>14</v>
      </c>
      <c r="J25" s="4">
        <v>2</v>
      </c>
      <c r="K25" s="7">
        <v>44129</v>
      </c>
      <c r="L25" s="5"/>
    </row>
    <row r="26" spans="1:14" ht="14.25" x14ac:dyDescent="0.2">
      <c r="A26" s="17" t="s">
        <v>51</v>
      </c>
      <c r="B26" s="18"/>
      <c r="C26" s="18"/>
      <c r="D26" s="18"/>
      <c r="E26" s="18"/>
      <c r="F26" s="18"/>
      <c r="G26" s="19"/>
      <c r="H26" s="7">
        <v>44128</v>
      </c>
      <c r="I26" s="13" t="s">
        <v>14</v>
      </c>
      <c r="J26" s="13">
        <v>2</v>
      </c>
      <c r="K26" s="7">
        <v>44129</v>
      </c>
      <c r="L26" s="5"/>
    </row>
    <row r="27" spans="1:14" ht="14.25" x14ac:dyDescent="0.2">
      <c r="A27" s="17" t="s">
        <v>52</v>
      </c>
      <c r="B27" s="18"/>
      <c r="C27" s="18"/>
      <c r="D27" s="18"/>
      <c r="E27" s="18"/>
      <c r="F27" s="18"/>
      <c r="G27" s="19"/>
      <c r="H27" s="7">
        <v>44129</v>
      </c>
      <c r="I27" s="13" t="s">
        <v>14</v>
      </c>
      <c r="J27" s="13">
        <v>4</v>
      </c>
      <c r="K27" s="7">
        <v>44131</v>
      </c>
      <c r="L27" s="5"/>
    </row>
    <row r="28" spans="1:14" ht="14.25" x14ac:dyDescent="0.2">
      <c r="A28" s="17" t="s">
        <v>53</v>
      </c>
      <c r="B28" s="18"/>
      <c r="C28" s="18"/>
      <c r="D28" s="18"/>
      <c r="E28" s="18"/>
      <c r="F28" s="18"/>
      <c r="G28" s="19"/>
      <c r="H28" s="7">
        <v>44130</v>
      </c>
      <c r="I28" s="13" t="s">
        <v>14</v>
      </c>
      <c r="J28" s="13">
        <v>4</v>
      </c>
      <c r="K28" s="7">
        <v>44133</v>
      </c>
      <c r="L28" s="5"/>
    </row>
    <row r="29" spans="1:14" ht="14.25" x14ac:dyDescent="0.2">
      <c r="A29" s="17" t="s">
        <v>55</v>
      </c>
      <c r="B29" s="18"/>
      <c r="C29" s="18"/>
      <c r="D29" s="18"/>
      <c r="E29" s="18"/>
      <c r="F29" s="18"/>
      <c r="G29" s="19"/>
      <c r="H29" s="7">
        <v>44124</v>
      </c>
      <c r="I29" s="13" t="s">
        <v>15</v>
      </c>
      <c r="J29" s="13">
        <v>3</v>
      </c>
      <c r="K29" s="7">
        <v>44129</v>
      </c>
      <c r="L29" s="5"/>
    </row>
    <row r="30" spans="1:14" ht="14.25" x14ac:dyDescent="0.2">
      <c r="A30" s="17" t="s">
        <v>54</v>
      </c>
      <c r="B30" s="18"/>
      <c r="C30" s="18"/>
      <c r="D30" s="18"/>
      <c r="E30" s="18"/>
      <c r="F30" s="18"/>
      <c r="G30" s="19"/>
      <c r="H30" s="7">
        <v>44133</v>
      </c>
      <c r="I30" s="13" t="s">
        <v>15</v>
      </c>
      <c r="J30" s="13">
        <v>1</v>
      </c>
      <c r="K30" s="7">
        <v>44133</v>
      </c>
      <c r="L30" s="5"/>
    </row>
    <row r="31" spans="1:14" ht="14.25" x14ac:dyDescent="0.2">
      <c r="A31" s="30" t="s">
        <v>26</v>
      </c>
      <c r="B31" s="31"/>
      <c r="C31" s="31"/>
      <c r="D31" s="31"/>
      <c r="E31" s="31"/>
      <c r="F31" s="31"/>
      <c r="G31" s="32"/>
      <c r="H31" s="6">
        <v>44116</v>
      </c>
      <c r="I31" s="10" t="s">
        <v>14</v>
      </c>
      <c r="J31" s="10">
        <v>2</v>
      </c>
      <c r="K31" s="6">
        <v>44116</v>
      </c>
      <c r="L31" s="5"/>
    </row>
    <row r="32" spans="1:14" ht="14.25" x14ac:dyDescent="0.2">
      <c r="A32" s="27" t="s">
        <v>39</v>
      </c>
      <c r="B32" s="28"/>
      <c r="C32" s="28"/>
      <c r="D32" s="28"/>
      <c r="E32" s="28"/>
      <c r="F32" s="28"/>
      <c r="G32" s="29"/>
      <c r="H32" s="6">
        <v>44123</v>
      </c>
      <c r="I32" s="10" t="s">
        <v>15</v>
      </c>
      <c r="J32" s="10">
        <v>2</v>
      </c>
      <c r="K32" s="6">
        <v>44135</v>
      </c>
      <c r="L32" s="5"/>
    </row>
    <row r="33" spans="1:12" ht="14.25" x14ac:dyDescent="0.2">
      <c r="A33" s="22" t="s">
        <v>38</v>
      </c>
      <c r="B33" s="23"/>
      <c r="C33" s="23"/>
      <c r="D33" s="23"/>
      <c r="E33" s="23"/>
      <c r="F33" s="23"/>
      <c r="G33" s="24"/>
      <c r="H33" s="6">
        <v>44134</v>
      </c>
      <c r="I33" s="10" t="s">
        <v>15</v>
      </c>
      <c r="J33" s="10">
        <v>2</v>
      </c>
      <c r="K33" s="6">
        <v>44136</v>
      </c>
      <c r="L33" s="5"/>
    </row>
    <row r="34" spans="1:12" ht="14.25" x14ac:dyDescent="0.2">
      <c r="A34" s="28" t="s">
        <v>56</v>
      </c>
      <c r="B34" s="25"/>
      <c r="C34" s="25"/>
      <c r="D34" s="25"/>
      <c r="E34" s="25"/>
      <c r="F34" s="25"/>
      <c r="G34" s="25"/>
      <c r="H34" s="6">
        <v>44124</v>
      </c>
      <c r="I34" s="10" t="s">
        <v>15</v>
      </c>
      <c r="J34" s="10">
        <v>4</v>
      </c>
      <c r="K34" s="6">
        <v>44129</v>
      </c>
      <c r="L34" s="5"/>
    </row>
    <row r="35" spans="1:12" ht="14.25" x14ac:dyDescent="0.2">
      <c r="A35" s="26" t="s">
        <v>57</v>
      </c>
      <c r="B35" s="26"/>
      <c r="C35" s="26"/>
      <c r="D35" s="26"/>
      <c r="E35" s="26"/>
      <c r="F35" s="26"/>
      <c r="G35" s="26"/>
      <c r="H35" s="6">
        <v>44126</v>
      </c>
      <c r="I35" s="10" t="s">
        <v>15</v>
      </c>
      <c r="J35" s="10">
        <v>3</v>
      </c>
      <c r="K35" s="6">
        <v>44130</v>
      </c>
      <c r="L35" s="5"/>
    </row>
    <row r="36" spans="1:12" ht="14.25" x14ac:dyDescent="0.2">
      <c r="A36" s="26"/>
      <c r="B36" s="26"/>
      <c r="C36" s="26"/>
      <c r="D36" s="26"/>
      <c r="E36" s="26"/>
      <c r="F36" s="26"/>
      <c r="G36" s="26"/>
      <c r="H36" s="6"/>
      <c r="I36" s="10"/>
      <c r="J36" s="10"/>
      <c r="K36" s="6"/>
      <c r="L36" s="5"/>
    </row>
    <row r="37" spans="1:12" ht="14.25" x14ac:dyDescent="0.2">
      <c r="A37" s="26"/>
      <c r="B37" s="26"/>
      <c r="C37" s="26"/>
      <c r="D37" s="26"/>
      <c r="E37" s="26"/>
      <c r="F37" s="26"/>
      <c r="G37" s="26"/>
      <c r="H37" s="6"/>
      <c r="I37" s="10"/>
      <c r="J37" s="10"/>
      <c r="K37" s="6"/>
      <c r="L37" s="5"/>
    </row>
    <row r="38" spans="1:12" ht="14.25" x14ac:dyDescent="0.2">
      <c r="A38" s="26"/>
      <c r="B38" s="26"/>
      <c r="C38" s="26"/>
      <c r="D38" s="26"/>
      <c r="E38" s="26"/>
      <c r="F38" s="26"/>
      <c r="G38" s="26"/>
      <c r="H38" s="6"/>
      <c r="I38" s="10"/>
      <c r="J38" s="10"/>
      <c r="K38" s="6"/>
      <c r="L38" s="5"/>
    </row>
    <row r="39" spans="1:12" ht="14.25" x14ac:dyDescent="0.2">
      <c r="A39" s="26"/>
      <c r="B39" s="26"/>
      <c r="C39" s="26"/>
      <c r="D39" s="26"/>
      <c r="E39" s="26"/>
      <c r="F39" s="26"/>
      <c r="G39" s="26"/>
      <c r="H39" s="6"/>
      <c r="I39" s="10"/>
      <c r="J39" s="10"/>
      <c r="K39" s="6"/>
      <c r="L39" s="5"/>
    </row>
    <row r="40" spans="1:12" ht="14.25" x14ac:dyDescent="0.2">
      <c r="A40" s="26"/>
      <c r="B40" s="26"/>
      <c r="C40" s="26"/>
      <c r="D40" s="26"/>
      <c r="E40" s="26"/>
      <c r="F40" s="26"/>
      <c r="G40" s="26"/>
      <c r="H40" s="6"/>
      <c r="I40" s="10"/>
      <c r="J40" s="10"/>
      <c r="K40" s="6"/>
      <c r="L40" s="5"/>
    </row>
    <row r="41" spans="1:12" ht="14.25" x14ac:dyDescent="0.2">
      <c r="A41" s="26"/>
      <c r="B41" s="26"/>
      <c r="C41" s="26"/>
      <c r="D41" s="26"/>
      <c r="E41" s="26"/>
      <c r="F41" s="26"/>
      <c r="G41" s="26"/>
      <c r="H41" s="6"/>
      <c r="I41" s="10"/>
      <c r="J41" s="10"/>
      <c r="K41" s="6"/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26"/>
      <c r="B59" s="26"/>
      <c r="C59" s="26"/>
      <c r="D59" s="26"/>
      <c r="E59" s="26"/>
      <c r="F59" s="26"/>
      <c r="G59" s="26"/>
      <c r="H59" s="6"/>
      <c r="I59" s="10"/>
      <c r="J59" s="10"/>
      <c r="K59" s="6"/>
      <c r="L59" s="5"/>
    </row>
    <row r="60" spans="1:12" ht="14.25" x14ac:dyDescent="0.2">
      <c r="A60" s="26"/>
      <c r="B60" s="26"/>
      <c r="C60" s="26"/>
      <c r="D60" s="26"/>
      <c r="E60" s="26"/>
      <c r="F60" s="26"/>
      <c r="G60" s="26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</sheetData>
  <mergeCells count="40">
    <mergeCell ref="A57:G57"/>
    <mergeCell ref="A58:G58"/>
    <mergeCell ref="A59:G59"/>
    <mergeCell ref="A60:G60"/>
    <mergeCell ref="A51:G51"/>
    <mergeCell ref="A52:G52"/>
    <mergeCell ref="A53:G53"/>
    <mergeCell ref="A54:G54"/>
    <mergeCell ref="A55:G55"/>
    <mergeCell ref="A56:G56"/>
    <mergeCell ref="A45:G45"/>
    <mergeCell ref="A46:G46"/>
    <mergeCell ref="A47:G47"/>
    <mergeCell ref="A48:G48"/>
    <mergeCell ref="A49:G49"/>
    <mergeCell ref="A50:G50"/>
    <mergeCell ref="A39:G39"/>
    <mergeCell ref="A40:G40"/>
    <mergeCell ref="A41:G41"/>
    <mergeCell ref="A42:G42"/>
    <mergeCell ref="A43:G43"/>
    <mergeCell ref="A44:G44"/>
    <mergeCell ref="A33:G33"/>
    <mergeCell ref="A34:G34"/>
    <mergeCell ref="A35:G35"/>
    <mergeCell ref="A36:G36"/>
    <mergeCell ref="A37:G37"/>
    <mergeCell ref="A38:G38"/>
    <mergeCell ref="A27:G27"/>
    <mergeCell ref="A28:G28"/>
    <mergeCell ref="A29:G29"/>
    <mergeCell ref="A30:G30"/>
    <mergeCell ref="A31:G31"/>
    <mergeCell ref="A32:G32"/>
    <mergeCell ref="A21:K21"/>
    <mergeCell ref="A22:G22"/>
    <mergeCell ref="A23:G23"/>
    <mergeCell ref="A24:G24"/>
    <mergeCell ref="A25:G25"/>
    <mergeCell ref="A26:G26"/>
  </mergeCells>
  <conditionalFormatting sqref="J23:J24 J26:J28 I23:I28 I29:J1000">
    <cfRule type="cellIs" dxfId="2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4E38-E42D-44D8-8F22-BDBAABD0B93C}">
  <dimension ref="A1:N998"/>
  <sheetViews>
    <sheetView topLeftCell="A7" zoomScaleNormal="100" workbookViewId="0">
      <selection activeCell="L20" sqref="L20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44137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44137</v>
      </c>
      <c r="C5" s="10">
        <f>SUM(J23:J998)</f>
        <v>69</v>
      </c>
      <c r="D5" s="10">
        <f>SUMIF($K$23:$K$998,B5,$J$23:$J$998)</f>
        <v>0</v>
      </c>
      <c r="E5" s="10">
        <f>C5-D5</f>
        <v>69</v>
      </c>
    </row>
    <row r="6" spans="1:5" ht="14.25" x14ac:dyDescent="0.2">
      <c r="A6" s="13">
        <v>2</v>
      </c>
      <c r="B6" s="6">
        <f t="shared" ref="B6:B18" si="0">B5+1</f>
        <v>44138</v>
      </c>
      <c r="C6" s="10">
        <f t="shared" ref="C6:C18" si="1">C5-$C$5/($B$2-1)</f>
        <v>63.692307692307693</v>
      </c>
      <c r="D6" s="10">
        <f>SUMIF($K$23:$K$998,B6,$J$23:$J$998)</f>
        <v>2</v>
      </c>
      <c r="E6" s="10">
        <f t="shared" ref="E6:E18" ca="1" si="2">IF(B6&lt;=$E$1,E5-D6,)</f>
        <v>67</v>
      </c>
    </row>
    <row r="7" spans="1:5" ht="14.25" x14ac:dyDescent="0.2">
      <c r="A7" s="13">
        <v>3</v>
      </c>
      <c r="B7" s="6">
        <f t="shared" si="0"/>
        <v>44139</v>
      </c>
      <c r="C7" s="10">
        <f>C6-$C$5/($B$2-1)</f>
        <v>58.384615384615387</v>
      </c>
      <c r="D7" s="10">
        <f>SUMIF($K$23:$K$998,B7,$J$23:$J$998)</f>
        <v>0</v>
      </c>
      <c r="E7" s="10">
        <f t="shared" ca="1" si="2"/>
        <v>67</v>
      </c>
    </row>
    <row r="8" spans="1:5" ht="14.25" x14ac:dyDescent="0.2">
      <c r="A8" s="13">
        <v>4</v>
      </c>
      <c r="B8" s="6">
        <f t="shared" si="0"/>
        <v>44140</v>
      </c>
      <c r="C8" s="10">
        <f t="shared" si="1"/>
        <v>53.07692307692308</v>
      </c>
      <c r="D8" s="10">
        <f>SUMIF($K$23:$K$998,B8,$J$23:$J$998)</f>
        <v>0</v>
      </c>
      <c r="E8" s="10">
        <f t="shared" ca="1" si="2"/>
        <v>67</v>
      </c>
    </row>
    <row r="9" spans="1:5" ht="14.25" x14ac:dyDescent="0.2">
      <c r="A9" s="13">
        <v>5</v>
      </c>
      <c r="B9" s="6">
        <f t="shared" si="0"/>
        <v>44141</v>
      </c>
      <c r="C9" s="10">
        <f t="shared" si="1"/>
        <v>47.769230769230774</v>
      </c>
      <c r="D9" s="10">
        <f>SUMIF($K$23:$K$998,B9,$J$23:$J$998)</f>
        <v>2</v>
      </c>
      <c r="E9" s="10">
        <f t="shared" ca="1" si="2"/>
        <v>65</v>
      </c>
    </row>
    <row r="10" spans="1:5" ht="14.25" x14ac:dyDescent="0.2">
      <c r="A10" s="13">
        <v>6</v>
      </c>
      <c r="B10" s="6">
        <f t="shared" si="0"/>
        <v>44142</v>
      </c>
      <c r="C10" s="10">
        <f t="shared" si="1"/>
        <v>42.461538461538467</v>
      </c>
      <c r="D10" s="10">
        <f>SUMIF($K$23:$K$998,B10,$J$23:$J$998)</f>
        <v>19</v>
      </c>
      <c r="E10" s="10">
        <f t="shared" ca="1" si="2"/>
        <v>46</v>
      </c>
    </row>
    <row r="11" spans="1:5" ht="14.25" x14ac:dyDescent="0.2">
      <c r="A11" s="13">
        <v>7</v>
      </c>
      <c r="B11" s="6">
        <f t="shared" si="0"/>
        <v>44143</v>
      </c>
      <c r="C11" s="10">
        <f t="shared" si="1"/>
        <v>37.15384615384616</v>
      </c>
      <c r="D11" s="10">
        <f>SUMIF($K$23:$K$998,B11,$J$23:$J$998)</f>
        <v>0</v>
      </c>
      <c r="E11" s="10">
        <f t="shared" ca="1" si="2"/>
        <v>46</v>
      </c>
    </row>
    <row r="12" spans="1:5" ht="14.25" x14ac:dyDescent="0.2">
      <c r="A12" s="13">
        <v>8</v>
      </c>
      <c r="B12" s="6">
        <f t="shared" si="0"/>
        <v>44144</v>
      </c>
      <c r="C12" s="10">
        <f t="shared" si="1"/>
        <v>31.846153846153854</v>
      </c>
      <c r="D12" s="10">
        <f>SUMIF($K$23:$K$998,B12,$J$23:$J$998)</f>
        <v>2</v>
      </c>
      <c r="E12" s="10">
        <f t="shared" ca="1" si="2"/>
        <v>44</v>
      </c>
    </row>
    <row r="13" spans="1:5" ht="14.25" x14ac:dyDescent="0.2">
      <c r="A13" s="13">
        <v>9</v>
      </c>
      <c r="B13" s="6">
        <f t="shared" si="0"/>
        <v>44145</v>
      </c>
      <c r="C13" s="10">
        <f t="shared" si="1"/>
        <v>26.538461538461547</v>
      </c>
      <c r="D13" s="10">
        <f>SUMIF($K$23:$K$998,B13,$J$23:$J$998)</f>
        <v>0</v>
      </c>
      <c r="E13" s="10">
        <f t="shared" ca="1" si="2"/>
        <v>44</v>
      </c>
    </row>
    <row r="14" spans="1:5" ht="14.25" x14ac:dyDescent="0.2">
      <c r="A14" s="13">
        <v>10</v>
      </c>
      <c r="B14" s="6">
        <f t="shared" si="0"/>
        <v>44146</v>
      </c>
      <c r="C14" s="10">
        <f t="shared" si="1"/>
        <v>21.230769230769241</v>
      </c>
      <c r="D14" s="10">
        <f>SUMIF($K$23:$K$998,B14,$J$23:$J$998)</f>
        <v>7</v>
      </c>
      <c r="E14" s="10">
        <f t="shared" ca="1" si="2"/>
        <v>37</v>
      </c>
    </row>
    <row r="15" spans="1:5" ht="14.25" x14ac:dyDescent="0.2">
      <c r="A15" s="13">
        <v>11</v>
      </c>
      <c r="B15" s="6">
        <f t="shared" si="0"/>
        <v>44147</v>
      </c>
      <c r="C15" s="10">
        <f t="shared" si="1"/>
        <v>15.923076923076934</v>
      </c>
      <c r="D15" s="10">
        <f>SUMIF($K$23:$K$998,B15,$J$23:$J$998)</f>
        <v>6</v>
      </c>
      <c r="E15" s="10">
        <f t="shared" ca="1" si="2"/>
        <v>31</v>
      </c>
    </row>
    <row r="16" spans="1:5" ht="14.25" x14ac:dyDescent="0.2">
      <c r="A16" s="13">
        <v>12</v>
      </c>
      <c r="B16" s="6">
        <f t="shared" si="0"/>
        <v>44148</v>
      </c>
      <c r="C16" s="10">
        <f t="shared" si="1"/>
        <v>10.615384615384627</v>
      </c>
      <c r="D16" s="10">
        <f>SUMIF($K$23:$K$998,B16,$J$23:$J$998)</f>
        <v>11</v>
      </c>
      <c r="E16" s="10">
        <f t="shared" ca="1" si="2"/>
        <v>20</v>
      </c>
    </row>
    <row r="17" spans="1:14" ht="14.25" x14ac:dyDescent="0.2">
      <c r="A17" s="13">
        <v>13</v>
      </c>
      <c r="B17" s="6">
        <f t="shared" si="0"/>
        <v>44149</v>
      </c>
      <c r="C17" s="10">
        <f t="shared" si="1"/>
        <v>5.3076923076923199</v>
      </c>
      <c r="D17" s="10">
        <f>SUMIF($K$23:$K$998,B17,$J$23:$J$998)</f>
        <v>2</v>
      </c>
      <c r="E17" s="10">
        <f t="shared" ca="1" si="2"/>
        <v>18</v>
      </c>
    </row>
    <row r="18" spans="1:14" ht="14.25" x14ac:dyDescent="0.2">
      <c r="A18" s="13">
        <v>14</v>
      </c>
      <c r="B18" s="6">
        <f t="shared" si="0"/>
        <v>44150</v>
      </c>
      <c r="C18" s="10">
        <f t="shared" si="1"/>
        <v>1.2434497875801753E-14</v>
      </c>
      <c r="D18" s="10">
        <f>SUMIF($K$23:$K$998,B18,$J$23:$J$998)</f>
        <v>18</v>
      </c>
      <c r="E18" s="10">
        <f t="shared" ca="1" si="2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0" t="s">
        <v>58</v>
      </c>
      <c r="B23" s="21"/>
      <c r="C23" s="21"/>
      <c r="D23" s="21"/>
      <c r="E23" s="21"/>
      <c r="F23" s="21"/>
      <c r="G23" s="21"/>
      <c r="H23" s="7">
        <v>44140</v>
      </c>
      <c r="I23" s="13" t="s">
        <v>14</v>
      </c>
      <c r="J23" s="13">
        <v>2</v>
      </c>
      <c r="K23" s="7">
        <v>44141</v>
      </c>
      <c r="L23" s="8"/>
      <c r="N23" s="9"/>
    </row>
    <row r="24" spans="1:14" ht="14.25" x14ac:dyDescent="0.2">
      <c r="A24" s="17" t="s">
        <v>59</v>
      </c>
      <c r="B24" s="18"/>
      <c r="C24" s="18"/>
      <c r="D24" s="18"/>
      <c r="E24" s="18"/>
      <c r="F24" s="18"/>
      <c r="G24" s="19"/>
      <c r="H24" s="7">
        <v>44137</v>
      </c>
      <c r="I24" s="13" t="s">
        <v>14</v>
      </c>
      <c r="J24" s="13">
        <v>7</v>
      </c>
      <c r="K24" s="7">
        <v>44146</v>
      </c>
      <c r="L24" s="8"/>
      <c r="N24" s="9"/>
    </row>
    <row r="25" spans="1:14" ht="14.25" x14ac:dyDescent="0.2">
      <c r="A25" s="17" t="s">
        <v>60</v>
      </c>
      <c r="B25" s="18"/>
      <c r="C25" s="18"/>
      <c r="D25" s="18"/>
      <c r="E25" s="18"/>
      <c r="F25" s="18"/>
      <c r="G25" s="19"/>
      <c r="H25" s="7">
        <v>44140</v>
      </c>
      <c r="I25" s="13" t="s">
        <v>14</v>
      </c>
      <c r="J25" s="4">
        <v>3</v>
      </c>
      <c r="K25" s="7">
        <v>44147</v>
      </c>
      <c r="L25" s="5"/>
    </row>
    <row r="26" spans="1:14" ht="14.25" x14ac:dyDescent="0.2">
      <c r="A26" s="17" t="s">
        <v>61</v>
      </c>
      <c r="B26" s="18"/>
      <c r="C26" s="18"/>
      <c r="D26" s="18"/>
      <c r="E26" s="18"/>
      <c r="F26" s="18"/>
      <c r="G26" s="19"/>
      <c r="H26" s="7">
        <v>44137</v>
      </c>
      <c r="I26" s="13" t="s">
        <v>14</v>
      </c>
      <c r="J26" s="13">
        <v>2</v>
      </c>
      <c r="K26" s="7">
        <v>44138</v>
      </c>
      <c r="L26" s="5"/>
    </row>
    <row r="27" spans="1:14" ht="14.25" x14ac:dyDescent="0.2">
      <c r="A27" s="17" t="s">
        <v>62</v>
      </c>
      <c r="B27" s="18"/>
      <c r="C27" s="18"/>
      <c r="D27" s="18"/>
      <c r="E27" s="18"/>
      <c r="F27" s="18"/>
      <c r="G27" s="19"/>
      <c r="H27" s="7">
        <v>44139</v>
      </c>
      <c r="I27" s="13" t="s">
        <v>14</v>
      </c>
      <c r="J27" s="13">
        <v>5</v>
      </c>
      <c r="K27" s="7">
        <v>44142</v>
      </c>
      <c r="L27" s="5"/>
    </row>
    <row r="28" spans="1:14" ht="14.25" x14ac:dyDescent="0.2">
      <c r="A28" s="17" t="s">
        <v>63</v>
      </c>
      <c r="B28" s="18"/>
      <c r="C28" s="18"/>
      <c r="D28" s="18"/>
      <c r="E28" s="18"/>
      <c r="F28" s="18"/>
      <c r="G28" s="19"/>
      <c r="H28" s="7">
        <v>44142</v>
      </c>
      <c r="I28" s="13" t="s">
        <v>14</v>
      </c>
      <c r="J28" s="13">
        <v>3</v>
      </c>
      <c r="K28" s="7">
        <v>44147</v>
      </c>
      <c r="L28" s="5"/>
    </row>
    <row r="29" spans="1:14" ht="14.25" x14ac:dyDescent="0.2">
      <c r="A29" s="30" t="s">
        <v>26</v>
      </c>
      <c r="B29" s="31"/>
      <c r="C29" s="31"/>
      <c r="D29" s="31"/>
      <c r="E29" s="31"/>
      <c r="F29" s="31"/>
      <c r="G29" s="32"/>
      <c r="H29" s="6">
        <v>44144</v>
      </c>
      <c r="I29" s="10" t="s">
        <v>14</v>
      </c>
      <c r="J29" s="10">
        <v>2</v>
      </c>
      <c r="K29" s="6">
        <v>44144</v>
      </c>
      <c r="L29" s="5"/>
    </row>
    <row r="30" spans="1:14" ht="14.25" x14ac:dyDescent="0.2">
      <c r="A30" s="27" t="s">
        <v>39</v>
      </c>
      <c r="B30" s="28"/>
      <c r="C30" s="28"/>
      <c r="D30" s="28"/>
      <c r="E30" s="28"/>
      <c r="F30" s="28"/>
      <c r="G30" s="29"/>
      <c r="H30" s="6">
        <v>44137</v>
      </c>
      <c r="I30" s="10" t="s">
        <v>15</v>
      </c>
      <c r="J30" s="10">
        <v>2</v>
      </c>
      <c r="K30" s="6">
        <v>44149</v>
      </c>
      <c r="L30" s="5"/>
    </row>
    <row r="31" spans="1:14" ht="14.25" x14ac:dyDescent="0.2">
      <c r="A31" s="22" t="s">
        <v>38</v>
      </c>
      <c r="B31" s="23"/>
      <c r="C31" s="23"/>
      <c r="D31" s="23"/>
      <c r="E31" s="23"/>
      <c r="F31" s="23"/>
      <c r="G31" s="24"/>
      <c r="H31" s="6">
        <v>44148</v>
      </c>
      <c r="I31" s="10" t="s">
        <v>15</v>
      </c>
      <c r="J31" s="10">
        <v>2</v>
      </c>
      <c r="K31" s="6">
        <v>44150</v>
      </c>
      <c r="L31" s="5"/>
    </row>
    <row r="32" spans="1:14" ht="14.25" x14ac:dyDescent="0.2">
      <c r="A32" s="28" t="s">
        <v>64</v>
      </c>
      <c r="B32" s="25"/>
      <c r="C32" s="25"/>
      <c r="D32" s="25"/>
      <c r="E32" s="25"/>
      <c r="F32" s="25"/>
      <c r="G32" s="25"/>
      <c r="H32" s="6">
        <v>44137</v>
      </c>
      <c r="I32" s="10" t="s">
        <v>15</v>
      </c>
      <c r="J32" s="10">
        <v>16</v>
      </c>
      <c r="K32" s="6">
        <v>44150</v>
      </c>
      <c r="L32" s="5"/>
    </row>
    <row r="33" spans="1:12" ht="14.25" x14ac:dyDescent="0.2">
      <c r="A33" s="26" t="s">
        <v>65</v>
      </c>
      <c r="B33" s="26"/>
      <c r="C33" s="26"/>
      <c r="D33" s="26"/>
      <c r="E33" s="26"/>
      <c r="F33" s="26"/>
      <c r="G33" s="26"/>
      <c r="H33" s="6">
        <v>44137</v>
      </c>
      <c r="I33" s="10" t="s">
        <v>14</v>
      </c>
      <c r="J33" s="10">
        <v>14</v>
      </c>
      <c r="K33" s="6">
        <v>44142</v>
      </c>
      <c r="L33" s="5"/>
    </row>
    <row r="34" spans="1:12" ht="14.25" x14ac:dyDescent="0.2">
      <c r="A34" s="26" t="s">
        <v>66</v>
      </c>
      <c r="B34" s="26"/>
      <c r="C34" s="26"/>
      <c r="D34" s="26"/>
      <c r="E34" s="26"/>
      <c r="F34" s="26"/>
      <c r="G34" s="26"/>
      <c r="H34" s="6">
        <v>44140</v>
      </c>
      <c r="I34" s="10" t="s">
        <v>14</v>
      </c>
      <c r="J34" s="10">
        <v>11</v>
      </c>
      <c r="K34" s="6">
        <v>44148</v>
      </c>
      <c r="L34" s="5"/>
    </row>
    <row r="35" spans="1:12" ht="14.25" x14ac:dyDescent="0.2">
      <c r="A35" s="26"/>
      <c r="B35" s="26"/>
      <c r="C35" s="26"/>
      <c r="D35" s="26"/>
      <c r="E35" s="26"/>
      <c r="F35" s="26"/>
      <c r="G35" s="26"/>
      <c r="H35" s="6"/>
      <c r="I35" s="10"/>
      <c r="J35" s="10"/>
      <c r="K35" s="6"/>
      <c r="L35" s="5"/>
    </row>
    <row r="36" spans="1:12" ht="14.25" x14ac:dyDescent="0.2">
      <c r="A36" s="26"/>
      <c r="B36" s="26"/>
      <c r="C36" s="26"/>
      <c r="D36" s="26"/>
      <c r="E36" s="26"/>
      <c r="F36" s="26"/>
      <c r="G36" s="26"/>
      <c r="H36" s="6"/>
      <c r="I36" s="10"/>
      <c r="J36" s="10"/>
      <c r="K36" s="6"/>
      <c r="L36" s="5"/>
    </row>
    <row r="37" spans="1:12" ht="14.25" x14ac:dyDescent="0.2">
      <c r="A37" s="26"/>
      <c r="B37" s="26"/>
      <c r="C37" s="26"/>
      <c r="D37" s="26"/>
      <c r="E37" s="26"/>
      <c r="F37" s="26"/>
      <c r="G37" s="26"/>
      <c r="H37" s="6"/>
      <c r="I37" s="10"/>
      <c r="J37" s="10"/>
      <c r="K37" s="6"/>
      <c r="L37" s="5"/>
    </row>
    <row r="38" spans="1:12" ht="14.25" x14ac:dyDescent="0.2">
      <c r="A38" s="26"/>
      <c r="B38" s="26"/>
      <c r="C38" s="26"/>
      <c r="D38" s="26"/>
      <c r="E38" s="26"/>
      <c r="F38" s="26"/>
      <c r="G38" s="26"/>
      <c r="H38" s="6"/>
      <c r="I38" s="10"/>
      <c r="J38" s="10"/>
      <c r="K38" s="6"/>
      <c r="L38" s="5"/>
    </row>
    <row r="39" spans="1:12" ht="14.25" x14ac:dyDescent="0.2">
      <c r="A39" s="26"/>
      <c r="B39" s="26"/>
      <c r="C39" s="26"/>
      <c r="D39" s="26"/>
      <c r="E39" s="26"/>
      <c r="F39" s="26"/>
      <c r="G39" s="26"/>
      <c r="H39" s="6"/>
      <c r="I39" s="10"/>
      <c r="J39" s="10"/>
      <c r="K39" s="6"/>
      <c r="L39" s="5"/>
    </row>
    <row r="40" spans="1:12" ht="14.25" x14ac:dyDescent="0.2">
      <c r="A40" s="26"/>
      <c r="B40" s="26"/>
      <c r="C40" s="26"/>
      <c r="D40" s="26"/>
      <c r="E40" s="26"/>
      <c r="F40" s="26"/>
      <c r="G40" s="26"/>
      <c r="H40" s="6"/>
      <c r="I40" s="10"/>
      <c r="J40" s="10"/>
      <c r="K40" s="6"/>
      <c r="L40" s="5"/>
    </row>
    <row r="41" spans="1:12" ht="14.25" x14ac:dyDescent="0.2">
      <c r="A41" s="26"/>
      <c r="B41" s="26"/>
      <c r="C41" s="26"/>
      <c r="D41" s="26"/>
      <c r="E41" s="26"/>
      <c r="F41" s="26"/>
      <c r="G41" s="26"/>
      <c r="H41" s="6"/>
      <c r="I41" s="10"/>
      <c r="J41" s="10"/>
      <c r="K41" s="6"/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10"/>
      <c r="B59" s="6"/>
      <c r="C59" s="10"/>
      <c r="D59" s="10"/>
      <c r="E59" s="10"/>
      <c r="F59" s="10"/>
      <c r="G59" s="10"/>
      <c r="H59" s="6"/>
      <c r="I59" s="10"/>
      <c r="J59" s="10"/>
      <c r="K59" s="6"/>
      <c r="L59" s="5"/>
    </row>
    <row r="60" spans="1:12" ht="14.25" x14ac:dyDescent="0.2">
      <c r="A60" s="10"/>
      <c r="B60" s="6"/>
      <c r="C60" s="10"/>
      <c r="D60" s="10"/>
      <c r="E60" s="10"/>
      <c r="F60" s="10"/>
      <c r="G60" s="10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</sheetData>
  <mergeCells count="38">
    <mergeCell ref="A55:G55"/>
    <mergeCell ref="A56:G56"/>
    <mergeCell ref="A57:G57"/>
    <mergeCell ref="A58:G58"/>
    <mergeCell ref="A49:G49"/>
    <mergeCell ref="A50:G50"/>
    <mergeCell ref="A51:G51"/>
    <mergeCell ref="A52:G52"/>
    <mergeCell ref="A53:G53"/>
    <mergeCell ref="A54:G54"/>
    <mergeCell ref="A43:G43"/>
    <mergeCell ref="A44:G44"/>
    <mergeCell ref="A45:G45"/>
    <mergeCell ref="A46:G46"/>
    <mergeCell ref="A47:G47"/>
    <mergeCell ref="A48:G48"/>
    <mergeCell ref="A37:G37"/>
    <mergeCell ref="A38:G38"/>
    <mergeCell ref="A39:G39"/>
    <mergeCell ref="A40:G40"/>
    <mergeCell ref="A41:G41"/>
    <mergeCell ref="A42:G42"/>
    <mergeCell ref="A31:G31"/>
    <mergeCell ref="A32:G32"/>
    <mergeCell ref="A33:G33"/>
    <mergeCell ref="A34:G34"/>
    <mergeCell ref="A35:G35"/>
    <mergeCell ref="A36:G36"/>
    <mergeCell ref="A27:G27"/>
    <mergeCell ref="A28:G28"/>
    <mergeCell ref="A29:G29"/>
    <mergeCell ref="A30:G30"/>
    <mergeCell ref="A21:K21"/>
    <mergeCell ref="A22:G22"/>
    <mergeCell ref="A23:G23"/>
    <mergeCell ref="A24:G24"/>
    <mergeCell ref="A25:G25"/>
    <mergeCell ref="A26:G26"/>
  </mergeCells>
  <conditionalFormatting sqref="J23:J24 J26:J28 I23:I28 I29:J998">
    <cfRule type="cellIs" dxfId="1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296-8655-4F57-914B-1BDE50F4FF83}">
  <dimension ref="A1:N998"/>
  <sheetViews>
    <sheetView tabSelected="1" zoomScaleNormal="100" workbookViewId="0">
      <selection activeCell="L16" sqref="L16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44151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44151</v>
      </c>
      <c r="C5" s="10">
        <f>SUM(J23:J998)</f>
        <v>52.64</v>
      </c>
      <c r="D5" s="10">
        <f>SUMIF($K$23:$K$998,B5,$J$23:$J$998)</f>
        <v>0.3</v>
      </c>
      <c r="E5" s="10">
        <f>C5-D5</f>
        <v>52.34</v>
      </c>
    </row>
    <row r="6" spans="1:5" ht="14.25" x14ac:dyDescent="0.2">
      <c r="A6" s="13">
        <v>2</v>
      </c>
      <c r="B6" s="6">
        <f t="shared" ref="B6:B18" si="0">B5+1</f>
        <v>44152</v>
      </c>
      <c r="C6" s="10">
        <f t="shared" ref="C6:C18" si="1">C5-$C$5/($B$2-1)</f>
        <v>48.590769230769233</v>
      </c>
      <c r="D6" s="10">
        <f>SUMIF($K$23:$K$998,B6,$J$23:$J$998)</f>
        <v>1</v>
      </c>
      <c r="E6" s="10">
        <f t="shared" ref="E6:E18" ca="1" si="2">IF(B6&lt;=$E$1,E5-D6,)</f>
        <v>51.34</v>
      </c>
    </row>
    <row r="7" spans="1:5" ht="14.25" x14ac:dyDescent="0.2">
      <c r="A7" s="13">
        <v>3</v>
      </c>
      <c r="B7" s="6">
        <f t="shared" si="0"/>
        <v>44153</v>
      </c>
      <c r="C7" s="10">
        <f>C6-$C$5/($B$2-1)</f>
        <v>44.541538461538465</v>
      </c>
      <c r="D7" s="10">
        <f>SUMIF($K$23:$K$998,B7,$J$23:$J$998)</f>
        <v>3</v>
      </c>
      <c r="E7" s="10">
        <f t="shared" ca="1" si="2"/>
        <v>48.34</v>
      </c>
    </row>
    <row r="8" spans="1:5" ht="14.25" x14ac:dyDescent="0.2">
      <c r="A8" s="13">
        <v>4</v>
      </c>
      <c r="B8" s="6">
        <f t="shared" si="0"/>
        <v>44154</v>
      </c>
      <c r="C8" s="10">
        <f t="shared" si="1"/>
        <v>40.492307692307698</v>
      </c>
      <c r="D8" s="10">
        <f>SUMIF($K$23:$K$998,B8,$J$23:$J$998)</f>
        <v>3</v>
      </c>
      <c r="E8" s="10">
        <f t="shared" ca="1" si="2"/>
        <v>45.34</v>
      </c>
    </row>
    <row r="9" spans="1:5" ht="14.25" x14ac:dyDescent="0.2">
      <c r="A9" s="13">
        <v>5</v>
      </c>
      <c r="B9" s="6">
        <f t="shared" si="0"/>
        <v>44155</v>
      </c>
      <c r="C9" s="10">
        <f t="shared" si="1"/>
        <v>36.44307692307693</v>
      </c>
      <c r="D9" s="10">
        <f>SUMIF($K$23:$K$998,B9,$J$23:$J$998)</f>
        <v>4</v>
      </c>
      <c r="E9" s="10">
        <f t="shared" ca="1" si="2"/>
        <v>41.34</v>
      </c>
    </row>
    <row r="10" spans="1:5" ht="14.25" x14ac:dyDescent="0.2">
      <c r="A10" s="13">
        <v>6</v>
      </c>
      <c r="B10" s="6">
        <f t="shared" si="0"/>
        <v>44156</v>
      </c>
      <c r="C10" s="10">
        <f t="shared" si="1"/>
        <v>32.393846153846162</v>
      </c>
      <c r="D10" s="10">
        <f>SUMIF($K$23:$K$998,B10,$J$23:$J$998)</f>
        <v>0</v>
      </c>
      <c r="E10" s="10">
        <f t="shared" ca="1" si="2"/>
        <v>41.34</v>
      </c>
    </row>
    <row r="11" spans="1:5" ht="14.25" x14ac:dyDescent="0.2">
      <c r="A11" s="13">
        <v>7</v>
      </c>
      <c r="B11" s="6">
        <f t="shared" si="0"/>
        <v>44157</v>
      </c>
      <c r="C11" s="10">
        <f t="shared" si="1"/>
        <v>28.344615384615395</v>
      </c>
      <c r="D11" s="10">
        <f>SUMIF($K$23:$K$998,B11,$J$23:$J$998)</f>
        <v>0</v>
      </c>
      <c r="E11" s="10">
        <f t="shared" ca="1" si="2"/>
        <v>41.34</v>
      </c>
    </row>
    <row r="12" spans="1:5" ht="14.25" x14ac:dyDescent="0.2">
      <c r="A12" s="13">
        <v>8</v>
      </c>
      <c r="B12" s="6">
        <f t="shared" si="0"/>
        <v>44158</v>
      </c>
      <c r="C12" s="10">
        <f t="shared" si="1"/>
        <v>24.295384615384627</v>
      </c>
      <c r="D12" s="10">
        <f>SUMIF($K$23:$K$998,B12,$J$23:$J$998)</f>
        <v>2</v>
      </c>
      <c r="E12" s="10">
        <f t="shared" ca="1" si="2"/>
        <v>39.340000000000003</v>
      </c>
    </row>
    <row r="13" spans="1:5" ht="14.25" x14ac:dyDescent="0.2">
      <c r="A13" s="13">
        <v>9</v>
      </c>
      <c r="B13" s="6">
        <f t="shared" si="0"/>
        <v>44159</v>
      </c>
      <c r="C13" s="10">
        <f t="shared" si="1"/>
        <v>20.246153846153859</v>
      </c>
      <c r="D13" s="10">
        <f>SUMIF($K$23:$K$998,B13,$J$23:$J$998)</f>
        <v>13</v>
      </c>
      <c r="E13" s="10">
        <f t="shared" ca="1" si="2"/>
        <v>26.340000000000003</v>
      </c>
    </row>
    <row r="14" spans="1:5" ht="14.25" x14ac:dyDescent="0.2">
      <c r="A14" s="13">
        <v>10</v>
      </c>
      <c r="B14" s="6">
        <f t="shared" si="0"/>
        <v>44160</v>
      </c>
      <c r="C14" s="10">
        <f t="shared" si="1"/>
        <v>16.196923076923092</v>
      </c>
      <c r="D14" s="10">
        <f>SUMIF($K$23:$K$998,B14,$J$23:$J$998)</f>
        <v>0</v>
      </c>
      <c r="E14" s="10">
        <f t="shared" ca="1" si="2"/>
        <v>26.340000000000003</v>
      </c>
    </row>
    <row r="15" spans="1:5" ht="14.25" x14ac:dyDescent="0.2">
      <c r="A15" s="13">
        <v>11</v>
      </c>
      <c r="B15" s="6">
        <f t="shared" si="0"/>
        <v>44161</v>
      </c>
      <c r="C15" s="10">
        <f t="shared" si="1"/>
        <v>12.147692307692322</v>
      </c>
      <c r="D15" s="10">
        <f>SUMIF($K$23:$K$998,B15,$J$23:$J$998)</f>
        <v>8</v>
      </c>
      <c r="E15" s="10">
        <f t="shared" ca="1" si="2"/>
        <v>18.340000000000003</v>
      </c>
    </row>
    <row r="16" spans="1:5" ht="14.25" x14ac:dyDescent="0.2">
      <c r="A16" s="13">
        <v>12</v>
      </c>
      <c r="B16" s="6">
        <f t="shared" si="0"/>
        <v>44162</v>
      </c>
      <c r="C16" s="10">
        <f t="shared" si="1"/>
        <v>8.098461538461553</v>
      </c>
      <c r="D16" s="10">
        <f>SUMIF($K$23:$K$998,B16,$J$23:$J$998)</f>
        <v>9.3000000000000007</v>
      </c>
      <c r="E16" s="10">
        <f t="shared" ca="1" si="2"/>
        <v>9.0400000000000027</v>
      </c>
    </row>
    <row r="17" spans="1:14" ht="14.25" x14ac:dyDescent="0.2">
      <c r="A17" s="13">
        <v>13</v>
      </c>
      <c r="B17" s="6">
        <f t="shared" si="0"/>
        <v>44163</v>
      </c>
      <c r="C17" s="10">
        <f t="shared" si="1"/>
        <v>4.0492307692307836</v>
      </c>
      <c r="D17" s="10">
        <f>SUMIF($K$23:$K$998,B17,$J$23:$J$998)</f>
        <v>6</v>
      </c>
      <c r="E17" s="10">
        <f t="shared" ca="1" si="2"/>
        <v>3.0400000000000027</v>
      </c>
    </row>
    <row r="18" spans="1:14" ht="14.25" x14ac:dyDescent="0.2">
      <c r="A18" s="13">
        <v>14</v>
      </c>
      <c r="B18" s="6">
        <f t="shared" si="0"/>
        <v>44164</v>
      </c>
      <c r="C18" s="10">
        <f t="shared" si="1"/>
        <v>1.4210854715202004E-14</v>
      </c>
      <c r="D18" s="10">
        <f>SUMIF($K$23:$K$998,B18,$J$23:$J$998)</f>
        <v>3.04</v>
      </c>
      <c r="E18" s="10">
        <f t="shared" ca="1" si="2"/>
        <v>2.6645352591003757E-15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4" ht="15" x14ac:dyDescent="0.25">
      <c r="A22" s="16" t="s">
        <v>9</v>
      </c>
      <c r="B22" s="16"/>
      <c r="C22" s="16"/>
      <c r="D22" s="16"/>
      <c r="E22" s="16"/>
      <c r="F22" s="16"/>
      <c r="G22" s="16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0" t="s">
        <v>68</v>
      </c>
      <c r="B23" s="21"/>
      <c r="C23" s="21"/>
      <c r="D23" s="21"/>
      <c r="E23" s="21"/>
      <c r="F23" s="21"/>
      <c r="G23" s="21"/>
      <c r="H23" s="7">
        <v>44160</v>
      </c>
      <c r="I23" s="13" t="s">
        <v>15</v>
      </c>
      <c r="J23" s="13">
        <v>2.2999999999999998</v>
      </c>
      <c r="K23" s="7">
        <v>44162</v>
      </c>
      <c r="L23" s="8"/>
      <c r="N23" s="9"/>
    </row>
    <row r="24" spans="1:14" ht="14.25" x14ac:dyDescent="0.2">
      <c r="A24" s="17" t="s">
        <v>69</v>
      </c>
      <c r="B24" s="18"/>
      <c r="C24" s="18"/>
      <c r="D24" s="18"/>
      <c r="E24" s="18"/>
      <c r="F24" s="18"/>
      <c r="G24" s="19"/>
      <c r="H24" s="7">
        <v>44160</v>
      </c>
      <c r="I24" s="13" t="s">
        <v>14</v>
      </c>
      <c r="J24" s="13">
        <v>2</v>
      </c>
      <c r="K24" s="7">
        <v>44162</v>
      </c>
      <c r="L24" s="8"/>
      <c r="N24" s="9"/>
    </row>
    <row r="25" spans="1:14" ht="14.25" x14ac:dyDescent="0.2">
      <c r="A25" s="17" t="s">
        <v>70</v>
      </c>
      <c r="B25" s="18"/>
      <c r="C25" s="18"/>
      <c r="D25" s="18"/>
      <c r="E25" s="18"/>
      <c r="F25" s="18"/>
      <c r="G25" s="19"/>
      <c r="H25" s="7">
        <v>44160</v>
      </c>
      <c r="I25" s="13" t="s">
        <v>14</v>
      </c>
      <c r="J25" s="4">
        <v>2</v>
      </c>
      <c r="K25" s="7">
        <v>44162</v>
      </c>
      <c r="L25" s="5"/>
    </row>
    <row r="26" spans="1:14" ht="14.25" x14ac:dyDescent="0.2">
      <c r="A26" s="17" t="s">
        <v>71</v>
      </c>
      <c r="B26" s="18"/>
      <c r="C26" s="18"/>
      <c r="D26" s="18"/>
      <c r="E26" s="18"/>
      <c r="F26" s="18"/>
      <c r="G26" s="19"/>
      <c r="H26" s="7">
        <v>44163</v>
      </c>
      <c r="I26" s="13" t="s">
        <v>72</v>
      </c>
      <c r="J26" s="13">
        <v>4</v>
      </c>
      <c r="K26" s="7">
        <v>44163</v>
      </c>
      <c r="L26" s="5"/>
    </row>
    <row r="27" spans="1:14" ht="14.25" x14ac:dyDescent="0.2">
      <c r="A27" s="17" t="s">
        <v>73</v>
      </c>
      <c r="B27" s="18"/>
      <c r="C27" s="18"/>
      <c r="D27" s="18"/>
      <c r="E27" s="18"/>
      <c r="F27" s="18"/>
      <c r="G27" s="19"/>
      <c r="H27" s="7">
        <v>44151</v>
      </c>
      <c r="I27" s="13" t="s">
        <v>15</v>
      </c>
      <c r="J27" s="13">
        <v>13</v>
      </c>
      <c r="K27" s="7">
        <v>44159</v>
      </c>
      <c r="L27" s="5"/>
    </row>
    <row r="28" spans="1:14" ht="14.25" x14ac:dyDescent="0.2">
      <c r="A28" s="17" t="s">
        <v>74</v>
      </c>
      <c r="B28" s="18"/>
      <c r="C28" s="18"/>
      <c r="D28" s="18"/>
      <c r="E28" s="18"/>
      <c r="F28" s="18"/>
      <c r="G28" s="19"/>
      <c r="H28" s="7">
        <v>44151</v>
      </c>
      <c r="I28" s="13" t="s">
        <v>15</v>
      </c>
      <c r="J28" s="13">
        <v>0.3</v>
      </c>
      <c r="K28" s="7">
        <v>44151</v>
      </c>
      <c r="L28" s="5"/>
    </row>
    <row r="29" spans="1:14" ht="14.25" x14ac:dyDescent="0.2">
      <c r="A29" s="30" t="s">
        <v>26</v>
      </c>
      <c r="B29" s="31"/>
      <c r="C29" s="31"/>
      <c r="D29" s="31"/>
      <c r="E29" s="31"/>
      <c r="F29" s="31"/>
      <c r="G29" s="32"/>
      <c r="H29" s="6">
        <v>44158</v>
      </c>
      <c r="I29" s="10" t="s">
        <v>14</v>
      </c>
      <c r="J29" s="10">
        <v>2</v>
      </c>
      <c r="K29" s="6">
        <v>44158</v>
      </c>
      <c r="L29" s="5"/>
    </row>
    <row r="30" spans="1:14" ht="14.25" x14ac:dyDescent="0.2">
      <c r="A30" s="27" t="s">
        <v>39</v>
      </c>
      <c r="B30" s="28"/>
      <c r="C30" s="28"/>
      <c r="D30" s="28"/>
      <c r="E30" s="28"/>
      <c r="F30" s="28"/>
      <c r="G30" s="29"/>
      <c r="H30" s="6">
        <v>44151</v>
      </c>
      <c r="I30" s="10" t="s">
        <v>15</v>
      </c>
      <c r="J30" s="10">
        <v>2</v>
      </c>
      <c r="K30" s="6">
        <v>44163</v>
      </c>
      <c r="L30" s="5"/>
    </row>
    <row r="31" spans="1:14" ht="14.25" x14ac:dyDescent="0.2">
      <c r="A31" s="22" t="s">
        <v>38</v>
      </c>
      <c r="B31" s="23"/>
      <c r="C31" s="23"/>
      <c r="D31" s="23"/>
      <c r="E31" s="23"/>
      <c r="F31" s="23"/>
      <c r="G31" s="24"/>
      <c r="H31" s="6">
        <v>44162</v>
      </c>
      <c r="I31" s="10" t="s">
        <v>15</v>
      </c>
      <c r="J31" s="10">
        <v>2</v>
      </c>
      <c r="K31" s="6">
        <v>44164</v>
      </c>
      <c r="L31" s="5"/>
    </row>
    <row r="32" spans="1:14" ht="14.25" x14ac:dyDescent="0.2">
      <c r="A32" s="28" t="s">
        <v>67</v>
      </c>
      <c r="B32" s="25"/>
      <c r="C32" s="25"/>
      <c r="D32" s="25"/>
      <c r="E32" s="25"/>
      <c r="F32" s="25"/>
      <c r="G32" s="25"/>
      <c r="H32" s="6">
        <v>44164</v>
      </c>
      <c r="I32" s="10" t="s">
        <v>76</v>
      </c>
      <c r="J32" s="10">
        <v>0.04</v>
      </c>
      <c r="K32" s="6">
        <v>44164</v>
      </c>
      <c r="L32" s="5"/>
    </row>
    <row r="33" spans="1:12" ht="14.25" x14ac:dyDescent="0.2">
      <c r="A33" s="26" t="s">
        <v>75</v>
      </c>
      <c r="B33" s="26"/>
      <c r="C33" s="26"/>
      <c r="D33" s="26"/>
      <c r="E33" s="26"/>
      <c r="F33" s="26"/>
      <c r="G33" s="26"/>
      <c r="H33" s="6">
        <v>44151</v>
      </c>
      <c r="I33" s="10" t="s">
        <v>14</v>
      </c>
      <c r="J33" s="10">
        <v>1</v>
      </c>
      <c r="K33" s="6">
        <v>44152</v>
      </c>
      <c r="L33" s="5"/>
    </row>
    <row r="34" spans="1:12" ht="14.25" x14ac:dyDescent="0.2">
      <c r="A34" s="26" t="s">
        <v>77</v>
      </c>
      <c r="B34" s="26"/>
      <c r="C34" s="26"/>
      <c r="D34" s="26"/>
      <c r="E34" s="26"/>
      <c r="F34" s="26"/>
      <c r="G34" s="26"/>
      <c r="H34" s="6">
        <v>44161</v>
      </c>
      <c r="I34" s="10" t="s">
        <v>76</v>
      </c>
      <c r="J34" s="10">
        <v>2</v>
      </c>
      <c r="K34" s="6">
        <v>44161</v>
      </c>
      <c r="L34" s="5"/>
    </row>
    <row r="35" spans="1:12" ht="14.25" x14ac:dyDescent="0.2">
      <c r="A35" s="26" t="s">
        <v>78</v>
      </c>
      <c r="B35" s="26"/>
      <c r="C35" s="26"/>
      <c r="D35" s="26"/>
      <c r="E35" s="26"/>
      <c r="F35" s="26"/>
      <c r="G35" s="26"/>
      <c r="H35" s="6">
        <v>44161</v>
      </c>
      <c r="I35" s="10" t="s">
        <v>14</v>
      </c>
      <c r="J35" s="10">
        <v>1</v>
      </c>
      <c r="K35" s="6">
        <v>44161</v>
      </c>
      <c r="L35" s="5"/>
    </row>
    <row r="36" spans="1:12" ht="14.25" x14ac:dyDescent="0.2">
      <c r="A36" s="26" t="s">
        <v>79</v>
      </c>
      <c r="B36" s="26"/>
      <c r="C36" s="26"/>
      <c r="D36" s="26"/>
      <c r="E36" s="26"/>
      <c r="F36" s="26"/>
      <c r="G36" s="26"/>
      <c r="H36" s="6">
        <v>44151</v>
      </c>
      <c r="I36" s="10" t="s">
        <v>14</v>
      </c>
      <c r="J36" s="10">
        <v>3</v>
      </c>
      <c r="K36" s="6">
        <v>44153</v>
      </c>
      <c r="L36" s="5"/>
    </row>
    <row r="37" spans="1:12" ht="14.25" x14ac:dyDescent="0.2">
      <c r="A37" s="26" t="s">
        <v>80</v>
      </c>
      <c r="B37" s="26"/>
      <c r="C37" s="26"/>
      <c r="D37" s="26"/>
      <c r="E37" s="26"/>
      <c r="F37" s="26"/>
      <c r="G37" s="26"/>
      <c r="H37" s="6">
        <v>44152</v>
      </c>
      <c r="I37" s="10" t="s">
        <v>14</v>
      </c>
      <c r="J37" s="10">
        <v>4</v>
      </c>
      <c r="K37" s="6">
        <v>44155</v>
      </c>
      <c r="L37" s="5"/>
    </row>
    <row r="38" spans="1:12" ht="14.25" x14ac:dyDescent="0.2">
      <c r="A38" s="26" t="s">
        <v>81</v>
      </c>
      <c r="B38" s="26"/>
      <c r="C38" s="26"/>
      <c r="D38" s="26"/>
      <c r="E38" s="26"/>
      <c r="F38" s="26"/>
      <c r="G38" s="26"/>
      <c r="H38" s="6">
        <v>44155</v>
      </c>
      <c r="I38" s="10" t="s">
        <v>14</v>
      </c>
      <c r="J38" s="10">
        <v>5</v>
      </c>
      <c r="K38" s="6">
        <v>44161</v>
      </c>
      <c r="L38" s="5"/>
    </row>
    <row r="39" spans="1:12" ht="14.25" x14ac:dyDescent="0.2">
      <c r="A39" s="26" t="s">
        <v>82</v>
      </c>
      <c r="B39" s="26"/>
      <c r="C39" s="26"/>
      <c r="D39" s="26"/>
      <c r="E39" s="26"/>
      <c r="F39" s="26"/>
      <c r="G39" s="26"/>
      <c r="H39" s="6">
        <v>44151</v>
      </c>
      <c r="I39" s="10" t="s">
        <v>14</v>
      </c>
      <c r="J39" s="10">
        <v>3</v>
      </c>
      <c r="K39" s="6">
        <v>44154</v>
      </c>
      <c r="L39" s="5"/>
    </row>
    <row r="40" spans="1:12" ht="14.25" x14ac:dyDescent="0.2">
      <c r="A40" s="26" t="s">
        <v>83</v>
      </c>
      <c r="B40" s="26"/>
      <c r="C40" s="26"/>
      <c r="D40" s="26"/>
      <c r="E40" s="26"/>
      <c r="F40" s="26"/>
      <c r="G40" s="26"/>
      <c r="H40" s="6">
        <v>44161</v>
      </c>
      <c r="I40" s="10" t="s">
        <v>14</v>
      </c>
      <c r="J40" s="10">
        <v>3</v>
      </c>
      <c r="K40" s="6">
        <v>44162</v>
      </c>
      <c r="L40" s="5"/>
    </row>
    <row r="41" spans="1:12" ht="14.25" x14ac:dyDescent="0.2">
      <c r="A41" s="26" t="s">
        <v>84</v>
      </c>
      <c r="B41" s="26"/>
      <c r="C41" s="26"/>
      <c r="D41" s="26"/>
      <c r="E41" s="26"/>
      <c r="F41" s="26"/>
      <c r="G41" s="26"/>
      <c r="H41" s="6">
        <v>44164</v>
      </c>
      <c r="I41" s="10" t="s">
        <v>15</v>
      </c>
      <c r="J41" s="10">
        <v>1</v>
      </c>
      <c r="K41" s="6">
        <v>44164</v>
      </c>
      <c r="L41" s="5"/>
    </row>
    <row r="42" spans="1:12" ht="14.25" x14ac:dyDescent="0.2">
      <c r="A42" s="26"/>
      <c r="B42" s="26"/>
      <c r="C42" s="26"/>
      <c r="D42" s="26"/>
      <c r="E42" s="26"/>
      <c r="F42" s="26"/>
      <c r="G42" s="26"/>
      <c r="H42" s="6"/>
      <c r="I42" s="10"/>
      <c r="J42" s="10"/>
      <c r="K42" s="6"/>
      <c r="L42" s="5"/>
    </row>
    <row r="43" spans="1:12" ht="14.25" x14ac:dyDescent="0.2">
      <c r="A43" s="26"/>
      <c r="B43" s="26"/>
      <c r="C43" s="26"/>
      <c r="D43" s="26"/>
      <c r="E43" s="26"/>
      <c r="F43" s="26"/>
      <c r="G43" s="26"/>
      <c r="H43" s="6"/>
      <c r="I43" s="10"/>
      <c r="J43" s="10"/>
      <c r="K43" s="6"/>
      <c r="L43" s="5"/>
    </row>
    <row r="44" spans="1:12" ht="14.25" x14ac:dyDescent="0.2">
      <c r="A44" s="26"/>
      <c r="B44" s="26"/>
      <c r="C44" s="26"/>
      <c r="D44" s="26"/>
      <c r="E44" s="26"/>
      <c r="F44" s="26"/>
      <c r="G44" s="26"/>
      <c r="H44" s="6"/>
      <c r="I44" s="10"/>
      <c r="J44" s="10"/>
      <c r="K44" s="6"/>
      <c r="L44" s="5"/>
    </row>
    <row r="45" spans="1:12" ht="14.25" x14ac:dyDescent="0.2">
      <c r="A45" s="26"/>
      <c r="B45" s="26"/>
      <c r="C45" s="26"/>
      <c r="D45" s="26"/>
      <c r="E45" s="26"/>
      <c r="F45" s="26"/>
      <c r="G45" s="26"/>
      <c r="H45" s="6"/>
      <c r="I45" s="10"/>
      <c r="J45" s="10"/>
      <c r="K45" s="6"/>
      <c r="L45" s="5"/>
    </row>
    <row r="46" spans="1:12" ht="14.25" x14ac:dyDescent="0.2">
      <c r="A46" s="26"/>
      <c r="B46" s="26"/>
      <c r="C46" s="26"/>
      <c r="D46" s="26"/>
      <c r="E46" s="26"/>
      <c r="F46" s="26"/>
      <c r="G46" s="26"/>
      <c r="H46" s="6"/>
      <c r="I46" s="10"/>
      <c r="J46" s="10"/>
      <c r="K46" s="6"/>
      <c r="L46" s="5"/>
    </row>
    <row r="47" spans="1:12" ht="14.25" x14ac:dyDescent="0.2">
      <c r="A47" s="26"/>
      <c r="B47" s="26"/>
      <c r="C47" s="26"/>
      <c r="D47" s="26"/>
      <c r="E47" s="26"/>
      <c r="F47" s="26"/>
      <c r="G47" s="26"/>
      <c r="H47" s="6"/>
      <c r="I47" s="10"/>
      <c r="J47" s="10"/>
      <c r="K47" s="6"/>
      <c r="L47" s="5"/>
    </row>
    <row r="48" spans="1:12" ht="14.25" x14ac:dyDescent="0.2">
      <c r="A48" s="26"/>
      <c r="B48" s="26"/>
      <c r="C48" s="26"/>
      <c r="D48" s="26"/>
      <c r="E48" s="26"/>
      <c r="F48" s="26"/>
      <c r="G48" s="26"/>
      <c r="H48" s="6"/>
      <c r="I48" s="10"/>
      <c r="J48" s="10"/>
      <c r="K48" s="6"/>
      <c r="L48" s="5"/>
    </row>
    <row r="49" spans="1:12" ht="14.25" x14ac:dyDescent="0.2">
      <c r="A49" s="26"/>
      <c r="B49" s="26"/>
      <c r="C49" s="26"/>
      <c r="D49" s="26"/>
      <c r="E49" s="26"/>
      <c r="F49" s="26"/>
      <c r="G49" s="26"/>
      <c r="H49" s="6"/>
      <c r="I49" s="10"/>
      <c r="J49" s="10"/>
      <c r="K49" s="6"/>
      <c r="L49" s="5"/>
    </row>
    <row r="50" spans="1:12" ht="14.25" x14ac:dyDescent="0.2">
      <c r="A50" s="26"/>
      <c r="B50" s="26"/>
      <c r="C50" s="26"/>
      <c r="D50" s="26"/>
      <c r="E50" s="26"/>
      <c r="F50" s="26"/>
      <c r="G50" s="26"/>
      <c r="H50" s="6"/>
      <c r="I50" s="10"/>
      <c r="J50" s="10"/>
      <c r="K50" s="6"/>
      <c r="L50" s="5"/>
    </row>
    <row r="51" spans="1:12" ht="14.25" x14ac:dyDescent="0.2">
      <c r="A51" s="26"/>
      <c r="B51" s="26"/>
      <c r="C51" s="26"/>
      <c r="D51" s="26"/>
      <c r="E51" s="26"/>
      <c r="F51" s="26"/>
      <c r="G51" s="26"/>
      <c r="H51" s="6"/>
      <c r="I51" s="10"/>
      <c r="J51" s="10"/>
      <c r="K51" s="6"/>
      <c r="L51" s="5"/>
    </row>
    <row r="52" spans="1:12" ht="14.25" x14ac:dyDescent="0.2">
      <c r="A52" s="26"/>
      <c r="B52" s="26"/>
      <c r="C52" s="26"/>
      <c r="D52" s="26"/>
      <c r="E52" s="26"/>
      <c r="F52" s="26"/>
      <c r="G52" s="26"/>
      <c r="H52" s="6"/>
      <c r="I52" s="10"/>
      <c r="J52" s="10"/>
      <c r="K52" s="6"/>
      <c r="L52" s="5"/>
    </row>
    <row r="53" spans="1:12" ht="14.25" x14ac:dyDescent="0.2">
      <c r="A53" s="26"/>
      <c r="B53" s="26"/>
      <c r="C53" s="26"/>
      <c r="D53" s="26"/>
      <c r="E53" s="26"/>
      <c r="F53" s="26"/>
      <c r="G53" s="26"/>
      <c r="H53" s="6"/>
      <c r="I53" s="10"/>
      <c r="J53" s="10"/>
      <c r="K53" s="6"/>
      <c r="L53" s="5"/>
    </row>
    <row r="54" spans="1:12" ht="14.25" x14ac:dyDescent="0.2">
      <c r="A54" s="26"/>
      <c r="B54" s="26"/>
      <c r="C54" s="26"/>
      <c r="D54" s="26"/>
      <c r="E54" s="26"/>
      <c r="F54" s="26"/>
      <c r="G54" s="26"/>
      <c r="H54" s="6"/>
      <c r="I54" s="10"/>
      <c r="J54" s="10"/>
      <c r="K54" s="6"/>
      <c r="L54" s="5"/>
    </row>
    <row r="55" spans="1:12" ht="14.25" x14ac:dyDescent="0.2">
      <c r="A55" s="26"/>
      <c r="B55" s="26"/>
      <c r="C55" s="26"/>
      <c r="D55" s="26"/>
      <c r="E55" s="26"/>
      <c r="F55" s="26"/>
      <c r="G55" s="26"/>
      <c r="H55" s="6"/>
      <c r="I55" s="10"/>
      <c r="J55" s="10"/>
      <c r="K55" s="6"/>
      <c r="L55" s="5"/>
    </row>
    <row r="56" spans="1:12" ht="14.25" x14ac:dyDescent="0.2">
      <c r="A56" s="26"/>
      <c r="B56" s="26"/>
      <c r="C56" s="26"/>
      <c r="D56" s="26"/>
      <c r="E56" s="26"/>
      <c r="F56" s="26"/>
      <c r="G56" s="26"/>
      <c r="H56" s="6"/>
      <c r="I56" s="10"/>
      <c r="J56" s="10"/>
      <c r="K56" s="6"/>
      <c r="L56" s="5"/>
    </row>
    <row r="57" spans="1:12" ht="14.25" x14ac:dyDescent="0.2">
      <c r="A57" s="26"/>
      <c r="B57" s="26"/>
      <c r="C57" s="26"/>
      <c r="D57" s="26"/>
      <c r="E57" s="26"/>
      <c r="F57" s="26"/>
      <c r="G57" s="26"/>
      <c r="H57" s="6"/>
      <c r="I57" s="10"/>
      <c r="J57" s="10"/>
      <c r="K57" s="6"/>
      <c r="L57" s="5"/>
    </row>
    <row r="58" spans="1:12" ht="14.25" x14ac:dyDescent="0.2">
      <c r="A58" s="26"/>
      <c r="B58" s="26"/>
      <c r="C58" s="26"/>
      <c r="D58" s="26"/>
      <c r="E58" s="26"/>
      <c r="F58" s="26"/>
      <c r="G58" s="26"/>
      <c r="H58" s="6"/>
      <c r="I58" s="10"/>
      <c r="J58" s="10"/>
      <c r="K58" s="6"/>
      <c r="L58" s="5"/>
    </row>
    <row r="59" spans="1:12" ht="14.25" x14ac:dyDescent="0.2">
      <c r="A59" s="10"/>
      <c r="B59" s="6"/>
      <c r="C59" s="10"/>
      <c r="D59" s="10"/>
      <c r="E59" s="10"/>
      <c r="F59" s="10"/>
      <c r="G59" s="10"/>
      <c r="H59" s="6"/>
      <c r="I59" s="10"/>
      <c r="J59" s="10"/>
      <c r="K59" s="6"/>
      <c r="L59" s="5"/>
    </row>
    <row r="60" spans="1:12" ht="14.25" x14ac:dyDescent="0.2">
      <c r="A60" s="10"/>
      <c r="B60" s="6"/>
      <c r="C60" s="10"/>
      <c r="D60" s="10"/>
      <c r="E60" s="10"/>
      <c r="F60" s="10"/>
      <c r="G60" s="10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</sheetData>
  <mergeCells count="38">
    <mergeCell ref="A57:G57"/>
    <mergeCell ref="A58:G58"/>
    <mergeCell ref="A51:G51"/>
    <mergeCell ref="A52:G52"/>
    <mergeCell ref="A53:G53"/>
    <mergeCell ref="A54:G54"/>
    <mergeCell ref="A55:G55"/>
    <mergeCell ref="A56:G56"/>
    <mergeCell ref="A45:G45"/>
    <mergeCell ref="A46:G46"/>
    <mergeCell ref="A47:G47"/>
    <mergeCell ref="A48:G48"/>
    <mergeCell ref="A49:G49"/>
    <mergeCell ref="A50:G50"/>
    <mergeCell ref="A39:G39"/>
    <mergeCell ref="A40:G40"/>
    <mergeCell ref="A41:G41"/>
    <mergeCell ref="A42:G42"/>
    <mergeCell ref="A43:G43"/>
    <mergeCell ref="A44:G44"/>
    <mergeCell ref="A33:G33"/>
    <mergeCell ref="A34:G34"/>
    <mergeCell ref="A35:G35"/>
    <mergeCell ref="A36:G36"/>
    <mergeCell ref="A37:G37"/>
    <mergeCell ref="A38:G38"/>
    <mergeCell ref="A27:G27"/>
    <mergeCell ref="A28:G28"/>
    <mergeCell ref="A29:G29"/>
    <mergeCell ref="A30:G30"/>
    <mergeCell ref="A31:G31"/>
    <mergeCell ref="A32:G32"/>
    <mergeCell ref="A21:K21"/>
    <mergeCell ref="A22:G22"/>
    <mergeCell ref="A23:G23"/>
    <mergeCell ref="A24:G24"/>
    <mergeCell ref="A25:G25"/>
    <mergeCell ref="A26:G26"/>
  </mergeCells>
  <conditionalFormatting sqref="J23:J24 J26:J28 I23:I28 I29:J998">
    <cfRule type="cellIs" dxfId="0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F1102BDD21C4895612862EFA9ABE0" ma:contentTypeVersion="8" ma:contentTypeDescription="Create a new document." ma:contentTypeScope="" ma:versionID="5ff59924e345d7b009ed7ab8fd376fd9">
  <xsd:schema xmlns:xsd="http://www.w3.org/2001/XMLSchema" xmlns:xs="http://www.w3.org/2001/XMLSchema" xmlns:p="http://schemas.microsoft.com/office/2006/metadata/properties" xmlns:ns2="783d0f2c-e788-4b93-bdd8-d12c793f9e3f" xmlns:ns3="2bbf9d04-6930-438c-a167-734cfeaca601" targetNamespace="http://schemas.microsoft.com/office/2006/metadata/properties" ma:root="true" ma:fieldsID="1afab6f289c2351e60e1338007660e5f" ns2:_="" ns3:_="">
    <xsd:import namespace="783d0f2c-e788-4b93-bdd8-d12c793f9e3f"/>
    <xsd:import namespace="2bbf9d04-6930-438c-a167-734cfeaca60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d0f2c-e788-4b93-bdd8-d12c793f9e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9d04-6930-438c-a167-734cfeaca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F0B800-8CD7-4FD5-BA9D-CAA2DA222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d0f2c-e788-4b93-bdd8-d12c793f9e3f"/>
    <ds:schemaRef ds:uri="2bbf9d04-6930-438c-a167-734cfeaca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32E29-79B7-4D68-80A3-5EAD85A1583A}">
  <ds:schemaRefs>
    <ds:schemaRef ds:uri="2bbf9d04-6930-438c-a167-734cfeaca601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83d0f2c-e788-4b93-bdd8-d12c793f9e3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2C21E7-33E6-4D92-BAF2-3F50D3C39E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CX</dc:creator>
  <cp:keywords/>
  <dc:description/>
  <cp:lastModifiedBy>Derek CX</cp:lastModifiedBy>
  <cp:revision>8</cp:revision>
  <dcterms:created xsi:type="dcterms:W3CDTF">2020-06-24T22:24:11Z</dcterms:created>
  <dcterms:modified xsi:type="dcterms:W3CDTF">2020-12-07T07:01:50Z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0x01010098FF1102BDD21C4895612862EFA9ABE0</vt:lpwstr>
  </property>
</Properties>
</file>