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2220" windowWidth="19440" windowHeight="10305" activeTab="1"/>
  </bookViews>
  <sheets>
    <sheet name="時程表" sheetId="8" r:id="rId1"/>
    <sheet name="UAT計劃" sheetId="10" r:id="rId2"/>
    <sheet name="轉檔基準日" sheetId="9" r:id="rId3"/>
  </sheets>
  <calcPr calcId="125725"/>
  <customWorkbookViews>
    <customWorkbookView name="復華投信 - 個人檢視畫面" guid="{3FC398EA-3BF4-49DA-B088-40D4AEA9ABB6}" mergeInterval="0" personalView="1" maximized="1" windowWidth="1916" windowHeight="893" activeSheetId="1"/>
    <customWorkbookView name="吳岳樺 - 個人檢視畫面" guid="{E16C26D2-591E-4B0F-9764-62C75ED82DFA}" mergeInterval="0" personalView="1" maximized="1" windowWidth="1920" windowHeight="841" activeSheetId="1"/>
    <customWorkbookView name="yenling_chien - 個人檢視畫面" guid="{0F1B3E5F-40B2-4D64-A272-1D769106D941}" mergeInterval="0" personalView="1" maximized="1" windowWidth="1276" windowHeight="876" activeSheetId="1"/>
    <customWorkbookView name="hedywang - 個人檢視畫面" guid="{CA260C9E-B16F-4393-AE30-9944F48F1D4B}" mergeInterval="0" personalView="1" maximized="1" windowWidth="1596" windowHeight="996" activeSheetId="1"/>
    <customWorkbookView name="黃志軒 - 個人檢視畫面" guid="{E7053904-C56E-4165-BD98-522EEE7D5541}" mergeInterval="0" personalView="1" maximized="1" windowWidth="1916" windowHeight="840" activeSheetId="1"/>
  </customWorkbookViews>
</workbook>
</file>

<file path=xl/calcChain.xml><?xml version="1.0" encoding="utf-8"?>
<calcChain xmlns="http://schemas.openxmlformats.org/spreadsheetml/2006/main">
  <c r="O9" i="10"/>
  <c r="R9"/>
  <c r="Q9"/>
  <c r="P9"/>
  <c r="N9"/>
  <c r="L9"/>
  <c r="K9"/>
  <c r="J9"/>
  <c r="I9"/>
  <c r="H9"/>
  <c r="V4" l="1"/>
  <c r="X4" s="1"/>
  <c r="T4"/>
  <c r="H4"/>
  <c r="J4"/>
  <c r="L4"/>
  <c r="O4"/>
  <c r="P4"/>
  <c r="Q4"/>
</calcChain>
</file>

<file path=xl/comments1.xml><?xml version="1.0" encoding="utf-8"?>
<comments xmlns="http://schemas.openxmlformats.org/spreadsheetml/2006/main">
  <authors>
    <author>001590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<sst xmlns="http://schemas.openxmlformats.org/spreadsheetml/2006/main" count="269" uniqueCount="171">
  <si>
    <t>轉檔基準日計劃</t>
    <phoneticPr fontId="4" type="noConversion"/>
  </si>
  <si>
    <t>測試問題反應/進行程式修改</t>
  </si>
  <si>
    <t>2017/1/1 開始計算</t>
    <phoneticPr fontId="4" type="noConversion"/>
  </si>
  <si>
    <t>階段</t>
    <phoneticPr fontId="11" type="noConversion"/>
  </si>
  <si>
    <t>交易</t>
    <phoneticPr fontId="11" type="noConversion"/>
  </si>
  <si>
    <t>庫存基準日</t>
    <phoneticPr fontId="11" type="noConversion"/>
  </si>
  <si>
    <t>結算庫存</t>
    <phoneticPr fontId="11" type="noConversion"/>
  </si>
  <si>
    <t>說明</t>
    <phoneticPr fontId="11" type="noConversion"/>
  </si>
  <si>
    <t>SIT
 2/6~2/17</t>
    <phoneticPr fontId="4" type="noConversion"/>
  </si>
  <si>
    <t>UAT
2/20~3/17</t>
    <phoneticPr fontId="4" type="noConversion"/>
  </si>
  <si>
    <t>平測
3/20~4/14</t>
    <phoneticPr fontId="4" type="noConversion"/>
  </si>
  <si>
    <t>4/17上線</t>
    <phoneticPr fontId="9" type="noConversion"/>
  </si>
  <si>
    <t>2017/01/01~2017/01/31</t>
    <phoneticPr fontId="4" type="noConversion"/>
  </si>
  <si>
    <t>2017/1/1 開始計算</t>
    <phoneticPr fontId="4" type="noConversion"/>
  </si>
  <si>
    <t>2017/01/01~2017/01/31 &amp;
~2/20前可取得之2月份交易</t>
    <phoneticPr fontId="4" type="noConversion"/>
  </si>
  <si>
    <t>~ 2017/03 轉入日可取得之交易資料</t>
    <phoneticPr fontId="4" type="noConversion"/>
  </si>
  <si>
    <t xml:space="preserve"> ~ 2017/4/17 轉入日可取得之交易資料 </t>
    <phoneticPr fontId="4" type="noConversion"/>
  </si>
  <si>
    <t>2017/4/1 開始計算</t>
    <phoneticPr fontId="4" type="noConversion"/>
  </si>
  <si>
    <t>日期</t>
    <phoneticPr fontId="11" type="noConversion"/>
  </si>
  <si>
    <t>主要項目</t>
    <phoneticPr fontId="11" type="noConversion"/>
  </si>
  <si>
    <t>負責單位</t>
    <phoneticPr fontId="11" type="noConversion"/>
  </si>
  <si>
    <t>說明</t>
    <phoneticPr fontId="11" type="noConversion"/>
  </si>
  <si>
    <t>2017/3/1 開始計算</t>
    <phoneticPr fontId="4" type="noConversion"/>
  </si>
  <si>
    <t>SIT</t>
    <phoneticPr fontId="9" type="noConversion"/>
  </si>
  <si>
    <t>UAT</t>
    <phoneticPr fontId="9" type="noConversion"/>
  </si>
  <si>
    <t>平測</t>
    <phoneticPr fontId="9" type="noConversion"/>
  </si>
  <si>
    <t>上線</t>
    <phoneticPr fontId="9" type="noConversion"/>
  </si>
  <si>
    <t>2/6~2/9</t>
    <phoneticPr fontId="13" type="noConversion"/>
  </si>
  <si>
    <t>2/10~2/17</t>
    <phoneticPr fontId="9" type="noConversion"/>
  </si>
  <si>
    <t>2/17~2/20</t>
    <phoneticPr fontId="9" type="noConversion"/>
  </si>
  <si>
    <t>3/17~3/19</t>
    <phoneticPr fontId="13" type="noConversion"/>
  </si>
  <si>
    <t>3/20~4/14</t>
    <phoneticPr fontId="9" type="noConversion"/>
  </si>
  <si>
    <t>4/14~4/16</t>
    <phoneticPr fontId="9" type="noConversion"/>
  </si>
  <si>
    <t>測試人員環境安裝--(可持續至2/17)</t>
    <phoneticPr fontId="13" type="noConversion"/>
  </si>
  <si>
    <t>根據需求清單由ASD 各窗口確認項目及執行狀況</t>
    <phoneticPr fontId="9" type="noConversion"/>
  </si>
  <si>
    <t>測試環境建置---轉檔</t>
    <phoneticPr fontId="9" type="noConversion"/>
  </si>
  <si>
    <t>平測資料轉檔(2/28庫存, 3月份轉入日最新資料)</t>
    <phoneticPr fontId="13" type="noConversion"/>
  </si>
  <si>
    <t>正式環境建置---程式上版/轉檔</t>
    <phoneticPr fontId="9" type="noConversion"/>
  </si>
  <si>
    <t>IED/ASD/FH</t>
    <phoneticPr fontId="13" type="noConversion"/>
  </si>
  <si>
    <t>IED/ASD</t>
    <phoneticPr fontId="13" type="noConversion"/>
  </si>
  <si>
    <t>ASD</t>
    <phoneticPr fontId="9" type="noConversion"/>
  </si>
  <si>
    <t>IMD/IAD/FIN/ACCT/RMD</t>
    <phoneticPr fontId="13" type="noConversion"/>
  </si>
  <si>
    <t>ASD</t>
    <phoneticPr fontId="13" type="noConversion"/>
  </si>
  <si>
    <t>IMD/IAD/FIN/ACCT/RMD</t>
    <phoneticPr fontId="9" type="noConversion"/>
  </si>
  <si>
    <t>IED/ASD/FH</t>
    <phoneticPr fontId="9" type="noConversion"/>
  </si>
  <si>
    <t>由Jack 負責</t>
    <phoneticPr fontId="13" type="noConversion"/>
  </si>
  <si>
    <t>請ASD各窗口協助User 提出會辦單/並設定權限</t>
    <phoneticPr fontId="13" type="noConversion"/>
  </si>
  <si>
    <t>測試問題反應/進行程式修改</t>
    <phoneticPr fontId="13" type="noConversion"/>
  </si>
  <si>
    <t>有可能都沒有交易…???</t>
    <phoneticPr fontId="9" type="noConversion"/>
  </si>
  <si>
    <t>由Jack 負責</t>
    <phoneticPr fontId="9" type="noConversion"/>
  </si>
  <si>
    <t>結庫存計算--需Check 1/31庫存</t>
    <phoneticPr fontId="9" type="noConversion"/>
  </si>
  <si>
    <t>測試環境建置---程式上版/轉檔--完成</t>
    <phoneticPr fontId="13" type="noConversion"/>
  </si>
  <si>
    <t>Level2成本</t>
  </si>
  <si>
    <t>代操</t>
    <phoneticPr fontId="13" type="noConversion"/>
  </si>
  <si>
    <t>Level3庫存</t>
    <phoneticPr fontId="9" type="noConversion"/>
  </si>
  <si>
    <t>庫存</t>
  </si>
  <si>
    <t>Level2成本</t>
    <phoneticPr fontId="13" type="noConversion"/>
  </si>
  <si>
    <t>使用FH 程式計算庫存</t>
    <phoneticPr fontId="13" type="noConversion"/>
  </si>
  <si>
    <t>庫存</t>
    <phoneticPr fontId="13" type="noConversion"/>
  </si>
  <si>
    <t>自操交易/代操交易</t>
    <phoneticPr fontId="13" type="noConversion"/>
  </si>
  <si>
    <t>交易</t>
    <phoneticPr fontId="13" type="noConversion"/>
  </si>
  <si>
    <t>使用</t>
  </si>
  <si>
    <t>基準日期</t>
  </si>
  <si>
    <t>UAT進度</t>
    <phoneticPr fontId="9" type="noConversion"/>
  </si>
  <si>
    <t>功能測試</t>
    <phoneticPr fontId="9" type="noConversion"/>
  </si>
  <si>
    <t>正確率</t>
    <phoneticPr fontId="9" type="noConversion"/>
  </si>
  <si>
    <t>資料驗證</t>
    <phoneticPr fontId="9" type="noConversion"/>
  </si>
  <si>
    <t>Jack Tu</t>
    <phoneticPr fontId="9" type="noConversion"/>
  </si>
  <si>
    <t>Vicky Yang</t>
    <phoneticPr fontId="9" type="noConversion"/>
  </si>
  <si>
    <t>ASD小組負責人</t>
    <phoneticPr fontId="9" type="noConversion"/>
  </si>
  <si>
    <t>FIN交割</t>
    <phoneticPr fontId="4" type="noConversion"/>
  </si>
  <si>
    <t>IAD中台</t>
    <phoneticPr fontId="4" type="noConversion"/>
  </si>
  <si>
    <t>IAD部門主管</t>
    <phoneticPr fontId="4" type="noConversion"/>
  </si>
  <si>
    <t>IMD交易室</t>
    <phoneticPr fontId="4" type="noConversion"/>
  </si>
  <si>
    <t>IMD部門主管</t>
    <phoneticPr fontId="4" type="noConversion"/>
  </si>
  <si>
    <t>User 測試組</t>
    <phoneticPr fontId="9" type="noConversion"/>
  </si>
  <si>
    <t>IMD基金</t>
    <phoneticPr fontId="4" type="noConversion"/>
  </si>
  <si>
    <t>IMD專案/另類</t>
    <phoneticPr fontId="9" type="noConversion"/>
  </si>
  <si>
    <t>IMD固收2</t>
    <phoneticPr fontId="9" type="noConversion"/>
  </si>
  <si>
    <t>策略交易</t>
    <phoneticPr fontId="9" type="noConversion"/>
  </si>
  <si>
    <t>Dennis Lai</t>
  </si>
  <si>
    <t>Michelle Huang</t>
  </si>
  <si>
    <t>IAD Compliance</t>
    <phoneticPr fontId="4" type="noConversion"/>
  </si>
  <si>
    <t>ACCT帳務</t>
    <phoneticPr fontId="4" type="noConversion"/>
  </si>
  <si>
    <t>RMD</t>
    <phoneticPr fontId="9" type="noConversion"/>
  </si>
  <si>
    <t>資料源</t>
    <phoneticPr fontId="4" type="noConversion"/>
  </si>
  <si>
    <t>Yvonne Checn</t>
    <phoneticPr fontId="9" type="noConversion"/>
  </si>
  <si>
    <t>Jack Tu</t>
    <phoneticPr fontId="9" type="noConversion"/>
  </si>
  <si>
    <t>Will</t>
    <phoneticPr fontId="9" type="noConversion"/>
  </si>
  <si>
    <t>Leo Chou</t>
    <phoneticPr fontId="9" type="noConversion"/>
  </si>
  <si>
    <t>Lester</t>
    <phoneticPr fontId="9" type="noConversion"/>
  </si>
  <si>
    <t>Anita Hsu</t>
    <phoneticPr fontId="9" type="noConversion"/>
  </si>
  <si>
    <t>Claire Liu</t>
    <phoneticPr fontId="9" type="noConversion"/>
  </si>
  <si>
    <t>Alice Shaw</t>
    <phoneticPr fontId="9" type="noConversion"/>
  </si>
  <si>
    <t>Minching Kuo</t>
    <phoneticPr fontId="9" type="noConversion"/>
  </si>
  <si>
    <t>Rebecca Chung</t>
    <phoneticPr fontId="9" type="noConversion"/>
  </si>
  <si>
    <t>說明/測試進度
(1).資料驗證%/正確率%
(2).功能測試%</t>
    <phoneticPr fontId="9" type="noConversion"/>
  </si>
  <si>
    <t>Level3交易</t>
    <phoneticPr fontId="9" type="noConversion"/>
  </si>
  <si>
    <t>Level3庫存</t>
  </si>
  <si>
    <t>Level2庫存單位數</t>
    <phoneticPr fontId="13" type="noConversion"/>
  </si>
  <si>
    <t>Level2庫存單位數</t>
    <phoneticPr fontId="13" type="noConversion"/>
  </si>
  <si>
    <t>Level2庫存單位數</t>
    <phoneticPr fontId="9" type="noConversion"/>
  </si>
  <si>
    <t>使用FH 程式計算庫存(=2/28庫存)</t>
    <phoneticPr fontId="13" type="noConversion"/>
  </si>
  <si>
    <t>請根據需求清單功能測試/驗證</t>
    <phoneticPr fontId="13" type="noConversion"/>
  </si>
  <si>
    <t>PEFund</t>
    <phoneticPr fontId="13" type="noConversion"/>
  </si>
  <si>
    <t>海外期貨</t>
    <phoneticPr fontId="9" type="noConversion"/>
  </si>
  <si>
    <t>基金交易</t>
    <phoneticPr fontId="13" type="noConversion"/>
  </si>
  <si>
    <t>V</t>
    <phoneticPr fontId="9" type="noConversion"/>
  </si>
  <si>
    <t>V</t>
    <phoneticPr fontId="9" type="noConversion"/>
  </si>
  <si>
    <t>V</t>
    <phoneticPr fontId="9" type="noConversion"/>
  </si>
  <si>
    <t>IMD基金組
(需測試公告)</t>
    <phoneticPr fontId="9" type="noConversion"/>
  </si>
  <si>
    <t>IMD另類</t>
    <phoneticPr fontId="9" type="noConversion"/>
  </si>
  <si>
    <t>IMD固收組</t>
    <phoneticPr fontId="9" type="noConversion"/>
  </si>
  <si>
    <t>2016/12/31(六)</t>
    <phoneticPr fontId="13" type="noConversion"/>
  </si>
  <si>
    <t>國內外-申購&amp;贖回(含公告)</t>
    <phoneticPr fontId="9" type="noConversion"/>
  </si>
  <si>
    <t>3/10(五)</t>
    <phoneticPr fontId="9" type="noConversion"/>
  </si>
  <si>
    <t>3/14(二)</t>
    <phoneticPr fontId="9" type="noConversion"/>
  </si>
  <si>
    <t>1/1~2/20取得</t>
    <phoneticPr fontId="9" type="noConversion"/>
  </si>
  <si>
    <t xml:space="preserve">02/28(二) </t>
    <phoneticPr fontId="13" type="noConversion"/>
  </si>
  <si>
    <t>3/07(二)</t>
    <phoneticPr fontId="9" type="noConversion"/>
  </si>
  <si>
    <t>3/07(二)</t>
    <phoneticPr fontId="9" type="noConversion"/>
  </si>
  <si>
    <t>V</t>
    <phoneticPr fontId="9" type="noConversion"/>
  </si>
  <si>
    <t>3/10(五)</t>
    <phoneticPr fontId="9" type="noConversion"/>
  </si>
  <si>
    <t>國內外貨幣基金-申購</t>
    <phoneticPr fontId="9" type="noConversion"/>
  </si>
  <si>
    <t>國內貨幣基金-申購&amp;贖回</t>
    <phoneticPr fontId="9" type="noConversion"/>
  </si>
  <si>
    <t>3/14(二)</t>
    <phoneticPr fontId="9" type="noConversion"/>
  </si>
  <si>
    <t>國內貨幣基金-申購&amp;贖回</t>
    <phoneticPr fontId="9" type="noConversion"/>
  </si>
  <si>
    <t>國內外-申購&amp;贖回(Proposal)</t>
    <phoneticPr fontId="9" type="noConversion"/>
  </si>
  <si>
    <t>對沖基金-申購</t>
    <phoneticPr fontId="9" type="noConversion"/>
  </si>
  <si>
    <t>私募股權基金</t>
    <phoneticPr fontId="9" type="noConversion"/>
  </si>
  <si>
    <t>基礎建設基金</t>
    <phoneticPr fontId="9" type="noConversion"/>
  </si>
  <si>
    <t>3/09(四)</t>
    <phoneticPr fontId="9" type="noConversion"/>
  </si>
  <si>
    <t>新倉</t>
  </si>
  <si>
    <t>平倉</t>
  </si>
  <si>
    <t>3/06(一)</t>
    <phoneticPr fontId="9" type="noConversion"/>
  </si>
  <si>
    <t>3/08(三)</t>
    <phoneticPr fontId="9" type="noConversion"/>
  </si>
  <si>
    <t>3/13(一)</t>
    <phoneticPr fontId="9" type="noConversion"/>
  </si>
  <si>
    <t>ZFAIFM-AIFM QFII 代操</t>
  </si>
  <si>
    <t>ZFAIFM-AIFM QFII 代操</t>
    <phoneticPr fontId="9" type="noConversion"/>
  </si>
  <si>
    <t>ZFSRD-施羅德代操QFII 1</t>
    <phoneticPr fontId="9" type="noConversion"/>
  </si>
  <si>
    <t>3/16(四)</t>
    <phoneticPr fontId="9" type="noConversion"/>
  </si>
  <si>
    <t>國內外基金配息</t>
    <phoneticPr fontId="9" type="noConversion"/>
  </si>
  <si>
    <t>國內基金配息</t>
    <phoneticPr fontId="9" type="noConversion"/>
  </si>
  <si>
    <t>國外基金配息</t>
    <phoneticPr fontId="9" type="noConversion"/>
  </si>
  <si>
    <t>3/15(三)</t>
    <phoneticPr fontId="9" type="noConversion"/>
  </si>
  <si>
    <t>配息</t>
    <phoneticPr fontId="13" type="noConversion"/>
  </si>
  <si>
    <t>Rebat</t>
    <phoneticPr fontId="9" type="noConversion"/>
  </si>
  <si>
    <t>IAD中台代操</t>
    <phoneticPr fontId="9" type="noConversion"/>
  </si>
  <si>
    <t>自操</t>
    <phoneticPr fontId="9" type="noConversion"/>
  </si>
  <si>
    <t>代操</t>
    <phoneticPr fontId="9" type="noConversion"/>
  </si>
  <si>
    <t>柏瑞證券投信</t>
    <phoneticPr fontId="9" type="noConversion"/>
  </si>
  <si>
    <t>宏利</t>
    <phoneticPr fontId="9" type="noConversion"/>
  </si>
  <si>
    <t>3/14(二)</t>
    <phoneticPr fontId="9" type="noConversion"/>
  </si>
  <si>
    <t>ANZ</t>
    <phoneticPr fontId="9" type="noConversion"/>
  </si>
  <si>
    <t>測試案例詳細資訊</t>
    <phoneticPr fontId="9" type="noConversion"/>
  </si>
  <si>
    <t>1.進行流程測試
2.持續進行功能測試</t>
    <phoneticPr fontId="13" type="noConversion"/>
  </si>
  <si>
    <t>1.測試人員熟悉系統/驗證轉入資料/功能測試
2.程式權限檢查及調整(可由系統查詢)
3.2/24前需確認2016/12/31庫存, 2017/1~2月交易, 系統計算出之2017/2/28庫存</t>
    <phoneticPr fontId="13" type="noConversion"/>
  </si>
  <si>
    <t>1.Vicky, Jack 與各User Team 協調測試案例 
2.測試問題反應/進行程式修改</t>
    <phoneticPr fontId="13" type="noConversion"/>
  </si>
  <si>
    <t>3/06(一)</t>
    <phoneticPr fontId="13" type="noConversion"/>
  </si>
  <si>
    <t>2/20~3/3</t>
    <phoneticPr fontId="13" type="noConversion"/>
  </si>
  <si>
    <t>3/6~3/17</t>
    <phoneticPr fontId="13" type="noConversion"/>
  </si>
  <si>
    <t>流程測試 -佔比40%
--3/6~3/17</t>
    <phoneticPr fontId="13" type="noConversion"/>
  </si>
  <si>
    <t>資料驗證 - 佔比20%
--2/20~3/3
--2/24, 3/2 回報驗證進度</t>
    <phoneticPr fontId="13" type="noConversion"/>
  </si>
  <si>
    <t>資料輸入/其他轉入資料驗證/功能測試  - 佔比40%
--2/20~3/3
--2/24, 3/2 回報功能測試進度(已測)</t>
    <phoneticPr fontId="13" type="noConversion"/>
  </si>
  <si>
    <t>X</t>
    <phoneticPr fontId="9" type="noConversion"/>
  </si>
  <si>
    <t>Level2成本-100%
市價, 價差驗證OK</t>
    <phoneticPr fontId="13" type="noConversion"/>
  </si>
  <si>
    <t>Level3庫存</t>
    <phoneticPr fontId="9" type="noConversion"/>
  </si>
  <si>
    <t>Level3庫存</t>
    <phoneticPr fontId="9" type="noConversion"/>
  </si>
  <si>
    <t>流程測試</t>
    <phoneticPr fontId="9" type="noConversion"/>
  </si>
  <si>
    <t>Level3交易</t>
    <phoneticPr fontId="9" type="noConversion"/>
  </si>
  <si>
    <t>Level3交易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</si>
</sst>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 "/>
  </numFmts>
  <fonts count="28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indexed="8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b/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5" fillId="0" borderId="0"/>
  </cellStyleXfs>
  <cellXfs count="146">
    <xf numFmtId="0" fontId="0" fillId="0" borderId="0" xfId="0">
      <alignment vertical="center"/>
    </xf>
    <xf numFmtId="0" fontId="10" fillId="0" borderId="0" xfId="169" applyFont="1">
      <alignment vertical="center"/>
    </xf>
    <xf numFmtId="0" fontId="10" fillId="0" borderId="0" xfId="169" applyFont="1" applyAlignment="1">
      <alignment horizontal="center" vertical="center"/>
    </xf>
    <xf numFmtId="0" fontId="10" fillId="0" borderId="1" xfId="169" applyFont="1" applyBorder="1">
      <alignment vertical="center"/>
    </xf>
    <xf numFmtId="14" fontId="10" fillId="0" borderId="1" xfId="169" applyNumberFormat="1" applyFont="1" applyBorder="1">
      <alignment vertical="center"/>
    </xf>
    <xf numFmtId="0" fontId="10" fillId="0" borderId="1" xfId="169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0" fillId="0" borderId="1" xfId="169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69" applyFont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76" fontId="18" fillId="0" borderId="1" xfId="0" applyNumberFormat="1" applyFont="1" applyBorder="1">
      <alignment vertical="center"/>
    </xf>
    <xf numFmtId="176" fontId="18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18" fillId="4" borderId="5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176" fontId="18" fillId="0" borderId="1" xfId="0" applyNumberFormat="1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18" fillId="6" borderId="18" xfId="0" applyFont="1" applyFill="1" applyBorder="1">
      <alignment vertical="center"/>
    </xf>
    <xf numFmtId="0" fontId="0" fillId="6" borderId="19" xfId="0" applyFill="1" applyBorder="1">
      <alignment vertical="center"/>
    </xf>
    <xf numFmtId="0" fontId="12" fillId="6" borderId="19" xfId="0" applyFont="1" applyFill="1" applyBorder="1">
      <alignment vertical="center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>
      <alignment vertical="center"/>
    </xf>
    <xf numFmtId="0" fontId="0" fillId="6" borderId="0" xfId="0" applyFill="1" applyBorder="1">
      <alignment vertical="center"/>
    </xf>
    <xf numFmtId="0" fontId="12" fillId="6" borderId="0" xfId="0" applyFont="1" applyFill="1" applyBorder="1">
      <alignment vertical="center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12" fillId="6" borderId="24" xfId="0" applyFont="1" applyFill="1" applyBorder="1">
      <alignment vertical="center"/>
    </xf>
    <xf numFmtId="0" fontId="0" fillId="6" borderId="25" xfId="0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17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8" fillId="4" borderId="1" xfId="169" applyFont="1" applyFill="1" applyBorder="1" applyAlignment="1">
      <alignment horizontal="center" vertical="center"/>
    </xf>
    <xf numFmtId="0" fontId="8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72">
    <cellStyle name="一般" xfId="0" builtinId="0"/>
    <cellStyle name="一般 10" xfId="1"/>
    <cellStyle name="一般 11" xfId="2"/>
    <cellStyle name="一般 12" xfId="170"/>
    <cellStyle name="一般 2" xfId="3"/>
    <cellStyle name="一般 2 2" xfId="4"/>
    <cellStyle name="一般 2 3" xfId="5"/>
    <cellStyle name="一般 2 3 2" xfId="6"/>
    <cellStyle name="一般 2 3 2 2" xfId="7"/>
    <cellStyle name="一般 2 3 2 2 2" xfId="8"/>
    <cellStyle name="一般 2 3 2 2 2 2" xfId="9"/>
    <cellStyle name="一般 2 3 2 2 3" xfId="10"/>
    <cellStyle name="一般 2 3 2 2 3 2" xfId="11"/>
    <cellStyle name="一般 2 3 2 2 4" xfId="12"/>
    <cellStyle name="一般 2 3 2 3" xfId="13"/>
    <cellStyle name="一般 2 3 2 3 2" xfId="14"/>
    <cellStyle name="一般 2 3 2 4" xfId="15"/>
    <cellStyle name="一般 2 3 2 4 2" xfId="16"/>
    <cellStyle name="一般 2 3 2 5" xfId="17"/>
    <cellStyle name="一般 2 3 3" xfId="18"/>
    <cellStyle name="一般 2 3 3 2" xfId="19"/>
    <cellStyle name="一般 2 3 3 2 2" xfId="20"/>
    <cellStyle name="一般 2 3 3 2 2 2" xfId="21"/>
    <cellStyle name="一般 2 3 3 2 3" xfId="22"/>
    <cellStyle name="一般 2 3 3 2 3 2" xfId="23"/>
    <cellStyle name="一般 2 3 3 2 4" xfId="24"/>
    <cellStyle name="一般 2 3 3 3" xfId="25"/>
    <cellStyle name="一般 2 3 3 3 2" xfId="26"/>
    <cellStyle name="一般 2 3 3 4" xfId="27"/>
    <cellStyle name="一般 2 3 3 4 2" xfId="28"/>
    <cellStyle name="一般 2 3 3 5" xfId="29"/>
    <cellStyle name="一般 2 3 4" xfId="30"/>
    <cellStyle name="一般 2 3 4 2" xfId="31"/>
    <cellStyle name="一般 2 3 4 2 2" xfId="32"/>
    <cellStyle name="一般 2 3 4 3" xfId="33"/>
    <cellStyle name="一般 2 3 4 3 2" xfId="34"/>
    <cellStyle name="一般 2 3 4 4" xfId="35"/>
    <cellStyle name="一般 2 3 5" xfId="36"/>
    <cellStyle name="一般 2 3 5 2" xfId="37"/>
    <cellStyle name="一般 2 3 6" xfId="38"/>
    <cellStyle name="一般 2 3 6 2" xfId="39"/>
    <cellStyle name="一般 2 3 7" xfId="40"/>
    <cellStyle name="一般 2 4" xfId="41"/>
    <cellStyle name="一般 2 4 2" xfId="42"/>
    <cellStyle name="一般 2 4 2 2" xfId="43"/>
    <cellStyle name="一般 2 4 2 2 2" xfId="44"/>
    <cellStyle name="一般 2 4 2 3" xfId="45"/>
    <cellStyle name="一般 2 4 2 3 2" xfId="46"/>
    <cellStyle name="一般 2 4 2 4" xfId="47"/>
    <cellStyle name="一般 2 4 3" xfId="48"/>
    <cellStyle name="一般 2 4 3 2" xfId="49"/>
    <cellStyle name="一般 2 4 4" xfId="50"/>
    <cellStyle name="一般 2 4 4 2" xfId="51"/>
    <cellStyle name="一般 2 4 5" xfId="52"/>
    <cellStyle name="一般 2 5" xfId="53"/>
    <cellStyle name="一般 2 5 2" xfId="54"/>
    <cellStyle name="一般 2 5 2 2" xfId="55"/>
    <cellStyle name="一般 2 5 3" xfId="56"/>
    <cellStyle name="一般 2 5 3 2" xfId="57"/>
    <cellStyle name="一般 2 5 4" xfId="58"/>
    <cellStyle name="一般 2 6" xfId="59"/>
    <cellStyle name="一般 2 7" xfId="60"/>
    <cellStyle name="一般 2 8" xfId="169"/>
    <cellStyle name="一般 3" xfId="61"/>
    <cellStyle name="一般 3 2" xfId="62"/>
    <cellStyle name="一般 3 2 2" xfId="63"/>
    <cellStyle name="一般 3 2 2 2" xfId="64"/>
    <cellStyle name="一般 3 2 2 2 2" xfId="65"/>
    <cellStyle name="一般 3 2 2 2 2 2" xfId="66"/>
    <cellStyle name="一般 3 2 2 2 3" xfId="67"/>
    <cellStyle name="一般 3 2 2 2 3 2" xfId="68"/>
    <cellStyle name="一般 3 2 2 2 4" xfId="69"/>
    <cellStyle name="一般 3 2 2 3" xfId="70"/>
    <cellStyle name="一般 3 2 2 3 2" xfId="71"/>
    <cellStyle name="一般 3 2 2 4" xfId="72"/>
    <cellStyle name="一般 3 2 2 4 2" xfId="73"/>
    <cellStyle name="一般 3 2 2 5" xfId="74"/>
    <cellStyle name="一般 3 2 3" xfId="75"/>
    <cellStyle name="一般 3 2 3 2" xfId="76"/>
    <cellStyle name="一般 3 2 3 2 2" xfId="77"/>
    <cellStyle name="一般 3 2 3 3" xfId="78"/>
    <cellStyle name="一般 3 2 3 3 2" xfId="79"/>
    <cellStyle name="一般 3 2 3 4" xfId="80"/>
    <cellStyle name="一般 3 2 4" xfId="81"/>
    <cellStyle name="一般 3 2 4 2" xfId="82"/>
    <cellStyle name="一般 3 2 5" xfId="83"/>
    <cellStyle name="一般 3 2 5 2" xfId="84"/>
    <cellStyle name="一般 3 2 6" xfId="85"/>
    <cellStyle name="一般 3 3" xfId="86"/>
    <cellStyle name="一般 3 3 2" xfId="87"/>
    <cellStyle name="一般 3 3 2 2" xfId="88"/>
    <cellStyle name="一般 3 3 2 2 2" xfId="89"/>
    <cellStyle name="一般 3 3 2 3" xfId="90"/>
    <cellStyle name="一般 3 3 2 3 2" xfId="91"/>
    <cellStyle name="一般 3 3 2 4" xfId="92"/>
    <cellStyle name="一般 3 3 3" xfId="93"/>
    <cellStyle name="一般 3 3 3 2" xfId="94"/>
    <cellStyle name="一般 3 3 4" xfId="95"/>
    <cellStyle name="一般 3 3 4 2" xfId="96"/>
    <cellStyle name="一般 3 3 5" xfId="97"/>
    <cellStyle name="一般 3 4" xfId="98"/>
    <cellStyle name="一般 3 4 2" xfId="99"/>
    <cellStyle name="一般 3 4 2 2" xfId="100"/>
    <cellStyle name="一般 3 4 2 2 2" xfId="101"/>
    <cellStyle name="一般 3 4 2 3" xfId="102"/>
    <cellStyle name="一般 3 4 2 3 2" xfId="103"/>
    <cellStyle name="一般 3 4 2 4" xfId="104"/>
    <cellStyle name="一般 3 4 3" xfId="105"/>
    <cellStyle name="一般 3 4 3 2" xfId="106"/>
    <cellStyle name="一般 3 4 4" xfId="107"/>
    <cellStyle name="一般 3 4 4 2" xfId="108"/>
    <cellStyle name="一般 3 4 5" xfId="109"/>
    <cellStyle name="一般 3 5" xfId="110"/>
    <cellStyle name="一般 3 5 2" xfId="111"/>
    <cellStyle name="一般 3 5 2 2" xfId="112"/>
    <cellStyle name="一般 3 5 3" xfId="113"/>
    <cellStyle name="一般 3 5 3 2" xfId="114"/>
    <cellStyle name="一般 3 5 4" xfId="115"/>
    <cellStyle name="一般 3 6" xfId="116"/>
    <cellStyle name="一般 3 6 2" xfId="117"/>
    <cellStyle name="一般 3 7" xfId="118"/>
    <cellStyle name="一般 3 7 2" xfId="119"/>
    <cellStyle name="一般 3 8" xfId="120"/>
    <cellStyle name="一般 3 9" xfId="121"/>
    <cellStyle name="一般 4" xfId="122"/>
    <cellStyle name="一般 4 2" xfId="123"/>
    <cellStyle name="一般 4 2 2" xfId="124"/>
    <cellStyle name="一般 4 2 2 2" xfId="125"/>
    <cellStyle name="一般 4 2 2 2 2" xfId="126"/>
    <cellStyle name="一般 4 2 2 3" xfId="127"/>
    <cellStyle name="一般 4 2 2 3 2" xfId="128"/>
    <cellStyle name="一般 4 2 2 4" xfId="129"/>
    <cellStyle name="一般 4 2 3" xfId="130"/>
    <cellStyle name="一般 4 2 3 2" xfId="131"/>
    <cellStyle name="一般 4 2 4" xfId="132"/>
    <cellStyle name="一般 4 2 4 2" xfId="133"/>
    <cellStyle name="一般 4 2 5" xfId="134"/>
    <cellStyle name="一般 4 3" xfId="135"/>
    <cellStyle name="一般 4 3 2" xfId="136"/>
    <cellStyle name="一般 4 3 2 2" xfId="137"/>
    <cellStyle name="一般 4 3 3" xfId="138"/>
    <cellStyle name="一般 4 3 3 2" xfId="139"/>
    <cellStyle name="一般 4 3 4" xfId="140"/>
    <cellStyle name="一般 4 4" xfId="141"/>
    <cellStyle name="一般 4 4 2" xfId="142"/>
    <cellStyle name="一般 4 5" xfId="143"/>
    <cellStyle name="一般 4 5 2" xfId="144"/>
    <cellStyle name="一般 4 6" xfId="145"/>
    <cellStyle name="一般 4 7" xfId="146"/>
    <cellStyle name="一般 5" xfId="147"/>
    <cellStyle name="一般 5 2" xfId="148"/>
    <cellStyle name="一般 5 2 2" xfId="149"/>
    <cellStyle name="一般 5 2 2 2" xfId="150"/>
    <cellStyle name="一般 5 2 3" xfId="151"/>
    <cellStyle name="一般 5 2 3 2" xfId="152"/>
    <cellStyle name="一般 5 2 4" xfId="153"/>
    <cellStyle name="一般 5 3" xfId="154"/>
    <cellStyle name="一般 5 3 2" xfId="155"/>
    <cellStyle name="一般 5 4" xfId="156"/>
    <cellStyle name="一般 5 4 2" xfId="157"/>
    <cellStyle name="一般 5 5" xfId="158"/>
    <cellStyle name="一般 5 6" xfId="159"/>
    <cellStyle name="一般 6" xfId="160"/>
    <cellStyle name="一般 6 2" xfId="161"/>
    <cellStyle name="一般 7" xfId="162"/>
    <cellStyle name="一般 7 2" xfId="163"/>
    <cellStyle name="一般 8" xfId="164"/>
    <cellStyle name="一般 9" xfId="165"/>
    <cellStyle name="好_工作表1" xfId="166"/>
    <cellStyle name="貨幣 [0] 2" xfId="171"/>
    <cellStyle name="超連結 2" xfId="167"/>
    <cellStyle name="壞_工作表1" xfId="1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___1.xls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Microsoft_Office_Excel_97-2003____2.xls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7" sqref="B7"/>
    </sheetView>
  </sheetViews>
  <sheetFormatPr defaultRowHeight="16.5"/>
  <cols>
    <col min="1" max="1" width="17.125" customWidth="1"/>
    <col min="2" max="2" width="20" customWidth="1"/>
    <col min="3" max="3" width="46.375" customWidth="1"/>
    <col min="4" max="4" width="25.75" customWidth="1"/>
    <col min="5" max="5" width="77.25" customWidth="1"/>
  </cols>
  <sheetData>
    <row r="1" spans="1:5" ht="37.5" customHeight="1">
      <c r="A1" s="15" t="s">
        <v>3</v>
      </c>
      <c r="B1" s="15" t="s">
        <v>18</v>
      </c>
      <c r="C1" s="14" t="s">
        <v>19</v>
      </c>
      <c r="D1" s="14" t="s">
        <v>20</v>
      </c>
      <c r="E1" s="14" t="s">
        <v>21</v>
      </c>
    </row>
    <row r="2" spans="1:5" ht="30" customHeight="1">
      <c r="A2" s="83" t="s">
        <v>23</v>
      </c>
      <c r="B2" s="80" t="s">
        <v>27</v>
      </c>
      <c r="C2" s="19" t="s">
        <v>51</v>
      </c>
      <c r="D2" s="6" t="s">
        <v>38</v>
      </c>
      <c r="E2" s="6" t="s">
        <v>45</v>
      </c>
    </row>
    <row r="3" spans="1:5" ht="28.5" customHeight="1">
      <c r="A3" s="84"/>
      <c r="B3" s="81"/>
      <c r="C3" s="19" t="s">
        <v>33</v>
      </c>
      <c r="D3" s="6" t="s">
        <v>39</v>
      </c>
      <c r="E3" s="6" t="s">
        <v>46</v>
      </c>
    </row>
    <row r="4" spans="1:5" ht="28.5" customHeight="1">
      <c r="A4" s="84"/>
      <c r="B4" s="69" t="s">
        <v>28</v>
      </c>
      <c r="C4" s="70" t="s">
        <v>34</v>
      </c>
      <c r="D4" s="71" t="s">
        <v>40</v>
      </c>
      <c r="E4" s="71" t="s">
        <v>50</v>
      </c>
    </row>
    <row r="5" spans="1:5" ht="28.5" customHeight="1">
      <c r="A5" s="85"/>
      <c r="B5" s="16" t="s">
        <v>29</v>
      </c>
      <c r="C5" s="19" t="s">
        <v>35</v>
      </c>
      <c r="D5" s="6" t="s">
        <v>40</v>
      </c>
      <c r="E5" s="6"/>
    </row>
    <row r="6" spans="1:5" ht="72.75" customHeight="1">
      <c r="A6" s="82" t="s">
        <v>24</v>
      </c>
      <c r="B6" s="17" t="s">
        <v>159</v>
      </c>
      <c r="C6" s="19" t="s">
        <v>156</v>
      </c>
      <c r="D6" s="20" t="s">
        <v>41</v>
      </c>
      <c r="E6" s="20" t="s">
        <v>47</v>
      </c>
    </row>
    <row r="7" spans="1:5" ht="51.75" customHeight="1">
      <c r="A7" s="82"/>
      <c r="B7" s="17" t="s">
        <v>160</v>
      </c>
      <c r="C7" s="19" t="s">
        <v>155</v>
      </c>
      <c r="D7" s="20" t="s">
        <v>41</v>
      </c>
      <c r="E7" s="70" t="s">
        <v>157</v>
      </c>
    </row>
    <row r="8" spans="1:5" ht="33" customHeight="1">
      <c r="A8" s="82"/>
      <c r="B8" s="17" t="s">
        <v>30</v>
      </c>
      <c r="C8" s="19" t="s">
        <v>36</v>
      </c>
      <c r="D8" s="20" t="s">
        <v>42</v>
      </c>
      <c r="E8" s="20" t="s">
        <v>1</v>
      </c>
    </row>
    <row r="9" spans="1:5" ht="26.25" customHeight="1">
      <c r="A9" s="83" t="s">
        <v>25</v>
      </c>
      <c r="B9" s="17" t="s">
        <v>31</v>
      </c>
      <c r="C9" s="20"/>
      <c r="D9" s="20" t="s">
        <v>43</v>
      </c>
      <c r="E9" s="20" t="s">
        <v>48</v>
      </c>
    </row>
    <row r="10" spans="1:5" ht="26.25" customHeight="1">
      <c r="A10" s="85"/>
      <c r="B10" s="17" t="s">
        <v>32</v>
      </c>
      <c r="C10" s="20" t="s">
        <v>37</v>
      </c>
      <c r="D10" s="20" t="s">
        <v>44</v>
      </c>
      <c r="E10" s="20" t="s">
        <v>49</v>
      </c>
    </row>
    <row r="11" spans="1:5">
      <c r="A11" s="13" t="s">
        <v>26</v>
      </c>
      <c r="B11" s="18">
        <v>42842</v>
      </c>
      <c r="C11" s="20"/>
      <c r="D11" s="20"/>
      <c r="E11" s="20"/>
    </row>
  </sheetData>
  <mergeCells count="4">
    <mergeCell ref="B2:B3"/>
    <mergeCell ref="A6:A8"/>
    <mergeCell ref="A2:A5"/>
    <mergeCell ref="A9:A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8"/>
  <sheetViews>
    <sheetView tabSelected="1"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J4" sqref="J4"/>
    </sheetView>
  </sheetViews>
  <sheetFormatPr defaultRowHeight="16.5"/>
  <cols>
    <col min="1" max="1" width="10.75" customWidth="1"/>
    <col min="2" max="2" width="8.375" customWidth="1"/>
    <col min="3" max="3" width="15.625" style="47" customWidth="1"/>
    <col min="4" max="4" width="15" style="52" customWidth="1"/>
    <col min="5" max="5" width="28.75" bestFit="1" customWidth="1"/>
    <col min="6" max="6" width="21" customWidth="1"/>
    <col min="7" max="7" width="20.875" hidden="1" customWidth="1"/>
    <col min="8" max="11" width="12.875" customWidth="1"/>
    <col min="12" max="12" width="13.125" customWidth="1"/>
    <col min="13" max="13" width="13.375" hidden="1" customWidth="1"/>
    <col min="14" max="14" width="13.75" customWidth="1"/>
    <col min="15" max="15" width="17" customWidth="1"/>
    <col min="16" max="16" width="16.125" customWidth="1"/>
    <col min="17" max="17" width="17.75" bestFit="1" customWidth="1"/>
    <col min="18" max="18" width="13.375" customWidth="1"/>
    <col min="19" max="19" width="17.5" customWidth="1"/>
  </cols>
  <sheetData>
    <row r="1" spans="1:24" ht="31.5" customHeight="1">
      <c r="A1" s="89" t="s">
        <v>75</v>
      </c>
      <c r="B1" s="90"/>
      <c r="C1" s="90"/>
      <c r="D1" s="91"/>
      <c r="E1" s="91"/>
      <c r="F1" s="92"/>
      <c r="G1" s="33" t="s">
        <v>74</v>
      </c>
      <c r="H1" s="33" t="s">
        <v>76</v>
      </c>
      <c r="I1" s="33" t="s">
        <v>77</v>
      </c>
      <c r="J1" s="33" t="s">
        <v>78</v>
      </c>
      <c r="K1" s="33" t="s">
        <v>79</v>
      </c>
      <c r="L1" s="33" t="s">
        <v>73</v>
      </c>
      <c r="M1" s="33" t="s">
        <v>72</v>
      </c>
      <c r="N1" s="39" t="s">
        <v>82</v>
      </c>
      <c r="O1" s="33" t="s">
        <v>71</v>
      </c>
      <c r="P1" s="33" t="s">
        <v>70</v>
      </c>
      <c r="Q1" s="33" t="s">
        <v>83</v>
      </c>
      <c r="R1" s="33" t="s">
        <v>84</v>
      </c>
      <c r="S1" s="33" t="s">
        <v>85</v>
      </c>
    </row>
    <row r="2" spans="1:24" ht="27.75" customHeight="1">
      <c r="A2" s="93"/>
      <c r="B2" s="94"/>
      <c r="C2" s="94"/>
      <c r="D2" s="94"/>
      <c r="E2" s="94"/>
      <c r="F2" s="95"/>
      <c r="G2" s="33"/>
      <c r="H2" s="33" t="s">
        <v>89</v>
      </c>
      <c r="I2" s="33" t="s">
        <v>90</v>
      </c>
      <c r="J2" s="33" t="s">
        <v>91</v>
      </c>
      <c r="K2" s="41" t="s">
        <v>80</v>
      </c>
      <c r="L2" s="41" t="s">
        <v>81</v>
      </c>
      <c r="M2" s="33"/>
      <c r="N2" s="33" t="s">
        <v>92</v>
      </c>
      <c r="O2" s="33" t="s">
        <v>93</v>
      </c>
      <c r="P2" s="33" t="s">
        <v>94</v>
      </c>
      <c r="Q2" s="33" t="s">
        <v>95</v>
      </c>
      <c r="R2" s="33" t="s">
        <v>88</v>
      </c>
      <c r="S2" s="40" t="s">
        <v>88</v>
      </c>
    </row>
    <row r="3" spans="1:24" ht="24.75" customHeight="1">
      <c r="A3" s="124" t="s">
        <v>69</v>
      </c>
      <c r="B3" s="125"/>
      <c r="C3" s="125"/>
      <c r="D3" s="125"/>
      <c r="E3" s="125"/>
      <c r="F3" s="125"/>
      <c r="G3" s="33"/>
      <c r="H3" s="138" t="s">
        <v>68</v>
      </c>
      <c r="I3" s="139"/>
      <c r="J3" s="139"/>
      <c r="K3" s="139"/>
      <c r="L3" s="139"/>
      <c r="M3" s="140"/>
      <c r="N3" s="141"/>
      <c r="O3" s="33" t="s">
        <v>67</v>
      </c>
      <c r="P3" s="118" t="s">
        <v>86</v>
      </c>
      <c r="Q3" s="119"/>
      <c r="R3" s="119"/>
      <c r="S3" s="38" t="s">
        <v>87</v>
      </c>
      <c r="T3" s="78" t="s">
        <v>66</v>
      </c>
      <c r="U3" s="78" t="s">
        <v>65</v>
      </c>
      <c r="V3" s="78" t="s">
        <v>64</v>
      </c>
      <c r="W3" s="78" t="s">
        <v>168</v>
      </c>
      <c r="X3" s="78" t="s">
        <v>63</v>
      </c>
    </row>
    <row r="4" spans="1:24" ht="47.25" customHeight="1">
      <c r="A4" s="126"/>
      <c r="B4" s="127"/>
      <c r="C4" s="128"/>
      <c r="D4" s="48" t="s">
        <v>62</v>
      </c>
      <c r="E4" s="37" t="s">
        <v>61</v>
      </c>
      <c r="F4" s="42" t="s">
        <v>96</v>
      </c>
      <c r="G4" s="33"/>
      <c r="H4" s="74">
        <f>(0*0.25+0*0.25+0*0.25+0*0.25)*0.1</f>
        <v>0</v>
      </c>
      <c r="I4" s="32"/>
      <c r="J4" s="74">
        <f>(0*0.25+0*0.25+0*0.25+0*0.25)*0.1</f>
        <v>0</v>
      </c>
      <c r="K4" s="32"/>
      <c r="L4" s="75">
        <f>(0*0.25+0*0.25+0*0.25+0*0.25)*0.1</f>
        <v>0</v>
      </c>
      <c r="M4" s="36"/>
      <c r="N4" s="36"/>
      <c r="O4" s="75">
        <f>(0*0.25+0*0.25+0*0.25+0*0.25)*0.3</f>
        <v>0</v>
      </c>
      <c r="P4" s="75">
        <f>(0*0.4+0*0.3+0*0.3)*0.2</f>
        <v>0</v>
      </c>
      <c r="Q4" s="75">
        <f>(100*0.4+0*0.3+0*0.3)*0.2</f>
        <v>8</v>
      </c>
      <c r="R4" s="32"/>
      <c r="S4" s="32"/>
      <c r="T4" s="76">
        <f>H4+J4+L4+O4+P4+Q4</f>
        <v>8</v>
      </c>
      <c r="U4" s="77"/>
      <c r="V4" s="79">
        <f>H9+I9+J9+K9+L9+M9+N9+O9+P9+Q9+R9</f>
        <v>2.5000000000000001E-2</v>
      </c>
      <c r="W4" s="79">
        <v>0</v>
      </c>
      <c r="X4" s="79">
        <f>T4*0.2+V4*0.4+W4*0.4</f>
        <v>1.61</v>
      </c>
    </row>
    <row r="5" spans="1:24" ht="48.75" customHeight="1">
      <c r="A5" s="129" t="s">
        <v>162</v>
      </c>
      <c r="B5" s="130"/>
      <c r="C5" s="131"/>
      <c r="D5" s="46" t="s">
        <v>113</v>
      </c>
      <c r="E5" s="21" t="s">
        <v>58</v>
      </c>
      <c r="F5" s="21"/>
      <c r="G5" s="33"/>
      <c r="H5" s="31" t="s">
        <v>54</v>
      </c>
      <c r="I5" s="31"/>
      <c r="J5" s="31" t="s">
        <v>98</v>
      </c>
      <c r="K5" s="31"/>
      <c r="L5" s="35" t="s">
        <v>98</v>
      </c>
      <c r="M5" s="33"/>
      <c r="N5" s="33"/>
      <c r="O5" s="31" t="s">
        <v>53</v>
      </c>
      <c r="P5" s="34" t="s">
        <v>100</v>
      </c>
      <c r="Q5" s="73" t="s">
        <v>165</v>
      </c>
      <c r="R5" s="31"/>
      <c r="S5" s="33"/>
    </row>
    <row r="6" spans="1:24">
      <c r="A6" s="132"/>
      <c r="B6" s="133"/>
      <c r="C6" s="134"/>
      <c r="D6" s="49" t="s">
        <v>117</v>
      </c>
      <c r="E6" s="21" t="s">
        <v>60</v>
      </c>
      <c r="F6" s="21"/>
      <c r="G6" s="33"/>
      <c r="H6" s="31" t="s">
        <v>97</v>
      </c>
      <c r="I6" s="33"/>
      <c r="J6" s="31" t="s">
        <v>170</v>
      </c>
      <c r="K6" s="33"/>
      <c r="L6" s="35" t="s">
        <v>169</v>
      </c>
      <c r="M6" s="33"/>
      <c r="N6" s="33"/>
      <c r="O6" s="31" t="s">
        <v>59</v>
      </c>
      <c r="P6" s="34"/>
      <c r="Q6" s="31"/>
      <c r="R6" s="31"/>
      <c r="S6" s="33"/>
    </row>
    <row r="7" spans="1:24">
      <c r="A7" s="132"/>
      <c r="B7" s="133"/>
      <c r="C7" s="134"/>
      <c r="D7" s="46" t="s">
        <v>118</v>
      </c>
      <c r="E7" s="21" t="s">
        <v>58</v>
      </c>
      <c r="F7" s="21" t="s">
        <v>57</v>
      </c>
      <c r="G7" s="33"/>
      <c r="H7" s="31" t="s">
        <v>54</v>
      </c>
      <c r="I7" s="31"/>
      <c r="J7" s="31" t="s">
        <v>98</v>
      </c>
      <c r="K7" s="31"/>
      <c r="L7" s="35" t="s">
        <v>166</v>
      </c>
      <c r="M7" s="33"/>
      <c r="N7" s="33"/>
      <c r="O7" s="31" t="s">
        <v>53</v>
      </c>
      <c r="P7" s="34" t="s">
        <v>99</v>
      </c>
      <c r="Q7" s="31" t="s">
        <v>56</v>
      </c>
      <c r="R7" s="31"/>
      <c r="S7" s="33"/>
    </row>
    <row r="8" spans="1:24" ht="39.75" customHeight="1">
      <c r="A8" s="135"/>
      <c r="B8" s="136"/>
      <c r="C8" s="137"/>
      <c r="D8" s="46" t="s">
        <v>158</v>
      </c>
      <c r="E8" s="21" t="s">
        <v>55</v>
      </c>
      <c r="F8" s="24" t="s">
        <v>102</v>
      </c>
      <c r="G8" s="33"/>
      <c r="H8" s="31" t="s">
        <v>54</v>
      </c>
      <c r="I8" s="31"/>
      <c r="J8" s="31" t="s">
        <v>98</v>
      </c>
      <c r="K8" s="31"/>
      <c r="L8" s="35" t="s">
        <v>167</v>
      </c>
      <c r="M8" s="33"/>
      <c r="N8" s="33"/>
      <c r="O8" s="30" t="s">
        <v>53</v>
      </c>
      <c r="P8" s="34" t="s">
        <v>101</v>
      </c>
      <c r="Q8" s="31" t="s">
        <v>52</v>
      </c>
      <c r="R8" s="31"/>
      <c r="S8" s="33"/>
    </row>
    <row r="9" spans="1:24" ht="69.75" customHeight="1">
      <c r="A9" s="96" t="s">
        <v>163</v>
      </c>
      <c r="B9" s="97"/>
      <c r="C9" s="98"/>
      <c r="D9" s="46"/>
      <c r="E9" s="21"/>
      <c r="F9" s="24" t="s">
        <v>103</v>
      </c>
      <c r="G9" s="31"/>
      <c r="H9" s="31">
        <f>0*0.1</f>
        <v>0</v>
      </c>
      <c r="I9" s="31">
        <f>0*0.1</f>
        <v>0</v>
      </c>
      <c r="J9" s="31">
        <f>0*0.1</f>
        <v>0</v>
      </c>
      <c r="K9" s="31">
        <f>0*0.1</f>
        <v>0</v>
      </c>
      <c r="L9" s="30">
        <f>0*0.1</f>
        <v>0</v>
      </c>
      <c r="M9" s="33"/>
      <c r="N9" s="31">
        <f>0*0.1</f>
        <v>0</v>
      </c>
      <c r="O9" s="75">
        <f>0.25*0.1</f>
        <v>2.5000000000000001E-2</v>
      </c>
      <c r="P9" s="30">
        <f>0*0.1</f>
        <v>0</v>
      </c>
      <c r="Q9" s="31">
        <f>0*0.1</f>
        <v>0</v>
      </c>
      <c r="R9" s="31">
        <f>0*0.1</f>
        <v>0</v>
      </c>
      <c r="S9" s="30"/>
    </row>
    <row r="10" spans="1:24">
      <c r="A10" s="99" t="s">
        <v>161</v>
      </c>
      <c r="B10" s="99" t="s">
        <v>106</v>
      </c>
      <c r="C10" s="120" t="s">
        <v>110</v>
      </c>
      <c r="D10" s="50" t="s">
        <v>120</v>
      </c>
      <c r="E10" s="46" t="s">
        <v>114</v>
      </c>
      <c r="F10" s="24"/>
      <c r="G10" s="21"/>
      <c r="H10" s="22" t="s">
        <v>107</v>
      </c>
      <c r="I10" s="21"/>
      <c r="J10" s="21"/>
      <c r="K10" s="21"/>
      <c r="L10" s="22" t="s">
        <v>107</v>
      </c>
      <c r="M10" s="21"/>
      <c r="N10" s="22" t="s">
        <v>107</v>
      </c>
      <c r="O10" s="22" t="s">
        <v>107</v>
      </c>
      <c r="P10" s="22" t="s">
        <v>107</v>
      </c>
      <c r="Q10" s="22" t="s">
        <v>107</v>
      </c>
      <c r="R10" s="21"/>
      <c r="S10" s="24"/>
    </row>
    <row r="11" spans="1:24" ht="19.5" customHeight="1">
      <c r="A11" s="100"/>
      <c r="B11" s="100"/>
      <c r="C11" s="121"/>
      <c r="D11" s="50" t="s">
        <v>115</v>
      </c>
      <c r="E11" s="46" t="s">
        <v>127</v>
      </c>
      <c r="F11" s="24"/>
      <c r="G11" s="21"/>
      <c r="H11" s="22" t="s">
        <v>107</v>
      </c>
      <c r="I11" s="21"/>
      <c r="J11" s="21"/>
      <c r="K11" s="21"/>
      <c r="L11" s="22" t="s">
        <v>108</v>
      </c>
      <c r="M11" s="21"/>
      <c r="N11" s="22" t="s">
        <v>121</v>
      </c>
      <c r="O11" s="22" t="s">
        <v>107</v>
      </c>
      <c r="P11" s="22" t="s">
        <v>107</v>
      </c>
      <c r="Q11" s="22" t="s">
        <v>107</v>
      </c>
      <c r="R11" s="21"/>
      <c r="S11" s="24"/>
    </row>
    <row r="12" spans="1:24" ht="18" customHeight="1">
      <c r="A12" s="100"/>
      <c r="B12" s="100"/>
      <c r="C12" s="121"/>
      <c r="D12" s="50" t="s">
        <v>116</v>
      </c>
      <c r="E12" s="46" t="s">
        <v>127</v>
      </c>
      <c r="F12" s="24"/>
      <c r="G12" s="21"/>
      <c r="H12" s="22" t="s">
        <v>107</v>
      </c>
      <c r="I12" s="21"/>
      <c r="J12" s="21"/>
      <c r="K12" s="21"/>
      <c r="L12" s="22" t="s">
        <v>108</v>
      </c>
      <c r="M12" s="21"/>
      <c r="N12" s="22" t="s">
        <v>107</v>
      </c>
      <c r="O12" s="22" t="s">
        <v>107</v>
      </c>
      <c r="P12" s="22" t="s">
        <v>107</v>
      </c>
      <c r="Q12" s="22" t="s">
        <v>107</v>
      </c>
      <c r="R12" s="21"/>
      <c r="S12" s="24"/>
    </row>
    <row r="13" spans="1:24">
      <c r="A13" s="100"/>
      <c r="B13" s="100"/>
      <c r="C13" s="53" t="s">
        <v>111</v>
      </c>
      <c r="D13" s="51" t="s">
        <v>125</v>
      </c>
      <c r="E13" s="29" t="s">
        <v>128</v>
      </c>
      <c r="F13" s="29"/>
      <c r="G13" s="27"/>
      <c r="H13" s="28"/>
      <c r="I13" s="28" t="s">
        <v>109</v>
      </c>
      <c r="J13" s="28"/>
      <c r="K13" s="28"/>
      <c r="L13" s="28" t="s">
        <v>121</v>
      </c>
      <c r="M13" s="27"/>
      <c r="N13" s="28"/>
      <c r="O13" s="28" t="s">
        <v>121</v>
      </c>
      <c r="P13" s="28" t="s">
        <v>121</v>
      </c>
      <c r="Q13" s="28" t="s">
        <v>121</v>
      </c>
      <c r="R13" s="28"/>
      <c r="S13" s="27"/>
    </row>
    <row r="14" spans="1:24" ht="18.75" customHeight="1">
      <c r="A14" s="100"/>
      <c r="B14" s="100"/>
      <c r="C14" s="122" t="s">
        <v>112</v>
      </c>
      <c r="D14" s="51" t="s">
        <v>120</v>
      </c>
      <c r="E14" s="27" t="s">
        <v>123</v>
      </c>
      <c r="F14" s="43"/>
      <c r="G14" s="27"/>
      <c r="H14" s="28"/>
      <c r="I14" s="28"/>
      <c r="J14" s="28" t="s">
        <v>107</v>
      </c>
      <c r="K14" s="28"/>
      <c r="L14" s="28" t="s">
        <v>107</v>
      </c>
      <c r="M14" s="27"/>
      <c r="N14" s="27"/>
      <c r="O14" s="28" t="s">
        <v>107</v>
      </c>
      <c r="P14" s="28" t="s">
        <v>107</v>
      </c>
      <c r="Q14" s="28" t="s">
        <v>107</v>
      </c>
      <c r="R14" s="28"/>
      <c r="S14" s="27"/>
    </row>
    <row r="15" spans="1:24" ht="18.75" customHeight="1">
      <c r="A15" s="100"/>
      <c r="B15" s="100"/>
      <c r="C15" s="123"/>
      <c r="D15" s="51" t="s">
        <v>122</v>
      </c>
      <c r="E15" s="27" t="s">
        <v>126</v>
      </c>
      <c r="F15" s="43"/>
      <c r="G15" s="27"/>
      <c r="H15" s="28"/>
      <c r="I15" s="28"/>
      <c r="J15" s="28" t="s">
        <v>107</v>
      </c>
      <c r="K15" s="28"/>
      <c r="L15" s="28" t="s">
        <v>108</v>
      </c>
      <c r="M15" s="27"/>
      <c r="N15" s="27"/>
      <c r="O15" s="28" t="s">
        <v>107</v>
      </c>
      <c r="P15" s="28" t="s">
        <v>107</v>
      </c>
      <c r="Q15" s="28" t="s">
        <v>107</v>
      </c>
      <c r="R15" s="28"/>
      <c r="S15" s="27"/>
    </row>
    <row r="16" spans="1:24">
      <c r="A16" s="100"/>
      <c r="B16" s="100"/>
      <c r="C16" s="123"/>
      <c r="D16" s="51" t="s">
        <v>125</v>
      </c>
      <c r="E16" s="21" t="s">
        <v>124</v>
      </c>
      <c r="F16" s="21"/>
      <c r="G16" s="21"/>
      <c r="H16" s="22"/>
      <c r="I16" s="22"/>
      <c r="J16" s="22" t="s">
        <v>107</v>
      </c>
      <c r="K16" s="22"/>
      <c r="L16" s="22" t="s">
        <v>108</v>
      </c>
      <c r="M16" s="21"/>
      <c r="N16" s="21"/>
      <c r="O16" s="22" t="s">
        <v>107</v>
      </c>
      <c r="P16" s="22" t="s">
        <v>107</v>
      </c>
      <c r="Q16" s="22" t="s">
        <v>107</v>
      </c>
      <c r="R16" s="22"/>
      <c r="S16" s="21"/>
    </row>
    <row r="17" spans="1:19">
      <c r="A17" s="100"/>
      <c r="B17" s="100"/>
      <c r="C17" s="102" t="s">
        <v>147</v>
      </c>
      <c r="D17" s="51" t="s">
        <v>136</v>
      </c>
      <c r="E17" s="27" t="s">
        <v>137</v>
      </c>
      <c r="F17" s="27"/>
      <c r="G17" s="27"/>
      <c r="H17" s="27"/>
      <c r="I17" s="27"/>
      <c r="J17" s="27"/>
      <c r="K17" s="27"/>
      <c r="L17" s="27"/>
      <c r="M17" s="27"/>
      <c r="N17" s="27"/>
      <c r="O17" s="28" t="s">
        <v>107</v>
      </c>
      <c r="P17" s="28" t="s">
        <v>107</v>
      </c>
      <c r="Q17" s="28" t="s">
        <v>107</v>
      </c>
      <c r="R17" s="28"/>
      <c r="S17" s="27"/>
    </row>
    <row r="18" spans="1:19">
      <c r="A18" s="100"/>
      <c r="B18" s="100"/>
      <c r="C18" s="103"/>
      <c r="D18" s="51" t="s">
        <v>125</v>
      </c>
      <c r="E18" s="44" t="s">
        <v>138</v>
      </c>
      <c r="F18" s="27"/>
      <c r="G18" s="27"/>
      <c r="H18" s="27"/>
      <c r="I18" s="27"/>
      <c r="J18" s="27"/>
      <c r="K18" s="27"/>
      <c r="L18" s="27"/>
      <c r="M18" s="27"/>
      <c r="N18" s="27"/>
      <c r="O18" s="28" t="s">
        <v>107</v>
      </c>
      <c r="P18" s="28" t="s">
        <v>107</v>
      </c>
      <c r="Q18" s="28" t="s">
        <v>107</v>
      </c>
      <c r="R18" s="28"/>
      <c r="S18" s="27"/>
    </row>
    <row r="19" spans="1:19">
      <c r="A19" s="100"/>
      <c r="B19" s="100"/>
      <c r="C19" s="103"/>
      <c r="D19" s="51" t="s">
        <v>140</v>
      </c>
      <c r="E19" s="26" t="s">
        <v>139</v>
      </c>
      <c r="F19" s="21"/>
      <c r="G19" s="21"/>
      <c r="H19" s="21"/>
      <c r="I19" s="21"/>
      <c r="J19" s="21"/>
      <c r="K19" s="21"/>
      <c r="L19" s="21"/>
      <c r="M19" s="21"/>
      <c r="N19" s="21"/>
      <c r="O19" s="22" t="s">
        <v>107</v>
      </c>
      <c r="P19" s="22" t="s">
        <v>107</v>
      </c>
      <c r="Q19" s="22" t="s">
        <v>107</v>
      </c>
      <c r="R19" s="22"/>
      <c r="S19" s="21"/>
    </row>
    <row r="20" spans="1:19">
      <c r="A20" s="100"/>
      <c r="B20" s="104" t="s">
        <v>105</v>
      </c>
      <c r="C20" s="105"/>
      <c r="D20" s="51" t="s">
        <v>134</v>
      </c>
      <c r="E20" s="26" t="s">
        <v>132</v>
      </c>
      <c r="F20" s="21"/>
      <c r="G20" s="21"/>
      <c r="H20" s="21"/>
      <c r="I20" s="21"/>
      <c r="J20" s="21"/>
      <c r="K20" s="22" t="s">
        <v>107</v>
      </c>
      <c r="L20" s="22" t="s">
        <v>107</v>
      </c>
      <c r="M20" s="21"/>
      <c r="N20" s="21"/>
      <c r="O20" s="22" t="s">
        <v>107</v>
      </c>
      <c r="P20" s="22" t="s">
        <v>107</v>
      </c>
      <c r="Q20" s="22" t="s">
        <v>107</v>
      </c>
      <c r="R20" s="22"/>
      <c r="S20" s="21"/>
    </row>
    <row r="21" spans="1:19">
      <c r="A21" s="100"/>
      <c r="B21" s="106"/>
      <c r="C21" s="107"/>
      <c r="D21" s="51" t="s">
        <v>135</v>
      </c>
      <c r="E21" s="26" t="s">
        <v>132</v>
      </c>
      <c r="F21" s="21"/>
      <c r="G21" s="21"/>
      <c r="H21" s="21"/>
      <c r="I21" s="21"/>
      <c r="J21" s="21"/>
      <c r="K21" s="22" t="s">
        <v>107</v>
      </c>
      <c r="L21" s="22" t="s">
        <v>108</v>
      </c>
      <c r="M21" s="21"/>
      <c r="N21" s="21"/>
      <c r="O21" s="22" t="s">
        <v>107</v>
      </c>
      <c r="P21" s="22" t="s">
        <v>107</v>
      </c>
      <c r="Q21" s="22" t="s">
        <v>107</v>
      </c>
      <c r="R21" s="22"/>
      <c r="S21" s="21"/>
    </row>
    <row r="22" spans="1:19">
      <c r="A22" s="100"/>
      <c r="B22" s="108"/>
      <c r="C22" s="109"/>
      <c r="D22" s="51" t="s">
        <v>136</v>
      </c>
      <c r="E22" s="26" t="s">
        <v>133</v>
      </c>
      <c r="F22" s="21"/>
      <c r="G22" s="21"/>
      <c r="H22" s="21"/>
      <c r="I22" s="21"/>
      <c r="J22" s="21"/>
      <c r="K22" s="22"/>
      <c r="L22" s="22"/>
      <c r="M22" s="21"/>
      <c r="N22" s="21"/>
      <c r="O22" s="22" t="s">
        <v>121</v>
      </c>
      <c r="P22" s="22" t="s">
        <v>121</v>
      </c>
      <c r="Q22" s="22" t="s">
        <v>121</v>
      </c>
      <c r="R22" s="22"/>
      <c r="S22" s="21"/>
    </row>
    <row r="23" spans="1:19">
      <c r="A23" s="100"/>
      <c r="B23" s="110" t="s">
        <v>104</v>
      </c>
      <c r="C23" s="105"/>
      <c r="D23" s="51" t="s">
        <v>119</v>
      </c>
      <c r="E23" s="21" t="s">
        <v>129</v>
      </c>
      <c r="F23" s="21"/>
      <c r="G23" s="21"/>
      <c r="H23" s="21"/>
      <c r="I23" s="22" t="s">
        <v>107</v>
      </c>
      <c r="J23" s="21"/>
      <c r="K23" s="21"/>
      <c r="L23" s="22"/>
      <c r="M23" s="21"/>
      <c r="N23" s="22"/>
      <c r="O23" s="72" t="s">
        <v>164</v>
      </c>
      <c r="P23" s="22"/>
      <c r="Q23" s="22"/>
      <c r="R23" s="22"/>
      <c r="S23" s="21"/>
    </row>
    <row r="24" spans="1:19">
      <c r="A24" s="100"/>
      <c r="B24" s="108"/>
      <c r="C24" s="109"/>
      <c r="D24" s="51" t="s">
        <v>131</v>
      </c>
      <c r="E24" s="21" t="s">
        <v>130</v>
      </c>
      <c r="F24" s="21"/>
      <c r="G24" s="21"/>
      <c r="H24" s="21"/>
      <c r="I24" s="22" t="s">
        <v>121</v>
      </c>
      <c r="J24" s="21"/>
      <c r="K24" s="21"/>
      <c r="L24" s="22"/>
      <c r="M24" s="21"/>
      <c r="N24" s="22"/>
      <c r="O24" s="72" t="s">
        <v>164</v>
      </c>
      <c r="P24" s="22"/>
      <c r="Q24" s="22"/>
      <c r="R24" s="22"/>
      <c r="S24" s="21"/>
    </row>
    <row r="25" spans="1:19" ht="19.5" customHeight="1">
      <c r="A25" s="100"/>
      <c r="B25" s="114" t="s">
        <v>145</v>
      </c>
      <c r="C25" s="111" t="s">
        <v>148</v>
      </c>
      <c r="D25" s="51" t="s">
        <v>119</v>
      </c>
      <c r="E25" s="25" t="s">
        <v>141</v>
      </c>
      <c r="F25" s="24"/>
      <c r="G25" s="21"/>
      <c r="H25" s="21"/>
      <c r="I25" s="21"/>
      <c r="J25" s="21"/>
      <c r="K25" s="21"/>
      <c r="L25" s="21"/>
      <c r="M25" s="21"/>
      <c r="N25" s="21"/>
      <c r="O25" s="22" t="s">
        <v>107</v>
      </c>
      <c r="P25" s="22" t="s">
        <v>107</v>
      </c>
      <c r="Q25" s="22" t="s">
        <v>107</v>
      </c>
      <c r="R25" s="22"/>
      <c r="S25" s="21"/>
    </row>
    <row r="26" spans="1:19" ht="19.5" customHeight="1">
      <c r="A26" s="100"/>
      <c r="B26" s="115"/>
      <c r="C26" s="112"/>
      <c r="D26" s="51" t="s">
        <v>122</v>
      </c>
      <c r="E26" s="25" t="s">
        <v>142</v>
      </c>
      <c r="F26" s="45"/>
      <c r="G26" s="21"/>
      <c r="H26" s="21"/>
      <c r="I26" s="21"/>
      <c r="J26" s="21"/>
      <c r="K26" s="21"/>
      <c r="L26" s="21"/>
      <c r="M26" s="21"/>
      <c r="N26" s="21"/>
      <c r="O26" s="22" t="s">
        <v>121</v>
      </c>
      <c r="P26" s="22"/>
      <c r="Q26" s="22"/>
      <c r="R26" s="22"/>
      <c r="S26" s="21"/>
    </row>
    <row r="27" spans="1:19" ht="19.5" customHeight="1">
      <c r="A27" s="100"/>
      <c r="B27" s="115"/>
      <c r="C27" s="113"/>
      <c r="D27" s="51" t="s">
        <v>136</v>
      </c>
      <c r="E27" s="25" t="s">
        <v>143</v>
      </c>
      <c r="F27" s="45"/>
      <c r="G27" s="21"/>
      <c r="H27" s="21"/>
      <c r="I27" s="21"/>
      <c r="J27" s="21"/>
      <c r="K27" s="21"/>
      <c r="L27" s="21"/>
      <c r="M27" s="21"/>
      <c r="N27" s="21"/>
      <c r="O27" s="22" t="s">
        <v>121</v>
      </c>
      <c r="P27" s="22"/>
      <c r="Q27" s="22"/>
      <c r="R27" s="22"/>
      <c r="S27" s="21"/>
    </row>
    <row r="28" spans="1:19" ht="19.5" customHeight="1">
      <c r="A28" s="100"/>
      <c r="B28" s="116"/>
      <c r="C28" s="86" t="s">
        <v>149</v>
      </c>
      <c r="D28" s="51" t="s">
        <v>136</v>
      </c>
      <c r="E28" s="25" t="s">
        <v>138</v>
      </c>
      <c r="F28" s="45"/>
      <c r="G28" s="21"/>
      <c r="H28" s="21"/>
      <c r="I28" s="21"/>
      <c r="J28" s="21"/>
      <c r="K28" s="21"/>
      <c r="L28" s="21"/>
      <c r="M28" s="21"/>
      <c r="N28" s="21"/>
      <c r="O28" s="22" t="s">
        <v>121</v>
      </c>
      <c r="P28" s="22"/>
      <c r="Q28" s="22"/>
      <c r="R28" s="22"/>
      <c r="S28" s="21"/>
    </row>
    <row r="29" spans="1:19" ht="19.5" customHeight="1">
      <c r="A29" s="100"/>
      <c r="B29" s="117"/>
      <c r="C29" s="113"/>
      <c r="D29" s="51" t="s">
        <v>144</v>
      </c>
      <c r="E29" s="25" t="s">
        <v>139</v>
      </c>
      <c r="F29" s="45"/>
      <c r="G29" s="21"/>
      <c r="H29" s="21"/>
      <c r="I29" s="21"/>
      <c r="J29" s="21"/>
      <c r="K29" s="21"/>
      <c r="L29" s="21"/>
      <c r="M29" s="21"/>
      <c r="N29" s="21"/>
      <c r="O29" s="22" t="s">
        <v>121</v>
      </c>
      <c r="P29" s="22"/>
      <c r="Q29" s="22"/>
      <c r="R29" s="22"/>
      <c r="S29" s="21"/>
    </row>
    <row r="30" spans="1:19" ht="19.5" customHeight="1">
      <c r="A30" s="100"/>
      <c r="B30" s="114" t="s">
        <v>146</v>
      </c>
      <c r="C30" s="86" t="s">
        <v>148</v>
      </c>
      <c r="D30" s="51" t="s">
        <v>119</v>
      </c>
      <c r="E30" s="25" t="s">
        <v>150</v>
      </c>
      <c r="F30" s="45"/>
      <c r="G30" s="21"/>
      <c r="H30" s="21"/>
      <c r="I30" s="21"/>
      <c r="J30" s="21"/>
      <c r="K30" s="21"/>
      <c r="L30" s="21"/>
      <c r="M30" s="21"/>
      <c r="N30" s="21"/>
      <c r="O30" s="22" t="s">
        <v>121</v>
      </c>
      <c r="P30" s="22"/>
      <c r="Q30" s="22"/>
      <c r="R30" s="22"/>
      <c r="S30" s="21"/>
    </row>
    <row r="31" spans="1:19" ht="19.5" customHeight="1">
      <c r="A31" s="100"/>
      <c r="B31" s="115"/>
      <c r="C31" s="87"/>
      <c r="D31" s="51" t="s">
        <v>122</v>
      </c>
      <c r="E31" s="25" t="s">
        <v>151</v>
      </c>
      <c r="F31" s="45"/>
      <c r="G31" s="21"/>
      <c r="H31" s="21"/>
      <c r="I31" s="21"/>
      <c r="J31" s="21"/>
      <c r="K31" s="21"/>
      <c r="L31" s="21"/>
      <c r="M31" s="21"/>
      <c r="N31" s="21"/>
      <c r="O31" s="22" t="s">
        <v>121</v>
      </c>
      <c r="P31" s="22"/>
      <c r="Q31" s="22"/>
      <c r="R31" s="22"/>
      <c r="S31" s="21"/>
    </row>
    <row r="32" spans="1:19" ht="21" customHeight="1">
      <c r="A32" s="101"/>
      <c r="B32" s="117"/>
      <c r="C32" s="88"/>
      <c r="D32" s="51" t="s">
        <v>152</v>
      </c>
      <c r="E32" s="21" t="s">
        <v>153</v>
      </c>
      <c r="F32" s="23"/>
      <c r="G32" s="21"/>
      <c r="H32" s="21"/>
      <c r="I32" s="21"/>
      <c r="J32" s="21"/>
      <c r="K32" s="21"/>
      <c r="L32" s="22"/>
      <c r="M32" s="21"/>
      <c r="N32" s="21"/>
      <c r="O32" s="22" t="s">
        <v>107</v>
      </c>
      <c r="P32" s="22" t="s">
        <v>107</v>
      </c>
      <c r="Q32" s="22" t="s">
        <v>107</v>
      </c>
      <c r="R32" s="22"/>
      <c r="S32" s="21"/>
    </row>
    <row r="33" spans="1:5" ht="17.25" thickBot="1"/>
    <row r="34" spans="1:5">
      <c r="A34" s="57" t="s">
        <v>154</v>
      </c>
      <c r="B34" s="58"/>
      <c r="C34" s="59"/>
      <c r="D34" s="60"/>
      <c r="E34" s="54"/>
    </row>
    <row r="35" spans="1:5">
      <c r="A35" s="61"/>
      <c r="B35" s="62"/>
      <c r="C35" s="63"/>
      <c r="D35" s="64"/>
      <c r="E35" s="54"/>
    </row>
    <row r="36" spans="1:5">
      <c r="A36" s="61"/>
      <c r="B36" s="62"/>
      <c r="C36" s="63"/>
      <c r="D36" s="64"/>
      <c r="E36" s="54"/>
    </row>
    <row r="37" spans="1:5" ht="17.25" thickBot="1">
      <c r="A37" s="65"/>
      <c r="B37" s="66"/>
      <c r="C37" s="67"/>
      <c r="D37" s="68"/>
      <c r="E37" s="54"/>
    </row>
    <row r="38" spans="1:5">
      <c r="A38" s="54"/>
      <c r="B38" s="54"/>
      <c r="C38" s="55"/>
      <c r="D38" s="56"/>
      <c r="E38" s="54"/>
    </row>
  </sheetData>
  <mergeCells count="19">
    <mergeCell ref="P3:R3"/>
    <mergeCell ref="C10:C12"/>
    <mergeCell ref="C14:C16"/>
    <mergeCell ref="A3:F3"/>
    <mergeCell ref="A4:C4"/>
    <mergeCell ref="A5:C8"/>
    <mergeCell ref="H3:N3"/>
    <mergeCell ref="C30:C32"/>
    <mergeCell ref="A1:F2"/>
    <mergeCell ref="A9:C9"/>
    <mergeCell ref="A10:A32"/>
    <mergeCell ref="B10:B19"/>
    <mergeCell ref="C17:C19"/>
    <mergeCell ref="B20:C22"/>
    <mergeCell ref="B23:C24"/>
    <mergeCell ref="C25:C27"/>
    <mergeCell ref="B25:B29"/>
    <mergeCell ref="C28:C29"/>
    <mergeCell ref="B30:B32"/>
  </mergeCells>
  <phoneticPr fontId="9" type="noConversion"/>
  <pageMargins left="0.7" right="0.7" top="0.75" bottom="0.75" header="0.3" footer="0.3"/>
  <pageSetup paperSize="9" orientation="portrait" r:id="rId1"/>
  <legacyDrawing r:id="rId2"/>
  <oleObjects>
    <oleObject progId="Worksheet" dvAspect="DVASPECT_ICON" shapeId="1027" r:id="rId3"/>
    <oleObject progId="Worksheet" dvAspect="DVASPECT_ICON" shapeId="1028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3" sqref="E23"/>
    </sheetView>
  </sheetViews>
  <sheetFormatPr defaultRowHeight="15"/>
  <cols>
    <col min="1" max="1" width="11.375" style="2" customWidth="1"/>
    <col min="2" max="2" width="20.75" style="2" customWidth="1"/>
    <col min="3" max="3" width="36.125" style="1" bestFit="1" customWidth="1"/>
    <col min="4" max="4" width="11.625" style="1" customWidth="1"/>
    <col min="5" max="5" width="45.625" style="1" customWidth="1"/>
    <col min="6" max="6" width="23.125" style="1" customWidth="1"/>
    <col min="7" max="16384" width="9" style="1"/>
  </cols>
  <sheetData>
    <row r="1" spans="1:6" ht="30" customHeight="1">
      <c r="A1" s="143" t="s">
        <v>0</v>
      </c>
      <c r="B1" s="144"/>
      <c r="C1" s="144"/>
      <c r="D1" s="144"/>
      <c r="E1" s="144"/>
      <c r="F1" s="145"/>
    </row>
    <row r="2" spans="1:6" ht="28.5" customHeight="1">
      <c r="A2" s="142" t="s">
        <v>3</v>
      </c>
      <c r="B2" s="142"/>
      <c r="C2" s="11" t="s">
        <v>4</v>
      </c>
      <c r="D2" s="12" t="s">
        <v>5</v>
      </c>
      <c r="E2" s="11" t="s">
        <v>6</v>
      </c>
      <c r="F2" s="11" t="s">
        <v>7</v>
      </c>
    </row>
    <row r="3" spans="1:6" ht="36" customHeight="1">
      <c r="A3" s="7">
        <v>1</v>
      </c>
      <c r="B3" s="9" t="s">
        <v>8</v>
      </c>
      <c r="C3" s="5" t="s">
        <v>12</v>
      </c>
      <c r="D3" s="4">
        <v>42735</v>
      </c>
      <c r="E3" s="3" t="s">
        <v>13</v>
      </c>
      <c r="F3" s="3"/>
    </row>
    <row r="4" spans="1:6" ht="39.75" customHeight="1">
      <c r="A4" s="7">
        <v>2</v>
      </c>
      <c r="B4" s="9" t="s">
        <v>9</v>
      </c>
      <c r="C4" s="5" t="s">
        <v>14</v>
      </c>
      <c r="D4" s="4">
        <v>42735</v>
      </c>
      <c r="E4" s="3" t="s">
        <v>2</v>
      </c>
      <c r="F4" s="5"/>
    </row>
    <row r="5" spans="1:6" ht="35.25" customHeight="1">
      <c r="A5" s="8">
        <v>3</v>
      </c>
      <c r="B5" s="10" t="s">
        <v>10</v>
      </c>
      <c r="C5" s="3" t="s">
        <v>15</v>
      </c>
      <c r="D5" s="4">
        <v>42794</v>
      </c>
      <c r="E5" s="3" t="s">
        <v>22</v>
      </c>
      <c r="F5" s="3"/>
    </row>
    <row r="6" spans="1:6" ht="27" customHeight="1">
      <c r="A6" s="8">
        <v>4</v>
      </c>
      <c r="B6" s="10" t="s">
        <v>11</v>
      </c>
      <c r="C6" s="3" t="s">
        <v>16</v>
      </c>
      <c r="D6" s="4">
        <v>42825</v>
      </c>
      <c r="E6" s="3" t="s">
        <v>17</v>
      </c>
      <c r="F6" s="3"/>
    </row>
  </sheetData>
  <mergeCells count="2">
    <mergeCell ref="A2:B2"/>
    <mergeCell ref="A1:F1"/>
  </mergeCells>
  <phoneticPr fontId="9" type="noConversion"/>
  <printOptions horizontalCentered="1"/>
  <pageMargins left="0.39370078740157483" right="0.27559055118110237" top="0.44" bottom="0.98425196850393704" header="0.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時程表</vt:lpstr>
      <vt:lpstr>UAT計劃</vt:lpstr>
      <vt:lpstr>轉檔基準日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吳岳樺</dc:creator>
  <cp:lastModifiedBy>001915</cp:lastModifiedBy>
  <cp:lastPrinted>2015-11-18T07:11:42Z</cp:lastPrinted>
  <dcterms:created xsi:type="dcterms:W3CDTF">2014-07-14T04:50:40Z</dcterms:created>
  <dcterms:modified xsi:type="dcterms:W3CDTF">2017-02-24T06:24:30Z</dcterms:modified>
</cp:coreProperties>
</file>