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rian alcala\Documents\Procura\Cronograma de Compras\Carrier - AHU Manejadoras\Operador Logistico\"/>
    </mc:Choice>
  </mc:AlternateContent>
  <bookViews>
    <workbookView xWindow="0" yWindow="0" windowWidth="20490" windowHeight="7530" tabRatio="500"/>
  </bookViews>
  <sheets>
    <sheet name="Sheet1" sheetId="1" r:id="rId1"/>
    <sheet name="Hoja1" sheetId="2" r:id="rId2"/>
  </sheets>
  <definedNames>
    <definedName name="_xlnm.Print_Area" localSheetId="0">Sheet1!$A$1:$N$43</definedName>
  </definedNames>
  <calcPr calcId="162913"/>
</workbook>
</file>

<file path=xl/calcChain.xml><?xml version="1.0" encoding="utf-8"?>
<calcChain xmlns="http://schemas.openxmlformats.org/spreadsheetml/2006/main">
  <c r="I33" i="1" l="1"/>
  <c r="J23" i="1"/>
  <c r="J24" i="1"/>
  <c r="J25" i="1"/>
  <c r="J26" i="1"/>
  <c r="J27" i="1"/>
  <c r="J28" i="1"/>
  <c r="J29" i="1"/>
  <c r="J30" i="1"/>
  <c r="J31" i="1"/>
  <c r="J32" i="1"/>
  <c r="J33" i="1"/>
  <c r="J22" i="1"/>
  <c r="G33" i="1"/>
  <c r="H23" i="1"/>
  <c r="H24" i="1"/>
  <c r="H25" i="1"/>
  <c r="H26" i="1"/>
  <c r="H27" i="1"/>
  <c r="H28" i="1"/>
  <c r="H29" i="1"/>
  <c r="H30" i="1"/>
  <c r="H31" i="1"/>
  <c r="H32" i="1"/>
  <c r="H33" i="1"/>
  <c r="H22" i="1"/>
  <c r="F33" i="1"/>
  <c r="F32" i="1"/>
  <c r="F35" i="1"/>
  <c r="F31" i="1"/>
  <c r="F30" i="1"/>
  <c r="F29" i="1"/>
  <c r="F28" i="1"/>
  <c r="F27" i="1"/>
  <c r="F26" i="1"/>
  <c r="F25" i="1"/>
  <c r="F24" i="1"/>
  <c r="F23" i="1"/>
  <c r="F22" i="1"/>
  <c r="J35" i="1" l="1"/>
  <c r="H35" i="1"/>
  <c r="D2" i="2"/>
  <c r="D3" i="2"/>
  <c r="D4" i="2"/>
  <c r="D5" i="2"/>
  <c r="D6" i="2"/>
  <c r="D7" i="2"/>
  <c r="D8" i="2"/>
  <c r="D9" i="2"/>
  <c r="D10" i="2"/>
  <c r="D11" i="2"/>
  <c r="D12" i="2"/>
  <c r="D14" i="2"/>
  <c r="M10" i="1"/>
</calcChain>
</file>

<file path=xl/sharedStrings.xml><?xml version="1.0" encoding="utf-8"?>
<sst xmlns="http://schemas.openxmlformats.org/spreadsheetml/2006/main" count="95" uniqueCount="62">
  <si>
    <t>Month</t>
  </si>
  <si>
    <t>Year</t>
  </si>
  <si>
    <t>Last Rev:</t>
  </si>
  <si>
    <t>Date:</t>
  </si>
  <si>
    <t>HVAC</t>
  </si>
  <si>
    <t>FO-INT-ING-CDE001-REV00</t>
  </si>
  <si>
    <t xml:space="preserve"> #</t>
  </si>
  <si>
    <t>Vendor 1</t>
  </si>
  <si>
    <t>Vendor 2</t>
  </si>
  <si>
    <t>Vendor 3</t>
  </si>
  <si>
    <t>Lugar de entrega/ Location:</t>
  </si>
  <si>
    <t>Costo/ Cost:</t>
  </si>
  <si>
    <t>Dolares</t>
  </si>
  <si>
    <t>Plazo de entrega/ Delivery Date:</t>
  </si>
  <si>
    <t>Condiciones de Pago/  Shippment Terms</t>
  </si>
  <si>
    <t>Approved by:</t>
  </si>
  <si>
    <t>Vendor Name:</t>
  </si>
  <si>
    <t>Description/ Descripcion</t>
  </si>
  <si>
    <t>Gestión de Control de Calidad/ Quality Management</t>
  </si>
  <si>
    <t>Fecha/ Date:</t>
  </si>
  <si>
    <t>Realizado por/ By:</t>
  </si>
  <si>
    <t>Descripcion/ Description:</t>
  </si>
  <si>
    <t>Disciplina/ Discipline:</t>
  </si>
  <si>
    <t>Type:</t>
  </si>
  <si>
    <r>
      <t xml:space="preserve">Aprobado </t>
    </r>
    <r>
      <rPr>
        <b/>
        <sz val="12"/>
        <color theme="1"/>
        <rFont val="Tahoma"/>
      </rPr>
      <t>TBE</t>
    </r>
    <r>
      <rPr>
        <sz val="12"/>
        <color theme="1"/>
        <rFont val="Tahoma"/>
      </rPr>
      <t xml:space="preserve"> / Approved Technical Bid Eespecification </t>
    </r>
    <r>
      <rPr>
        <b/>
        <sz val="12"/>
        <color theme="1"/>
        <rFont val="Tahoma"/>
      </rPr>
      <t>TBE</t>
    </r>
    <r>
      <rPr>
        <sz val="12"/>
        <color theme="1"/>
        <rFont val="Tahoma"/>
      </rPr>
      <t>:</t>
    </r>
  </si>
  <si>
    <t>Moneda/ Currency:</t>
  </si>
  <si>
    <t>Material Code #/ Codigo del Material:</t>
  </si>
  <si>
    <t>Name:</t>
  </si>
  <si>
    <r>
      <t>Commercial Bid Evaluation</t>
    </r>
    <r>
      <rPr>
        <b/>
        <sz val="24"/>
        <color rgb="FFFF0000"/>
        <rFont val="Tahoma"/>
      </rPr>
      <t xml:space="preserve"> CBE</t>
    </r>
  </si>
  <si>
    <t>AG</t>
  </si>
  <si>
    <t>Codigo BOM</t>
  </si>
  <si>
    <t>Monto presupuestado</t>
  </si>
  <si>
    <t>OBSERVACIONES</t>
  </si>
  <si>
    <t>no aplica</t>
  </si>
  <si>
    <t>SVP-0</t>
  </si>
  <si>
    <t>ABM</t>
  </si>
  <si>
    <t>G Cargo</t>
  </si>
  <si>
    <t xml:space="preserve"> </t>
  </si>
  <si>
    <t>Tocumen</t>
  </si>
  <si>
    <t>Flete Maritimo 20x40 FR x equipo</t>
  </si>
  <si>
    <t>Krystal</t>
  </si>
  <si>
    <t>Vessel Fuel Surcharge 20x40</t>
  </si>
  <si>
    <t>Extra Dimension de altura x equipo</t>
  </si>
  <si>
    <t>Extra Dimension de ancho x equipo</t>
  </si>
  <si>
    <t>Manejo por embarque</t>
  </si>
  <si>
    <t>BL por embarque</t>
  </si>
  <si>
    <t>Cargo por Acarreo Manazanillo - Tocumen Proyecto</t>
  </si>
  <si>
    <t>Gasto de Puerto</t>
  </si>
  <si>
    <t>Uso de cables en Puerto destino</t>
  </si>
  <si>
    <t>Inspeccion de carga en Puerto Destino</t>
  </si>
  <si>
    <t>Fotografias de Carga</t>
  </si>
  <si>
    <t>Seguro Carga 2% valor $805,422.20</t>
  </si>
  <si>
    <t>Servicio de transporte puerto Miami a Proyecto Tocumen</t>
  </si>
  <si>
    <t>Equipos AHU-CCU</t>
  </si>
  <si>
    <t>80 OC / 20 entrega</t>
  </si>
  <si>
    <t>Contado</t>
  </si>
  <si>
    <t>Transito maritimo 7 dias</t>
  </si>
  <si>
    <t>Transito maritimo 6 dias</t>
  </si>
  <si>
    <t>Transito maritimo 6 dias, tiene medidas definidas, mejor costo, experiencia en manejo de estos equipos</t>
  </si>
  <si>
    <t>Asociacion CADAC (navieras) anuncio en incremento en costo de contenedores de $500, seguro carga de 2% , se utiliza en equipo especiales, como el caso de Carrier. Seguro carga normal para el resto de carga regular un 1%</t>
  </si>
  <si>
    <t>Aso%ciaion CADAC (Navieras) incremento costo de contenedores por $500 contenedor. Seguro carga 2% se utiliza en cargas especiales como en el caso de Carrier. Seguro carga general es 1% para el resto de carga normal.</t>
  </si>
  <si>
    <t>Calc: valor comercial+flete maritimo+10% x 2% x ITBM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</si>
</sst>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Bs.&quot;#,##0.00;&quot;Bs.&quot;\-#,##0.00"/>
    <numFmt numFmtId="165" formatCode="&quot;B/.&quot;#,##0.00;&quot;B/.&quot;\-#,##0.00"/>
    <numFmt numFmtId="166" formatCode="_([$B/.-180A]\ * #,##0.00_);_([$B/.-180A]\ * \(#,##0.00\);_([$B/.-180A]\ * &quot;-&quot;??_);_(@_)"/>
  </numFmts>
  <fonts count="2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Tahoma"/>
    </font>
    <font>
      <b/>
      <sz val="11"/>
      <color rgb="FF000000"/>
      <name val="Tahoma"/>
    </font>
    <font>
      <sz val="11"/>
      <color rgb="FF000000"/>
      <name val="Tahoma"/>
    </font>
    <font>
      <b/>
      <sz val="12"/>
      <color rgb="FF000000"/>
      <name val="Tahoma"/>
    </font>
    <font>
      <b/>
      <sz val="24"/>
      <color theme="1"/>
      <name val="Tahoma"/>
    </font>
    <font>
      <b/>
      <sz val="24"/>
      <color rgb="FFFF0000"/>
      <name val="Tahoma"/>
    </font>
    <font>
      <b/>
      <sz val="14"/>
      <color theme="1"/>
      <name val="Tahoma"/>
    </font>
    <font>
      <sz val="16"/>
      <color theme="1"/>
      <name val="Tahoma"/>
    </font>
    <font>
      <b/>
      <sz val="16"/>
      <color theme="1"/>
      <name val="Tahoma"/>
    </font>
    <font>
      <b/>
      <sz val="12"/>
      <color theme="1"/>
      <name val="Tahoma"/>
    </font>
    <font>
      <sz val="14"/>
      <color theme="1"/>
      <name val="Tahoma"/>
    </font>
    <font>
      <sz val="8"/>
      <name val="Calibri"/>
      <family val="2"/>
      <scheme val="minor"/>
    </font>
    <font>
      <b/>
      <sz val="24"/>
      <color theme="1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sz val="12"/>
      <color theme="1"/>
      <name val="Calibri"/>
      <family val="2"/>
      <scheme val="minor"/>
    </font>
    <font>
      <b/>
      <sz val="14"/>
      <color theme="0"/>
      <name val="Tahoma"/>
      <family val="2"/>
    </font>
    <font>
      <sz val="10"/>
      <color theme="1"/>
      <name val="Tahoma"/>
      <family val="2"/>
    </font>
    <font>
      <sz val="16"/>
      <color theme="1"/>
      <name val="Tahoma"/>
      <family val="2"/>
    </font>
    <font>
      <sz val="12"/>
      <color theme="0"/>
      <name val="Tahoma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18" fillId="0" borderId="0" applyFont="0" applyFill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24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0" fontId="5" fillId="0" borderId="2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4" fontId="5" fillId="0" borderId="21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11" fillId="0" borderId="2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9" fillId="2" borderId="1" xfId="0" applyFont="1" applyFill="1" applyBorder="1"/>
    <xf numFmtId="0" fontId="19" fillId="2" borderId="1" xfId="0" applyFont="1" applyFill="1" applyBorder="1" applyAlignment="1">
      <alignment horizontal="center"/>
    </xf>
    <xf numFmtId="0" fontId="0" fillId="0" borderId="1" xfId="0" applyBorder="1"/>
    <xf numFmtId="166" fontId="0" fillId="0" borderId="1" xfId="5" applyNumberFormat="1" applyFont="1" applyFill="1" applyBorder="1"/>
    <xf numFmtId="0" fontId="3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166" fontId="0" fillId="0" borderId="1" xfId="5" applyNumberFormat="1" applyFont="1" applyBorder="1" applyAlignment="1">
      <alignment horizontal="center" vertical="center"/>
    </xf>
    <xf numFmtId="166" fontId="0" fillId="0" borderId="1" xfId="5" applyNumberFormat="1" applyFont="1" applyFill="1" applyBorder="1" applyAlignment="1">
      <alignment vertical="center"/>
    </xf>
    <xf numFmtId="166" fontId="0" fillId="0" borderId="1" xfId="5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4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0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3" fontId="0" fillId="0" borderId="0" xfId="5" applyFont="1"/>
    <xf numFmtId="43" fontId="0" fillId="0" borderId="0" xfId="0" applyNumberFormat="1"/>
    <xf numFmtId="0" fontId="0" fillId="3" borderId="1" xfId="0" applyFill="1" applyBorder="1" applyAlignment="1">
      <alignment horizontal="center" vertical="center"/>
    </xf>
    <xf numFmtId="166" fontId="0" fillId="0" borderId="1" xfId="5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 wrapText="1"/>
    </xf>
    <xf numFmtId="166" fontId="0" fillId="0" borderId="1" xfId="5" applyNumberFormat="1" applyFont="1" applyFill="1" applyBorder="1" applyAlignment="1">
      <alignment horizontal="center" vertical="center" wrapText="1"/>
    </xf>
    <xf numFmtId="165" fontId="16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/>
    </xf>
    <xf numFmtId="165" fontId="16" fillId="0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top" wrapText="1"/>
    </xf>
    <xf numFmtId="0" fontId="3" fillId="0" borderId="20" xfId="0" applyFont="1" applyBorder="1" applyAlignment="1">
      <alignment horizontal="center" vertical="top" wrapText="1"/>
    </xf>
    <xf numFmtId="0" fontId="3" fillId="0" borderId="35" xfId="0" applyFont="1" applyBorder="1" applyAlignment="1">
      <alignment horizontal="center" vertical="top" wrapText="1"/>
    </xf>
    <xf numFmtId="0" fontId="3" fillId="0" borderId="34" xfId="0" applyFont="1" applyBorder="1" applyAlignment="1">
      <alignment horizontal="center" vertical="top" wrapText="1"/>
    </xf>
    <xf numFmtId="0" fontId="3" fillId="0" borderId="36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16" fillId="0" borderId="25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14" fontId="3" fillId="0" borderId="25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166" fontId="23" fillId="0" borderId="1" xfId="5" applyNumberFormat="1" applyFont="1" applyFill="1" applyBorder="1" applyAlignment="1">
      <alignment vertical="center"/>
    </xf>
    <xf numFmtId="166" fontId="23" fillId="4" borderId="1" xfId="5" applyNumberFormat="1" applyFont="1" applyFill="1" applyBorder="1" applyAlignment="1">
      <alignment vertical="center"/>
    </xf>
    <xf numFmtId="166" fontId="23" fillId="0" borderId="1" xfId="5" applyNumberFormat="1" applyFont="1" applyBorder="1" applyAlignment="1">
      <alignment horizontal="center" vertical="center" wrapText="1"/>
    </xf>
    <xf numFmtId="165" fontId="17" fillId="0" borderId="1" xfId="0" applyNumberFormat="1" applyFont="1" applyBorder="1" applyAlignment="1">
      <alignment horizontal="center" vertical="center" wrapText="1"/>
    </xf>
  </cellXfs>
  <cellStyles count="6">
    <cellStyle name="Comma" xfId="5" builtinId="3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393700</xdr:colOff>
      <xdr:row>1</xdr:row>
      <xdr:rowOff>76200</xdr:rowOff>
    </xdr:from>
    <xdr:to>
      <xdr:col>1</xdr:col>
      <xdr:colOff>2971800</xdr:colOff>
      <xdr:row>8</xdr:row>
      <xdr:rowOff>92141</xdr:rowOff>
    </xdr:to>
    <xdr:pic>
      <xdr:nvPicPr>
        <xdr:cNvPr id="2" name="Placeholde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" y="279400"/>
          <a:ext cx="2578100" cy="1362141"/>
        </a:xfrm>
        <a:prstGeom prst="rect">
          <a:avLst/>
        </a:prstGeom>
        <a:noFill/>
        <a:ln>
          <a:noFill/>
        </a:ln>
        <a:effectLst>
          <a:outerShdw blurRad="292100" dist="139700" dir="2700000" algn="tl" rotWithShape="0">
            <a:srgbClr val="333333">
              <a:alpha val="64998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43"/>
  <sheetViews>
    <sheetView tabSelected="1" topLeftCell="A16" zoomScale="70" zoomScaleNormal="70" zoomScaleSheetLayoutView="70" workbookViewId="0">
      <selection activeCell="I33" sqref="I33"/>
    </sheetView>
  </sheetViews>
  <sheetFormatPr defaultColWidth="10.875" defaultRowHeight="15" x14ac:dyDescent="0.2"/>
  <cols>
    <col min="1" max="1" width="10.875" style="1"/>
    <col min="2" max="2" width="50.25" style="1" customWidth="1"/>
    <col min="3" max="3" width="13.125" style="1" customWidth="1"/>
    <col min="4" max="4" width="22.75" style="1" customWidth="1"/>
    <col min="5" max="6" width="21.25" style="2" customWidth="1"/>
    <col min="7" max="7" width="21.375" style="2" customWidth="1"/>
    <col min="8" max="8" width="25.375" style="2" customWidth="1"/>
    <col min="9" max="9" width="23.25" style="2" customWidth="1"/>
    <col min="10" max="10" width="16.375" style="2" customWidth="1"/>
    <col min="11" max="11" width="17.375" style="2" customWidth="1"/>
    <col min="12" max="12" width="20" style="2" customWidth="1"/>
    <col min="13" max="13" width="17.625" style="2" customWidth="1"/>
    <col min="14" max="14" width="18.625" style="2" customWidth="1"/>
    <col min="15" max="16384" width="10.875" style="1"/>
  </cols>
  <sheetData>
    <row r="1" spans="2:15" ht="15.75" thickBot="1" x14ac:dyDescent="0.25"/>
    <row r="2" spans="2:15" ht="15" customHeight="1" thickBot="1" x14ac:dyDescent="0.25">
      <c r="B2" s="3"/>
      <c r="C2" s="45"/>
      <c r="D2" s="45"/>
      <c r="E2" s="4"/>
      <c r="F2" s="45"/>
      <c r="G2" s="5"/>
      <c r="H2" s="5"/>
      <c r="I2" s="5"/>
      <c r="J2" s="5"/>
      <c r="K2" s="6" t="s">
        <v>6</v>
      </c>
      <c r="L2" s="7" t="s">
        <v>0</v>
      </c>
      <c r="M2" s="8" t="s">
        <v>1</v>
      </c>
      <c r="N2" s="9" t="s">
        <v>2</v>
      </c>
    </row>
    <row r="3" spans="2:15" ht="15" customHeight="1" thickBot="1" x14ac:dyDescent="0.25">
      <c r="B3" s="10"/>
      <c r="C3" s="46"/>
      <c r="D3" s="46"/>
      <c r="E3" s="11"/>
      <c r="F3" s="46"/>
      <c r="G3" s="12"/>
      <c r="H3" s="12"/>
      <c r="I3" s="12"/>
      <c r="J3" s="12"/>
      <c r="K3" s="13">
        <v>16</v>
      </c>
      <c r="L3" s="14">
        <v>11</v>
      </c>
      <c r="M3" s="15">
        <v>2015</v>
      </c>
      <c r="N3" s="16">
        <v>42297</v>
      </c>
    </row>
    <row r="4" spans="2:15" ht="15" customHeight="1" x14ac:dyDescent="0.2">
      <c r="B4" s="10"/>
      <c r="C4" s="46"/>
      <c r="D4" s="46"/>
      <c r="E4" s="11"/>
      <c r="F4" s="46"/>
      <c r="G4" s="12"/>
      <c r="H4" s="12"/>
      <c r="I4" s="12"/>
      <c r="J4" s="12"/>
      <c r="K4" s="74" t="s">
        <v>18</v>
      </c>
      <c r="L4" s="75"/>
      <c r="M4" s="75"/>
      <c r="N4" s="76"/>
    </row>
    <row r="5" spans="2:15" ht="15.95" customHeight="1" thickBot="1" x14ac:dyDescent="0.25">
      <c r="B5" s="10"/>
      <c r="C5" s="46"/>
      <c r="D5" s="46"/>
      <c r="E5" s="11"/>
      <c r="F5" s="46"/>
      <c r="G5" s="12"/>
      <c r="H5" s="12"/>
      <c r="I5" s="12"/>
      <c r="J5" s="12"/>
      <c r="K5" s="77" t="s">
        <v>5</v>
      </c>
      <c r="L5" s="78"/>
      <c r="M5" s="78"/>
      <c r="N5" s="79"/>
    </row>
    <row r="6" spans="2:15" ht="15" customHeight="1" x14ac:dyDescent="0.2">
      <c r="B6" s="10"/>
      <c r="C6" s="46"/>
      <c r="D6" s="46"/>
      <c r="E6" s="11"/>
      <c r="F6" s="46"/>
      <c r="G6" s="65" t="s">
        <v>28</v>
      </c>
      <c r="H6" s="66"/>
      <c r="I6" s="66"/>
      <c r="J6" s="66"/>
      <c r="K6" s="66"/>
      <c r="L6" s="66"/>
      <c r="M6" s="66"/>
      <c r="N6" s="67"/>
    </row>
    <row r="7" spans="2:15" ht="15" customHeight="1" x14ac:dyDescent="0.2">
      <c r="B7" s="10"/>
      <c r="C7" s="46"/>
      <c r="D7" s="46"/>
      <c r="E7" s="11"/>
      <c r="F7" s="46"/>
      <c r="G7" s="68"/>
      <c r="H7" s="69"/>
      <c r="I7" s="69"/>
      <c r="J7" s="69"/>
      <c r="K7" s="69"/>
      <c r="L7" s="69"/>
      <c r="M7" s="69"/>
      <c r="N7" s="70"/>
    </row>
    <row r="8" spans="2:15" ht="15" customHeight="1" x14ac:dyDescent="0.2">
      <c r="B8" s="10"/>
      <c r="C8" s="46"/>
      <c r="D8" s="46"/>
      <c r="E8" s="11"/>
      <c r="F8" s="46"/>
      <c r="G8" s="68"/>
      <c r="H8" s="69"/>
      <c r="I8" s="69"/>
      <c r="J8" s="69"/>
      <c r="K8" s="69"/>
      <c r="L8" s="69"/>
      <c r="M8" s="69"/>
      <c r="N8" s="70"/>
    </row>
    <row r="9" spans="2:15" ht="15.95" customHeight="1" thickBot="1" x14ac:dyDescent="0.25">
      <c r="B9" s="17"/>
      <c r="C9" s="47"/>
      <c r="D9" s="47"/>
      <c r="E9" s="18"/>
      <c r="F9" s="47"/>
      <c r="G9" s="71"/>
      <c r="H9" s="72"/>
      <c r="I9" s="72"/>
      <c r="J9" s="72"/>
      <c r="K9" s="72"/>
      <c r="L9" s="72"/>
      <c r="M9" s="72"/>
      <c r="N9" s="73"/>
    </row>
    <row r="10" spans="2:15" s="20" customFormat="1" ht="27.95" customHeight="1" thickBot="1" x14ac:dyDescent="0.3">
      <c r="B10" s="101" t="s">
        <v>26</v>
      </c>
      <c r="C10" s="95" t="s">
        <v>34</v>
      </c>
      <c r="D10" s="96"/>
      <c r="E10" s="96"/>
      <c r="F10" s="96"/>
      <c r="G10" s="96"/>
      <c r="H10" s="96"/>
      <c r="I10" s="96"/>
      <c r="J10" s="96"/>
      <c r="K10" s="97"/>
      <c r="L10" s="19" t="s">
        <v>19</v>
      </c>
      <c r="M10" s="106">
        <f ca="1">TODAY()</f>
        <v>43259</v>
      </c>
      <c r="N10" s="107"/>
    </row>
    <row r="11" spans="2:15" s="20" customFormat="1" ht="27" customHeight="1" thickBot="1" x14ac:dyDescent="0.3">
      <c r="B11" s="102"/>
      <c r="C11" s="98"/>
      <c r="D11" s="99"/>
      <c r="E11" s="99"/>
      <c r="F11" s="99"/>
      <c r="G11" s="99"/>
      <c r="H11" s="99"/>
      <c r="I11" s="99"/>
      <c r="J11" s="99"/>
      <c r="K11" s="100"/>
      <c r="L11" s="21" t="s">
        <v>20</v>
      </c>
      <c r="M11" s="86" t="s">
        <v>29</v>
      </c>
      <c r="N11" s="107"/>
    </row>
    <row r="12" spans="2:15" s="20" customFormat="1" ht="42.95" customHeight="1" thickBot="1" x14ac:dyDescent="0.3">
      <c r="B12" s="22" t="s">
        <v>21</v>
      </c>
      <c r="C12" s="86" t="s">
        <v>52</v>
      </c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8"/>
    </row>
    <row r="13" spans="2:15" s="20" customFormat="1" ht="39.950000000000003" customHeight="1" thickBot="1" x14ac:dyDescent="0.3">
      <c r="B13" s="22" t="s">
        <v>22</v>
      </c>
      <c r="C13" s="92" t="s">
        <v>4</v>
      </c>
      <c r="D13" s="93"/>
      <c r="E13" s="94"/>
      <c r="F13" s="49"/>
      <c r="G13" s="27" t="s">
        <v>23</v>
      </c>
      <c r="H13" s="89" t="s">
        <v>53</v>
      </c>
      <c r="I13" s="90"/>
      <c r="J13" s="90"/>
      <c r="K13" s="90"/>
      <c r="L13" s="90"/>
      <c r="M13" s="90"/>
      <c r="N13" s="91"/>
    </row>
    <row r="16" spans="2:15" s="23" customFormat="1" ht="18" x14ac:dyDescent="0.25">
      <c r="B16" s="32" t="s">
        <v>17</v>
      </c>
      <c r="C16" s="32"/>
      <c r="D16" s="32"/>
      <c r="E16" s="33" t="s">
        <v>7</v>
      </c>
      <c r="F16" s="33" t="s">
        <v>37</v>
      </c>
      <c r="G16" s="33" t="s">
        <v>8</v>
      </c>
      <c r="H16" s="33" t="s">
        <v>37</v>
      </c>
      <c r="I16" s="33" t="s">
        <v>9</v>
      </c>
      <c r="J16" s="33" t="s">
        <v>37</v>
      </c>
      <c r="K16" s="33" t="s">
        <v>37</v>
      </c>
      <c r="L16" s="33" t="s">
        <v>37</v>
      </c>
      <c r="M16" s="33" t="s">
        <v>37</v>
      </c>
      <c r="N16" s="33" t="s">
        <v>37</v>
      </c>
      <c r="O16" s="23" t="s">
        <v>37</v>
      </c>
    </row>
    <row r="17" spans="2:14" s="20" customFormat="1" ht="72" customHeight="1" x14ac:dyDescent="0.25">
      <c r="B17" s="28" t="s">
        <v>16</v>
      </c>
      <c r="C17" s="28" t="s">
        <v>30</v>
      </c>
      <c r="D17" s="48" t="s">
        <v>31</v>
      </c>
      <c r="E17" s="37" t="s">
        <v>35</v>
      </c>
      <c r="F17" s="37" t="s">
        <v>35</v>
      </c>
      <c r="G17" s="37" t="s">
        <v>40</v>
      </c>
      <c r="H17" s="37" t="s">
        <v>40</v>
      </c>
      <c r="I17" s="37" t="s">
        <v>36</v>
      </c>
      <c r="J17" s="37"/>
      <c r="K17" s="37"/>
      <c r="L17" s="37"/>
      <c r="M17" s="37"/>
      <c r="N17" s="37"/>
    </row>
    <row r="18" spans="2:14" s="20" customFormat="1" ht="33" customHeight="1" x14ac:dyDescent="0.25">
      <c r="B18" s="29" t="s">
        <v>24</v>
      </c>
      <c r="C18" s="53"/>
      <c r="D18" s="29"/>
      <c r="E18" s="38" t="s">
        <v>33</v>
      </c>
      <c r="F18" s="38" t="s">
        <v>33</v>
      </c>
      <c r="G18" s="38" t="s">
        <v>33</v>
      </c>
      <c r="H18" s="38" t="s">
        <v>33</v>
      </c>
      <c r="I18" s="54"/>
      <c r="J18" s="54"/>
      <c r="K18" s="54"/>
      <c r="L18" s="54"/>
      <c r="M18" s="54"/>
      <c r="N18" s="54"/>
    </row>
    <row r="19" spans="2:14" s="20" customFormat="1" ht="52.5" customHeight="1" x14ac:dyDescent="0.25">
      <c r="B19" s="29" t="s">
        <v>13</v>
      </c>
      <c r="C19" s="53"/>
      <c r="D19" s="29"/>
      <c r="E19" s="50" t="s">
        <v>37</v>
      </c>
      <c r="F19" s="50" t="s">
        <v>37</v>
      </c>
      <c r="G19" s="50" t="s">
        <v>37</v>
      </c>
      <c r="H19" s="50" t="s">
        <v>37</v>
      </c>
      <c r="I19" s="56"/>
      <c r="J19" s="56"/>
      <c r="K19" s="55"/>
      <c r="L19" s="55"/>
      <c r="M19" s="55"/>
      <c r="N19" s="55"/>
    </row>
    <row r="20" spans="2:14" s="20" customFormat="1" ht="54" customHeight="1" x14ac:dyDescent="0.25">
      <c r="B20" s="29" t="s">
        <v>10</v>
      </c>
      <c r="C20" s="53"/>
      <c r="D20" s="29"/>
      <c r="E20" s="50" t="s">
        <v>38</v>
      </c>
      <c r="F20" s="50"/>
      <c r="G20" s="50" t="s">
        <v>38</v>
      </c>
      <c r="H20" s="50"/>
      <c r="I20" s="50" t="s">
        <v>38</v>
      </c>
      <c r="J20" s="55"/>
      <c r="K20" s="55"/>
      <c r="L20" s="55"/>
      <c r="M20" s="56"/>
      <c r="N20" s="55"/>
    </row>
    <row r="21" spans="2:14" s="20" customFormat="1" ht="79.5" customHeight="1" x14ac:dyDescent="0.25">
      <c r="B21" s="29" t="s">
        <v>14</v>
      </c>
      <c r="C21" s="53"/>
      <c r="D21" s="29"/>
      <c r="E21" s="40" t="s">
        <v>54</v>
      </c>
      <c r="F21" s="40"/>
      <c r="G21" s="40" t="s">
        <v>55</v>
      </c>
      <c r="H21" s="40"/>
      <c r="I21" s="57" t="s">
        <v>55</v>
      </c>
      <c r="J21" s="57"/>
      <c r="K21" s="57"/>
      <c r="L21" s="57"/>
      <c r="M21" s="57"/>
      <c r="N21" s="57"/>
    </row>
    <row r="22" spans="2:14" s="20" customFormat="1" ht="35.25" customHeight="1" x14ac:dyDescent="0.25">
      <c r="B22" s="29" t="s">
        <v>39</v>
      </c>
      <c r="C22" s="53">
        <v>20</v>
      </c>
      <c r="D22" s="29"/>
      <c r="E22" s="40">
        <v>3300</v>
      </c>
      <c r="F22" s="110">
        <f>C22*E22</f>
        <v>66000</v>
      </c>
      <c r="G22" s="40">
        <v>4624</v>
      </c>
      <c r="H22" s="110">
        <f>C22*G22</f>
        <v>92480</v>
      </c>
      <c r="I22" s="40">
        <v>3670</v>
      </c>
      <c r="J22" s="110">
        <f>C22*I22</f>
        <v>73400</v>
      </c>
      <c r="K22" s="57"/>
      <c r="L22" s="57"/>
      <c r="M22" s="57"/>
      <c r="N22" s="57"/>
    </row>
    <row r="23" spans="2:14" s="20" customFormat="1" ht="36.75" customHeight="1" x14ac:dyDescent="0.25">
      <c r="B23" s="31" t="s">
        <v>41</v>
      </c>
      <c r="C23" s="53">
        <v>20</v>
      </c>
      <c r="D23" s="31"/>
      <c r="E23" s="40">
        <v>100</v>
      </c>
      <c r="F23" s="110">
        <f>C23*E23</f>
        <v>2000</v>
      </c>
      <c r="G23" s="40">
        <v>100</v>
      </c>
      <c r="H23" s="110">
        <f t="shared" ref="H23:H33" si="0">C23*G23</f>
        <v>2000</v>
      </c>
      <c r="I23" s="40">
        <v>100</v>
      </c>
      <c r="J23" s="110">
        <f t="shared" ref="J23:J33" si="1">C23*I23</f>
        <v>2000</v>
      </c>
      <c r="K23" s="57"/>
      <c r="L23" s="57"/>
      <c r="M23" s="57"/>
      <c r="N23" s="57"/>
    </row>
    <row r="24" spans="2:14" s="20" customFormat="1" ht="30" customHeight="1" x14ac:dyDescent="0.25">
      <c r="B24" s="31" t="s">
        <v>42</v>
      </c>
      <c r="C24" s="53">
        <v>9</v>
      </c>
      <c r="D24" s="34"/>
      <c r="E24" s="35">
        <v>550</v>
      </c>
      <c r="F24" s="110">
        <f>C24*E24</f>
        <v>4950</v>
      </c>
      <c r="G24" s="35">
        <v>550</v>
      </c>
      <c r="H24" s="110">
        <f t="shared" si="0"/>
        <v>4950</v>
      </c>
      <c r="I24" s="35">
        <v>550</v>
      </c>
      <c r="J24" s="110">
        <f t="shared" si="1"/>
        <v>4950</v>
      </c>
      <c r="K24" s="35"/>
      <c r="L24" s="35"/>
      <c r="M24" s="35"/>
      <c r="N24" s="35"/>
    </row>
    <row r="25" spans="2:14" s="20" customFormat="1" ht="30" customHeight="1" x14ac:dyDescent="0.25">
      <c r="B25" s="31" t="s">
        <v>43</v>
      </c>
      <c r="C25" s="53">
        <v>1</v>
      </c>
      <c r="D25" s="41"/>
      <c r="E25" s="35">
        <v>950</v>
      </c>
      <c r="F25" s="110">
        <f>C25*E25</f>
        <v>950</v>
      </c>
      <c r="G25" s="35">
        <v>950</v>
      </c>
      <c r="H25" s="110">
        <f t="shared" si="0"/>
        <v>950</v>
      </c>
      <c r="I25" s="35">
        <v>950</v>
      </c>
      <c r="J25" s="110">
        <f t="shared" si="1"/>
        <v>950</v>
      </c>
      <c r="K25" s="35"/>
      <c r="L25" s="35"/>
      <c r="M25" s="35"/>
      <c r="N25" s="35"/>
    </row>
    <row r="26" spans="2:14" s="20" customFormat="1" ht="30" customHeight="1" x14ac:dyDescent="0.25">
      <c r="B26" s="31" t="s">
        <v>44</v>
      </c>
      <c r="C26" s="53">
        <v>1</v>
      </c>
      <c r="D26" s="31"/>
      <c r="E26" s="35">
        <v>100</v>
      </c>
      <c r="F26" s="110">
        <f>C26*E26</f>
        <v>100</v>
      </c>
      <c r="G26" s="35">
        <v>100</v>
      </c>
      <c r="H26" s="110">
        <f t="shared" si="0"/>
        <v>100</v>
      </c>
      <c r="I26" s="35">
        <v>100</v>
      </c>
      <c r="J26" s="110">
        <f t="shared" si="1"/>
        <v>100</v>
      </c>
      <c r="K26" s="58"/>
      <c r="L26" s="60"/>
      <c r="M26" s="60"/>
      <c r="N26" s="60"/>
    </row>
    <row r="27" spans="2:14" s="20" customFormat="1" ht="30" customHeight="1" x14ac:dyDescent="0.25">
      <c r="B27" s="31" t="s">
        <v>45</v>
      </c>
      <c r="C27" s="53">
        <v>1</v>
      </c>
      <c r="D27" s="31"/>
      <c r="E27" s="35">
        <v>100</v>
      </c>
      <c r="F27" s="110">
        <f>C27*E27</f>
        <v>100</v>
      </c>
      <c r="G27" s="35">
        <v>100</v>
      </c>
      <c r="H27" s="110">
        <f t="shared" si="0"/>
        <v>100</v>
      </c>
      <c r="I27" s="35">
        <v>100</v>
      </c>
      <c r="J27" s="110">
        <f t="shared" si="1"/>
        <v>100</v>
      </c>
      <c r="K27" s="59"/>
      <c r="L27" s="59"/>
      <c r="M27" s="59"/>
      <c r="N27" s="59"/>
    </row>
    <row r="28" spans="2:14" s="20" customFormat="1" ht="34.5" customHeight="1" x14ac:dyDescent="0.25">
      <c r="B28" s="31" t="s">
        <v>46</v>
      </c>
      <c r="C28" s="53">
        <v>20</v>
      </c>
      <c r="D28" s="31"/>
      <c r="E28" s="35">
        <v>480</v>
      </c>
      <c r="F28" s="110">
        <f t="shared" ref="F28" si="2">C28*E28</f>
        <v>9600</v>
      </c>
      <c r="G28" s="35">
        <v>550</v>
      </c>
      <c r="H28" s="110">
        <f t="shared" si="0"/>
        <v>11000</v>
      </c>
      <c r="I28" s="35">
        <v>500</v>
      </c>
      <c r="J28" s="110">
        <f t="shared" si="1"/>
        <v>10000</v>
      </c>
      <c r="K28" s="59"/>
      <c r="L28" s="59"/>
      <c r="M28" s="59"/>
      <c r="N28" s="59"/>
    </row>
    <row r="29" spans="2:14" s="20" customFormat="1" ht="34.5" customHeight="1" x14ac:dyDescent="0.25">
      <c r="B29" s="31" t="s">
        <v>47</v>
      </c>
      <c r="C29" s="53">
        <v>20</v>
      </c>
      <c r="D29" s="31"/>
      <c r="E29" s="35">
        <v>85</v>
      </c>
      <c r="F29" s="110">
        <f t="shared" ref="F29" si="3">C29*E29</f>
        <v>1700</v>
      </c>
      <c r="G29" s="35">
        <v>85</v>
      </c>
      <c r="H29" s="110">
        <f t="shared" si="0"/>
        <v>1700</v>
      </c>
      <c r="I29" s="35">
        <v>85</v>
      </c>
      <c r="J29" s="110">
        <f t="shared" si="1"/>
        <v>1700</v>
      </c>
      <c r="K29" s="59"/>
      <c r="L29" s="59"/>
      <c r="M29" s="59"/>
      <c r="N29" s="59"/>
    </row>
    <row r="30" spans="2:14" s="20" customFormat="1" ht="34.5" customHeight="1" x14ac:dyDescent="0.25">
      <c r="B30" s="31" t="s">
        <v>48</v>
      </c>
      <c r="C30" s="53">
        <v>20</v>
      </c>
      <c r="D30" s="31"/>
      <c r="E30" s="35">
        <v>100</v>
      </c>
      <c r="F30" s="110">
        <f t="shared" ref="F30" si="4">C30*E30</f>
        <v>2000</v>
      </c>
      <c r="G30" s="35">
        <v>100</v>
      </c>
      <c r="H30" s="110">
        <f t="shared" si="0"/>
        <v>2000</v>
      </c>
      <c r="I30" s="35">
        <v>100</v>
      </c>
      <c r="J30" s="110">
        <f t="shared" si="1"/>
        <v>2000</v>
      </c>
      <c r="K30" s="59"/>
      <c r="L30" s="59"/>
      <c r="M30" s="59"/>
      <c r="N30" s="59"/>
    </row>
    <row r="31" spans="2:14" s="20" customFormat="1" ht="34.5" customHeight="1" x14ac:dyDescent="0.25">
      <c r="B31" s="31" t="s">
        <v>49</v>
      </c>
      <c r="C31" s="53">
        <v>1</v>
      </c>
      <c r="D31" s="31"/>
      <c r="E31" s="35">
        <v>550</v>
      </c>
      <c r="F31" s="110">
        <f t="shared" ref="F31" si="5">C31*E31</f>
        <v>550</v>
      </c>
      <c r="G31" s="35">
        <v>550</v>
      </c>
      <c r="H31" s="110">
        <f t="shared" si="0"/>
        <v>550</v>
      </c>
      <c r="I31" s="35">
        <v>550</v>
      </c>
      <c r="J31" s="110">
        <f t="shared" si="1"/>
        <v>550</v>
      </c>
      <c r="K31" s="59"/>
      <c r="L31" s="59"/>
      <c r="M31" s="59"/>
      <c r="N31" s="59"/>
    </row>
    <row r="32" spans="2:14" s="20" customFormat="1" ht="34.5" customHeight="1" x14ac:dyDescent="0.25">
      <c r="B32" s="31" t="s">
        <v>50</v>
      </c>
      <c r="C32" s="53">
        <v>40</v>
      </c>
      <c r="D32" s="31"/>
      <c r="E32" s="35">
        <v>1.5</v>
      </c>
      <c r="F32" s="110">
        <f t="shared" ref="F32" si="6">C32*E32</f>
        <v>60</v>
      </c>
      <c r="G32" s="35">
        <v>1.5</v>
      </c>
      <c r="H32" s="110">
        <f t="shared" si="0"/>
        <v>60</v>
      </c>
      <c r="I32" s="35">
        <v>1.5</v>
      </c>
      <c r="J32" s="110">
        <f t="shared" si="1"/>
        <v>60</v>
      </c>
      <c r="K32" s="59"/>
      <c r="L32" s="59"/>
      <c r="M32" s="59"/>
      <c r="N32" s="59"/>
    </row>
    <row r="33" spans="2:14" s="20" customFormat="1" ht="34.5" customHeight="1" x14ac:dyDescent="0.25">
      <c r="B33" s="31" t="s">
        <v>51</v>
      </c>
      <c r="C33" s="53">
        <v>1</v>
      </c>
      <c r="D33" s="31"/>
      <c r="E33" s="35">
        <v>16108.44</v>
      </c>
      <c r="F33" s="110">
        <f t="shared" ref="F33" si="7">C33*E33</f>
        <v>16108.44</v>
      </c>
      <c r="G33" s="35">
        <f>((642702+92480)*1.1)*0.02</f>
        <v>16174.004000000003</v>
      </c>
      <c r="H33" s="110">
        <f t="shared" si="0"/>
        <v>16174.004000000003</v>
      </c>
      <c r="I33" s="35">
        <f>((642702+73400)*1.1)*0.02</f>
        <v>15754.244000000002</v>
      </c>
      <c r="J33" s="110">
        <f t="shared" si="1"/>
        <v>15754.244000000002</v>
      </c>
      <c r="K33" s="59"/>
      <c r="L33" s="59"/>
      <c r="M33" s="59"/>
      <c r="N33" s="59"/>
    </row>
    <row r="34" spans="2:14" s="20" customFormat="1" ht="34.5" customHeight="1" x14ac:dyDescent="0.25">
      <c r="B34" s="31" t="s">
        <v>61</v>
      </c>
      <c r="C34" s="53"/>
      <c r="D34" s="31"/>
      <c r="E34" s="42"/>
      <c r="F34" s="42"/>
      <c r="G34" s="42"/>
      <c r="H34" s="111"/>
      <c r="I34" s="42"/>
      <c r="J34" s="111"/>
      <c r="K34" s="59"/>
      <c r="L34" s="59"/>
      <c r="M34" s="59"/>
      <c r="N34" s="59"/>
    </row>
    <row r="35" spans="2:14" s="20" customFormat="1" ht="33" customHeight="1" x14ac:dyDescent="0.25">
      <c r="B35" s="29" t="s">
        <v>11</v>
      </c>
      <c r="C35" s="53" t="s">
        <v>37</v>
      </c>
      <c r="D35" s="39" t="s">
        <v>37</v>
      </c>
      <c r="E35" s="109" t="s">
        <v>37</v>
      </c>
      <c r="F35" s="109">
        <f>SUM(F22:F34)</f>
        <v>104118.44</v>
      </c>
      <c r="G35" s="39" t="s">
        <v>37</v>
      </c>
      <c r="H35" s="108">
        <f>SUM(H22:H34)</f>
        <v>132064.00400000002</v>
      </c>
      <c r="I35" s="39" t="s">
        <v>37</v>
      </c>
      <c r="J35" s="108">
        <f>SUM(J22:J34)</f>
        <v>111564.24400000001</v>
      </c>
      <c r="K35" s="59"/>
      <c r="L35" s="59"/>
      <c r="M35" s="59"/>
      <c r="N35" s="59"/>
    </row>
    <row r="36" spans="2:14" s="20" customFormat="1" ht="33" customHeight="1" x14ac:dyDescent="0.25">
      <c r="B36" s="29" t="s">
        <v>25</v>
      </c>
      <c r="C36" s="29"/>
      <c r="D36" s="29"/>
      <c r="E36" s="25" t="s">
        <v>12</v>
      </c>
      <c r="F36" s="25" t="s">
        <v>12</v>
      </c>
      <c r="G36" s="25" t="s">
        <v>12</v>
      </c>
      <c r="H36" s="62" t="s">
        <v>12</v>
      </c>
      <c r="I36" s="62" t="s">
        <v>12</v>
      </c>
      <c r="J36" s="62" t="s">
        <v>12</v>
      </c>
      <c r="K36" s="25" t="s">
        <v>12</v>
      </c>
      <c r="L36" s="25" t="s">
        <v>12</v>
      </c>
      <c r="M36" s="25" t="s">
        <v>12</v>
      </c>
      <c r="N36" s="25" t="s">
        <v>12</v>
      </c>
    </row>
    <row r="37" spans="2:14" s="20" customFormat="1" ht="184.5" customHeight="1" x14ac:dyDescent="0.25">
      <c r="B37" s="30" t="s">
        <v>32</v>
      </c>
      <c r="C37" s="30"/>
      <c r="D37" s="63" t="s">
        <v>59</v>
      </c>
      <c r="E37" s="61" t="s">
        <v>58</v>
      </c>
      <c r="F37" s="61" t="s">
        <v>60</v>
      </c>
      <c r="G37" s="64" t="s">
        <v>56</v>
      </c>
      <c r="H37" s="25"/>
      <c r="I37" s="64" t="s">
        <v>57</v>
      </c>
      <c r="J37" s="25"/>
      <c r="K37" s="25"/>
      <c r="L37" s="25"/>
      <c r="M37" s="25"/>
      <c r="N37" s="25"/>
    </row>
    <row r="40" spans="2:14" x14ac:dyDescent="0.2">
      <c r="B40" s="104" t="s">
        <v>15</v>
      </c>
      <c r="C40" s="43"/>
      <c r="D40" s="43"/>
      <c r="E40" s="80"/>
      <c r="F40" s="82"/>
      <c r="G40" s="83"/>
      <c r="H40" s="80"/>
      <c r="I40" s="83"/>
      <c r="J40" s="80"/>
      <c r="K40" s="83"/>
      <c r="L40" s="80"/>
      <c r="M40" s="83"/>
      <c r="N40" s="80"/>
    </row>
    <row r="41" spans="2:14" x14ac:dyDescent="0.2">
      <c r="B41" s="105"/>
      <c r="C41" s="44"/>
      <c r="D41" s="44"/>
      <c r="E41" s="81"/>
      <c r="F41" s="84"/>
      <c r="G41" s="85"/>
      <c r="H41" s="81"/>
      <c r="I41" s="85"/>
      <c r="J41" s="81"/>
      <c r="K41" s="85"/>
      <c r="L41" s="81"/>
      <c r="M41" s="85"/>
      <c r="N41" s="81"/>
    </row>
    <row r="42" spans="2:14" ht="24.95" customHeight="1" x14ac:dyDescent="0.2">
      <c r="B42" s="26" t="s">
        <v>3</v>
      </c>
      <c r="C42" s="26"/>
      <c r="D42" s="26"/>
      <c r="E42" s="103"/>
      <c r="F42" s="103"/>
      <c r="G42" s="103"/>
      <c r="H42" s="103"/>
      <c r="I42" s="103"/>
      <c r="J42" s="103"/>
      <c r="K42" s="103"/>
      <c r="L42" s="103"/>
      <c r="M42" s="103"/>
      <c r="N42" s="36"/>
    </row>
    <row r="43" spans="2:14" ht="23.1" customHeight="1" x14ac:dyDescent="0.2">
      <c r="B43" s="24" t="s">
        <v>27</v>
      </c>
      <c r="C43" s="24"/>
      <c r="D43" s="24"/>
      <c r="E43" s="103"/>
      <c r="F43" s="103"/>
      <c r="G43" s="103"/>
      <c r="H43" s="103"/>
      <c r="I43" s="103"/>
      <c r="J43" s="103"/>
      <c r="K43" s="103"/>
      <c r="L43" s="103"/>
      <c r="M43" s="103"/>
      <c r="N43" s="36"/>
    </row>
  </sheetData>
  <mergeCells count="24">
    <mergeCell ref="B10:B11"/>
    <mergeCell ref="E43:G43"/>
    <mergeCell ref="H43:I43"/>
    <mergeCell ref="J43:K43"/>
    <mergeCell ref="L43:M43"/>
    <mergeCell ref="B40:B41"/>
    <mergeCell ref="E42:G42"/>
    <mergeCell ref="M10:N10"/>
    <mergeCell ref="M11:N11"/>
    <mergeCell ref="H40:I41"/>
    <mergeCell ref="H42:I42"/>
    <mergeCell ref="J40:K41"/>
    <mergeCell ref="J42:K42"/>
    <mergeCell ref="L40:M41"/>
    <mergeCell ref="L42:M42"/>
    <mergeCell ref="G6:N9"/>
    <mergeCell ref="K4:N4"/>
    <mergeCell ref="K5:N5"/>
    <mergeCell ref="N40:N41"/>
    <mergeCell ref="E40:G41"/>
    <mergeCell ref="C12:N12"/>
    <mergeCell ref="H13:N13"/>
    <mergeCell ref="C13:E13"/>
    <mergeCell ref="C10:K11"/>
  </mergeCells>
  <phoneticPr fontId="14" type="noConversion"/>
  <dataValidations disablePrompts="1" count="1">
    <dataValidation type="list" allowBlank="1" showInputMessage="1" showErrorMessage="1" sqref="F13 E36:N36 C13">
      <formula1>#REF!</formula1>
    </dataValidation>
  </dataValidations>
  <printOptions horizontalCentered="1" verticalCentered="1"/>
  <pageMargins left="0.23622047244094499" right="0.23622047244094499" top="0.74803149606299202" bottom="0.74803149606299202" header="0.31496062992126" footer="0.31496062992126"/>
  <pageSetup scale="36" orientation="landscape" r:id="rId1"/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4"/>
  <sheetViews>
    <sheetView workbookViewId="0">
      <selection activeCell="C16" sqref="C16"/>
    </sheetView>
  </sheetViews>
  <sheetFormatPr defaultColWidth="11" defaultRowHeight="15.75" x14ac:dyDescent="0.25"/>
  <sheetData>
    <row r="2" spans="2:4" x14ac:dyDescent="0.25">
      <c r="B2">
        <v>30215</v>
      </c>
      <c r="C2">
        <v>6</v>
      </c>
      <c r="D2" s="51">
        <f>C2*B2</f>
        <v>181290</v>
      </c>
    </row>
    <row r="3" spans="2:4" x14ac:dyDescent="0.25">
      <c r="B3">
        <v>18222</v>
      </c>
      <c r="C3">
        <v>6</v>
      </c>
      <c r="D3" s="51">
        <f t="shared" ref="D3:D12" si="0">C3*B3</f>
        <v>109332</v>
      </c>
    </row>
    <row r="4" spans="2:4" x14ac:dyDescent="0.25">
      <c r="B4">
        <v>47771</v>
      </c>
      <c r="C4">
        <v>6</v>
      </c>
      <c r="D4" s="51">
        <f t="shared" si="0"/>
        <v>286626</v>
      </c>
    </row>
    <row r="5" spans="2:4" x14ac:dyDescent="0.25">
      <c r="B5">
        <v>3591</v>
      </c>
      <c r="C5">
        <v>2</v>
      </c>
      <c r="D5" s="51">
        <f t="shared" si="0"/>
        <v>7182</v>
      </c>
    </row>
    <row r="6" spans="2:4" x14ac:dyDescent="0.25">
      <c r="B6">
        <v>5063</v>
      </c>
      <c r="C6">
        <v>2</v>
      </c>
      <c r="D6" s="51">
        <f t="shared" si="0"/>
        <v>10126</v>
      </c>
    </row>
    <row r="7" spans="2:4" x14ac:dyDescent="0.25">
      <c r="B7">
        <v>4817</v>
      </c>
      <c r="C7">
        <v>2</v>
      </c>
      <c r="D7" s="51">
        <f t="shared" si="0"/>
        <v>9634</v>
      </c>
    </row>
    <row r="8" spans="2:4" x14ac:dyDescent="0.25">
      <c r="B8">
        <v>32789</v>
      </c>
      <c r="C8">
        <v>2</v>
      </c>
      <c r="D8" s="51">
        <f t="shared" si="0"/>
        <v>65578</v>
      </c>
    </row>
    <row r="9" spans="2:4" x14ac:dyDescent="0.25">
      <c r="B9">
        <v>26556</v>
      </c>
      <c r="C9">
        <v>2</v>
      </c>
      <c r="D9" s="51">
        <f t="shared" si="0"/>
        <v>53112</v>
      </c>
    </row>
    <row r="10" spans="2:4" x14ac:dyDescent="0.25">
      <c r="B10">
        <v>5362</v>
      </c>
      <c r="C10">
        <v>2</v>
      </c>
      <c r="D10" s="51">
        <f t="shared" si="0"/>
        <v>10724</v>
      </c>
    </row>
    <row r="11" spans="2:4" x14ac:dyDescent="0.25">
      <c r="B11">
        <v>5063</v>
      </c>
      <c r="C11">
        <v>2</v>
      </c>
      <c r="D11" s="51">
        <f t="shared" si="0"/>
        <v>10126</v>
      </c>
    </row>
    <row r="12" spans="2:4" x14ac:dyDescent="0.25">
      <c r="B12">
        <v>7722</v>
      </c>
      <c r="C12">
        <v>2</v>
      </c>
      <c r="D12" s="51">
        <f t="shared" si="0"/>
        <v>15444</v>
      </c>
    </row>
    <row r="14" spans="2:4" x14ac:dyDescent="0.25">
      <c r="D14" s="52">
        <f>SUM(D2:D13)</f>
        <v>759174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Hoja1</vt:lpstr>
      <vt:lpstr>Sheet1!Print_Area</vt:lpstr>
    </vt:vector>
  </TitlesOfParts>
  <Company>Integ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Suarez</dc:creator>
  <cp:lastModifiedBy>Salvador Del Toro</cp:lastModifiedBy>
  <cp:lastPrinted>2018-06-08T15:33:49Z</cp:lastPrinted>
  <dcterms:created xsi:type="dcterms:W3CDTF">2015-10-20T13:39:36Z</dcterms:created>
  <dcterms:modified xsi:type="dcterms:W3CDTF">2018-06-08T15:38:13Z</dcterms:modified>
</cp:coreProperties>
</file>