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Rom 2171 Epp\"/>
    </mc:Choice>
  </mc:AlternateContent>
  <bookViews>
    <workbookView xWindow="0" yWindow="0" windowWidth="20490" windowHeight="7755"/>
  </bookViews>
  <sheets>
    <sheet name="Hoja2" sheetId="1" r:id="rId1"/>
    <sheet name="Hoja1" sheetId="2" r:id="rId2"/>
  </sheets>
  <definedNames>
    <definedName name="_xlnm.Print_Area" localSheetId="0">Hoja2!$A$1:$P$48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N35" i="1" l="1"/>
  <c r="P28" i="1"/>
  <c r="P29" i="1"/>
  <c r="P32" i="1"/>
  <c r="P33" i="1"/>
  <c r="P35" i="1"/>
  <c r="O30" i="1"/>
  <c r="P30" i="1" s="1"/>
  <c r="N34" i="1" l="1"/>
  <c r="N33" i="1"/>
  <c r="N32" i="1"/>
  <c r="N27" i="1" l="1"/>
  <c r="N29" i="1"/>
  <c r="N30" i="1"/>
  <c r="N31" i="1"/>
  <c r="L28" i="1" l="1"/>
  <c r="L29" i="1"/>
  <c r="L30" i="1"/>
  <c r="L31" i="1"/>
  <c r="L32" i="1"/>
  <c r="L33" i="1"/>
  <c r="L34" i="1"/>
  <c r="L35" i="1"/>
  <c r="J28" i="1"/>
  <c r="J29" i="1"/>
  <c r="J30" i="1"/>
  <c r="J31" i="1"/>
  <c r="J32" i="1"/>
  <c r="J33" i="1"/>
  <c r="J34" i="1"/>
  <c r="J35" i="1"/>
  <c r="H28" i="1"/>
  <c r="H29" i="1"/>
  <c r="H30" i="1"/>
  <c r="H31" i="1"/>
  <c r="H32" i="1"/>
  <c r="H34" i="1"/>
  <c r="H35" i="1"/>
  <c r="L38" i="1" l="1"/>
  <c r="P26" i="1"/>
  <c r="P27" i="1"/>
  <c r="P25" i="1"/>
  <c r="O41" i="1" l="1"/>
  <c r="N26" i="1"/>
  <c r="H26" i="1"/>
  <c r="H27" i="1"/>
  <c r="H25" i="1"/>
  <c r="L26" i="1"/>
  <c r="L27" i="1"/>
  <c r="J26" i="1"/>
  <c r="J27" i="1"/>
  <c r="J38" i="1" s="1"/>
  <c r="J25" i="1"/>
  <c r="C41" i="1" l="1"/>
  <c r="N25" i="1"/>
  <c r="L25" i="1"/>
  <c r="G5" i="2" l="1"/>
  <c r="G6" i="2"/>
  <c r="G7" i="2" l="1"/>
  <c r="M41" i="1" l="1"/>
  <c r="K41" i="1" l="1"/>
  <c r="I41" i="1" l="1"/>
  <c r="G41" i="1" l="1"/>
  <c r="N10" i="1"/>
</calcChain>
</file>

<file path=xl/sharedStrings.xml><?xml version="1.0" encoding="utf-8"?>
<sst xmlns="http://schemas.openxmlformats.org/spreadsheetml/2006/main" count="103" uniqueCount="69">
  <si>
    <t>YES</t>
  </si>
  <si>
    <t>Dolares</t>
  </si>
  <si>
    <t>HVAC</t>
  </si>
  <si>
    <t xml:space="preserve"> #</t>
  </si>
  <si>
    <t>Month</t>
  </si>
  <si>
    <t>Year</t>
  </si>
  <si>
    <t>Last Rev:</t>
  </si>
  <si>
    <t>NO</t>
  </si>
  <si>
    <t>Gestión de Control de Calidad/ Quality Management</t>
  </si>
  <si>
    <t>Materiales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</si>
  <si>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</si>
  <si>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</si>
  <si>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</si>
  <si>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</si>
  <si>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</si>
  <si>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</si>
  <si>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</si>
  <si>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</si>
  <si>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</si>
  <si>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</si>
  <si>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</si>
  <si>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3 DIAS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</si>
  <si>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</si>
  <si>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</si>
  <si>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</si>
  <si>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</si>
  <si>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</si>
  <si>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</si>
  <si>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</si>
  <si>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</si>
  <si>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</si>
  <si>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</si>
  <si>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</si>
  <si>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</si>
  <si>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</si>
  <si>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</si>
  <si>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</si>
  <si>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</si>
  <si>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en proyecto</t>
  </si>
  <si>
    <t>si</t>
  </si>
  <si>
    <t>contado</t>
  </si>
  <si>
    <t>Vendor 2</t>
  </si>
  <si>
    <t>Sin codigo</t>
  </si>
  <si>
    <t>Vendor 4</t>
  </si>
  <si>
    <t>Vendor 3</t>
  </si>
  <si>
    <t>Vendor 5</t>
  </si>
  <si>
    <t>CONOS DE SEGURIDAD</t>
  </si>
  <si>
    <t>CINTAS DE SEGURIDAD ( CAUTION)</t>
  </si>
  <si>
    <t>BRAGAS DESECHABLES ( Hooded Disposable Coveralls  2XL)</t>
  </si>
  <si>
    <t>GUANTES DE CARNAZA ( Shoulder Split Cowhide Leather Palm Work Gloves )</t>
  </si>
  <si>
    <t>HARNESS WITH LANYARD</t>
  </si>
  <si>
    <t xml:space="preserve">SAFETY GOOGLES CLEAR
</t>
  </si>
  <si>
    <t xml:space="preserve">SAFETY GLASSES CLEAR
</t>
  </si>
  <si>
    <t>BOTAS DE HULE ( SAFETY RUBBER BOOTS  43)</t>
  </si>
  <si>
    <t xml:space="preserve">BRAGAS (  BASIC COTTON COVERALL XL)
</t>
  </si>
  <si>
    <t>BOTAS DE SEGURIDAD STEEL TOE</t>
  </si>
  <si>
    <t>rollo</t>
  </si>
  <si>
    <t>par</t>
  </si>
  <si>
    <t>caja</t>
  </si>
  <si>
    <t>MASCARILLAS ( DUST MASKS N95). (caja de 20 )</t>
  </si>
  <si>
    <t>no disponible</t>
  </si>
  <si>
    <t>EPP</t>
  </si>
  <si>
    <t>ROM : 2171</t>
  </si>
  <si>
    <t>TOTAL</t>
  </si>
  <si>
    <t>ZORO TOOLS
USA</t>
  </si>
  <si>
    <t>AMAZON
USA</t>
  </si>
  <si>
    <t>GRAINGER
USA</t>
  </si>
  <si>
    <t>NORTHEM
USA</t>
  </si>
  <si>
    <t>Rocayol
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</si>
</sst>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9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2" borderId="40" xfId="0" applyNumberFormat="1" applyFont="1" applyFill="1" applyBorder="1" applyAlignment="1">
      <alignment horizontal="center" vertical="center" wrapText="1"/>
    </xf>
    <xf numFmtId="43" fontId="1" fillId="0" borderId="41" xfId="17" applyFont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Fill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3" fontId="1" fillId="0" borderId="49" xfId="17" applyNumberFormat="1" applyFont="1" applyBorder="1" applyAlignment="1">
      <alignment horizontal="center" vertical="center" wrapText="1"/>
    </xf>
    <xf numFmtId="164" fontId="1" fillId="0" borderId="50" xfId="0" quotePrefix="1" applyNumberFormat="1" applyFont="1" applyFill="1" applyBorder="1" applyAlignment="1">
      <alignment horizontal="center" vertical="center" wrapText="1"/>
    </xf>
    <xf numFmtId="43" fontId="1" fillId="2" borderId="47" xfId="17" applyFont="1" applyFill="1" applyBorder="1" applyAlignment="1">
      <alignment horizontal="center" vertical="center" wrapText="1"/>
    </xf>
    <xf numFmtId="43" fontId="1" fillId="0" borderId="48" xfId="17" applyFont="1" applyBorder="1" applyAlignment="1">
      <alignment horizontal="center" vertical="center" wrapText="1"/>
    </xf>
    <xf numFmtId="43" fontId="1" fillId="0" borderId="47" xfId="17" quotePrefix="1" applyFont="1" applyFill="1" applyBorder="1" applyAlignment="1">
      <alignment horizontal="center" vertical="center" wrapText="1"/>
    </xf>
    <xf numFmtId="43" fontId="1" fillId="0" borderId="45" xfId="17" quotePrefix="1" applyFont="1" applyFill="1" applyBorder="1" applyAlignment="1">
      <alignment horizontal="center" vertical="center" wrapText="1"/>
    </xf>
    <xf numFmtId="43" fontId="1" fillId="0" borderId="41" xfId="17" quotePrefix="1" applyNumberFormat="1" applyFont="1" applyFill="1" applyBorder="1" applyAlignment="1">
      <alignment horizontal="center" vertical="center" wrapText="1"/>
    </xf>
    <xf numFmtId="43" fontId="1" fillId="0" borderId="44" xfId="17" quotePrefix="1" applyNumberFormat="1" applyFont="1" applyFill="1" applyBorder="1" applyAlignment="1">
      <alignment horizontal="center" vertical="center" wrapText="1"/>
    </xf>
    <xf numFmtId="43" fontId="1" fillId="0" borderId="41" xfId="17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0" xfId="17" applyFont="1" applyBorder="1" applyAlignment="1">
      <alignment horizontal="center" vertical="center" wrapText="1"/>
    </xf>
    <xf numFmtId="43" fontId="1" fillId="0" borderId="43" xfId="17" applyFont="1" applyBorder="1" applyAlignment="1">
      <alignment horizontal="center" vertical="center" wrapText="1"/>
    </xf>
    <xf numFmtId="43" fontId="1" fillId="0" borderId="48" xfId="17" applyFont="1" applyFill="1" applyBorder="1" applyAlignment="1">
      <alignment horizontal="center" vertical="center" wrapText="1"/>
    </xf>
    <xf numFmtId="43" fontId="1" fillId="0" borderId="45" xfId="17" applyFont="1" applyBorder="1" applyAlignment="1">
      <alignment horizontal="center" vertical="center" wrapText="1"/>
    </xf>
    <xf numFmtId="43" fontId="1" fillId="0" borderId="44" xfId="17" applyFont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43" fontId="1" fillId="3" borderId="41" xfId="17" applyFont="1" applyFill="1" applyBorder="1" applyAlignment="1">
      <alignment horizontal="center" vertical="center" wrapText="1"/>
    </xf>
    <xf numFmtId="43" fontId="1" fillId="3" borderId="40" xfId="17" applyFont="1" applyFill="1" applyBorder="1" applyAlignment="1">
      <alignment horizontal="center" vertical="center" wrapText="1"/>
    </xf>
    <xf numFmtId="43" fontId="1" fillId="0" borderId="42" xfId="17" applyNumberFormat="1" applyFont="1" applyFill="1" applyBorder="1" applyAlignment="1">
      <alignment horizontal="center" vertical="center" wrapText="1"/>
    </xf>
    <xf numFmtId="43" fontId="1" fillId="0" borderId="40" xfId="17" applyFont="1" applyFill="1" applyBorder="1" applyAlignment="1">
      <alignment horizontal="center" vertical="center" wrapText="1"/>
    </xf>
    <xf numFmtId="43" fontId="1" fillId="3" borderId="42" xfId="17" applyFont="1" applyFill="1" applyBorder="1" applyAlignment="1">
      <alignment horizontal="center" vertical="center" wrapText="1"/>
    </xf>
    <xf numFmtId="43" fontId="1" fillId="3" borderId="43" xfId="17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43" fontId="1" fillId="0" borderId="52" xfId="17" applyFont="1" applyBorder="1" applyAlignment="1">
      <alignment horizontal="center" vertical="center" wrapText="1"/>
    </xf>
    <xf numFmtId="43" fontId="1" fillId="0" borderId="53" xfId="17" applyFont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view="pageBreakPreview" topLeftCell="B25" zoomScale="60" zoomScaleNormal="50" workbookViewId="0">
      <selection activeCell="M30" sqref="M30"/>
    </sheetView>
  </sheetViews>
  <sheetFormatPr baseColWidth="10" defaultColWidth="12.42578125" defaultRowHeight="15" x14ac:dyDescent="0.2"/>
  <cols>
    <col min="1" max="1" width="18.140625" style="15" bestFit="1" customWidth="1"/>
    <col min="2" max="2" width="57.7109375" style="15" customWidth="1"/>
    <col min="3" max="3" width="11.7109375" style="15" customWidth="1"/>
    <col min="4" max="4" width="9.85546875" style="15" bestFit="1" customWidth="1"/>
    <col min="5" max="5" width="26.140625" style="15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0" width="22.28515625" style="16" customWidth="1"/>
    <col min="11" max="11" width="16.28515625" style="16" customWidth="1"/>
    <col min="12" max="12" width="20.42578125" style="16" customWidth="1"/>
    <col min="13" max="13" width="19.7109375" style="16" customWidth="1"/>
    <col min="14" max="14" width="18.140625" style="16" customWidth="1"/>
    <col min="15" max="15" width="12.42578125" style="15"/>
    <col min="16" max="16" width="16" style="15" customWidth="1"/>
    <col min="17" max="16384" width="12.42578125" style="15"/>
  </cols>
  <sheetData>
    <row r="1" spans="2:16" ht="15.75" thickBot="1" x14ac:dyDescent="0.25">
      <c r="P1" s="15" t="s">
        <v>0</v>
      </c>
    </row>
    <row r="2" spans="2:16" ht="15" customHeight="1" thickBot="1" x14ac:dyDescent="0.25">
      <c r="B2" s="37"/>
      <c r="C2" s="17"/>
      <c r="D2" s="17"/>
      <c r="E2" s="40"/>
      <c r="F2" s="40"/>
      <c r="G2" s="40"/>
      <c r="H2" s="40"/>
      <c r="I2" s="40"/>
      <c r="J2" s="40"/>
      <c r="K2" s="18" t="s">
        <v>3</v>
      </c>
      <c r="L2" s="19" t="s">
        <v>4</v>
      </c>
      <c r="M2" s="20" t="s">
        <v>5</v>
      </c>
      <c r="N2" s="1" t="s">
        <v>6</v>
      </c>
      <c r="P2" s="15" t="s">
        <v>7</v>
      </c>
    </row>
    <row r="3" spans="2:16" ht="15" customHeight="1" thickBot="1" x14ac:dyDescent="0.25">
      <c r="B3" s="38"/>
      <c r="C3" s="21"/>
      <c r="D3" s="21"/>
      <c r="E3" s="41"/>
      <c r="F3" s="41"/>
      <c r="G3" s="41"/>
      <c r="H3" s="41"/>
      <c r="I3" s="41"/>
      <c r="J3" s="41"/>
      <c r="K3" s="22">
        <v>13</v>
      </c>
      <c r="L3" s="23">
        <v>11</v>
      </c>
      <c r="M3" s="24">
        <v>2015</v>
      </c>
      <c r="N3" s="25">
        <v>42297</v>
      </c>
    </row>
    <row r="4" spans="2:16" ht="15" customHeight="1" x14ac:dyDescent="0.2">
      <c r="B4" s="38"/>
      <c r="C4" s="21"/>
      <c r="D4" s="21"/>
      <c r="E4" s="41"/>
      <c r="F4" s="41"/>
      <c r="G4" s="41"/>
      <c r="H4" s="41"/>
      <c r="I4" s="41"/>
      <c r="J4" s="41"/>
      <c r="K4" s="104" t="s">
        <v>8</v>
      </c>
      <c r="L4" s="105"/>
      <c r="M4" s="105"/>
      <c r="N4" s="106"/>
    </row>
    <row r="5" spans="2:16" ht="15.95" customHeight="1" thickBot="1" x14ac:dyDescent="0.25">
      <c r="B5" s="38"/>
      <c r="C5" s="21"/>
      <c r="D5" s="21"/>
      <c r="E5" s="41"/>
      <c r="F5" s="41"/>
      <c r="G5" s="41"/>
      <c r="H5" s="41"/>
      <c r="I5" s="41"/>
      <c r="J5" s="41"/>
      <c r="K5" s="101" t="s">
        <v>31</v>
      </c>
      <c r="L5" s="102"/>
      <c r="M5" s="102"/>
      <c r="N5" s="103"/>
    </row>
    <row r="6" spans="2:16" ht="15" customHeight="1" x14ac:dyDescent="0.2">
      <c r="B6" s="38"/>
      <c r="C6" s="21"/>
      <c r="D6" s="21"/>
      <c r="E6" s="21"/>
      <c r="F6" s="26"/>
      <c r="G6" s="41"/>
      <c r="H6" s="41"/>
      <c r="I6" s="41"/>
      <c r="J6" s="41"/>
      <c r="K6" s="7"/>
      <c r="L6" s="7"/>
      <c r="M6" s="7"/>
      <c r="N6" s="8"/>
    </row>
    <row r="7" spans="2:16" ht="15" customHeight="1" x14ac:dyDescent="0.2">
      <c r="B7" s="38"/>
      <c r="C7" s="21"/>
      <c r="D7" s="21"/>
      <c r="E7" s="21"/>
      <c r="F7" s="26"/>
      <c r="G7" s="41"/>
      <c r="H7" s="10"/>
      <c r="I7" s="10"/>
      <c r="J7" s="10"/>
      <c r="K7" s="10"/>
      <c r="L7" s="10"/>
      <c r="M7" s="10"/>
      <c r="N7" s="11"/>
    </row>
    <row r="8" spans="2:16" ht="15" customHeight="1" thickBot="1" x14ac:dyDescent="0.25">
      <c r="B8" s="38"/>
      <c r="C8" s="21"/>
      <c r="D8" s="21"/>
      <c r="E8" s="21"/>
      <c r="F8" s="26"/>
      <c r="G8" s="9"/>
      <c r="H8" s="10"/>
      <c r="I8" s="10"/>
      <c r="J8" s="10"/>
      <c r="K8" s="10"/>
      <c r="L8" s="10"/>
      <c r="M8" s="10"/>
      <c r="N8" s="11"/>
    </row>
    <row r="9" spans="2:16" ht="30.95" customHeight="1" thickBot="1" x14ac:dyDescent="0.25">
      <c r="B9" s="39"/>
      <c r="C9" s="112" t="s">
        <v>10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</row>
    <row r="10" spans="2:16" s="29" customFormat="1" ht="27.95" customHeight="1" thickBot="1" x14ac:dyDescent="0.3">
      <c r="B10" s="107" t="s">
        <v>11</v>
      </c>
      <c r="C10" s="115" t="s">
        <v>62</v>
      </c>
      <c r="D10" s="116"/>
      <c r="E10" s="116"/>
      <c r="F10" s="116"/>
      <c r="G10" s="116"/>
      <c r="H10" s="116"/>
      <c r="I10" s="116"/>
      <c r="J10" s="116"/>
      <c r="K10" s="116"/>
      <c r="L10" s="117"/>
      <c r="M10" s="27" t="s">
        <v>12</v>
      </c>
      <c r="N10" s="28">
        <f ca="1">TODAY()</f>
        <v>43280</v>
      </c>
    </row>
    <row r="11" spans="2:16" s="29" customFormat="1" ht="40.5" customHeight="1" thickBot="1" x14ac:dyDescent="0.3">
      <c r="B11" s="108"/>
      <c r="C11" s="108"/>
      <c r="D11" s="118"/>
      <c r="E11" s="118"/>
      <c r="F11" s="118"/>
      <c r="G11" s="118"/>
      <c r="H11" s="118"/>
      <c r="I11" s="118"/>
      <c r="J11" s="118"/>
      <c r="K11" s="118"/>
      <c r="L11" s="119"/>
      <c r="M11" s="14" t="s">
        <v>13</v>
      </c>
      <c r="N11" s="30" t="s">
        <v>36</v>
      </c>
    </row>
    <row r="12" spans="2:16" s="29" customFormat="1" ht="42.95" customHeight="1" thickBot="1" x14ac:dyDescent="0.3">
      <c r="B12" s="31" t="s">
        <v>14</v>
      </c>
      <c r="C12" s="109" t="s">
        <v>61</v>
      </c>
      <c r="D12" s="110"/>
      <c r="E12" s="110"/>
      <c r="F12" s="110"/>
      <c r="G12" s="110"/>
      <c r="H12" s="110"/>
      <c r="I12" s="110"/>
      <c r="J12" s="110"/>
      <c r="K12" s="110"/>
      <c r="L12" s="111"/>
      <c r="M12" s="42"/>
      <c r="N12" s="26"/>
    </row>
    <row r="13" spans="2:16" s="29" customFormat="1" ht="39.950000000000003" customHeight="1" thickBot="1" x14ac:dyDescent="0.3">
      <c r="B13" s="31" t="s">
        <v>15</v>
      </c>
      <c r="C13" s="35" t="s">
        <v>2</v>
      </c>
      <c r="D13" s="13" t="s">
        <v>16</v>
      </c>
      <c r="E13" s="34" t="s">
        <v>9</v>
      </c>
      <c r="G13" s="114"/>
      <c r="H13" s="114"/>
      <c r="K13" s="26"/>
      <c r="L13" s="12"/>
      <c r="M13" s="12"/>
      <c r="N13" s="12"/>
    </row>
    <row r="17" spans="1:16" s="29" customFormat="1" ht="33" customHeight="1" x14ac:dyDescent="0.25">
      <c r="B17" s="96" t="s">
        <v>32</v>
      </c>
      <c r="C17" s="96"/>
      <c r="D17" s="96"/>
      <c r="E17" s="96"/>
      <c r="F17" s="96"/>
      <c r="G17" s="96" t="s">
        <v>39</v>
      </c>
      <c r="H17" s="96"/>
      <c r="I17" s="97"/>
      <c r="J17" s="98"/>
      <c r="K17" s="97"/>
      <c r="L17" s="98"/>
      <c r="M17" s="97"/>
      <c r="N17" s="98"/>
      <c r="O17" s="97"/>
      <c r="P17" s="98"/>
    </row>
    <row r="18" spans="1:16" s="29" customFormat="1" ht="33" customHeight="1" x14ac:dyDescent="0.25">
      <c r="B18" s="96" t="s">
        <v>33</v>
      </c>
      <c r="C18" s="96"/>
      <c r="D18" s="96"/>
      <c r="E18" s="96"/>
      <c r="F18" s="96"/>
      <c r="G18" s="96" t="s">
        <v>39</v>
      </c>
      <c r="H18" s="96"/>
      <c r="I18" s="97"/>
      <c r="J18" s="98"/>
      <c r="K18" s="97"/>
      <c r="L18" s="98"/>
      <c r="M18" s="97"/>
      <c r="N18" s="98"/>
      <c r="O18" s="97"/>
      <c r="P18" s="98"/>
    </row>
    <row r="19" spans="1:16" s="29" customFormat="1" ht="33" customHeight="1" x14ac:dyDescent="0.25">
      <c r="B19" s="96" t="s">
        <v>20</v>
      </c>
      <c r="C19" s="96"/>
      <c r="D19" s="96"/>
      <c r="E19" s="96"/>
      <c r="F19" s="96"/>
      <c r="G19" s="99" t="s">
        <v>21</v>
      </c>
      <c r="H19" s="100"/>
      <c r="I19" s="97"/>
      <c r="J19" s="98"/>
      <c r="K19" s="97"/>
      <c r="L19" s="98"/>
      <c r="M19" s="97"/>
      <c r="N19" s="98"/>
      <c r="O19" s="97"/>
      <c r="P19" s="98"/>
    </row>
    <row r="20" spans="1:16" s="29" customFormat="1" ht="33" customHeight="1" x14ac:dyDescent="0.25">
      <c r="B20" s="96" t="s">
        <v>22</v>
      </c>
      <c r="C20" s="96"/>
      <c r="D20" s="96"/>
      <c r="E20" s="96"/>
      <c r="F20" s="96"/>
      <c r="G20" s="97" t="s">
        <v>38</v>
      </c>
      <c r="H20" s="98"/>
      <c r="I20" s="97"/>
      <c r="J20" s="98"/>
      <c r="K20" s="97"/>
      <c r="L20" s="98"/>
      <c r="M20" s="97"/>
      <c r="N20" s="98"/>
      <c r="O20" s="97"/>
      <c r="P20" s="98"/>
    </row>
    <row r="22" spans="1:16" s="32" customFormat="1" ht="18" customHeight="1" x14ac:dyDescent="0.25">
      <c r="G22" s="120" t="s">
        <v>18</v>
      </c>
      <c r="H22" s="121"/>
      <c r="I22" s="120" t="s">
        <v>41</v>
      </c>
      <c r="J22" s="121"/>
      <c r="K22" s="120" t="s">
        <v>44</v>
      </c>
      <c r="L22" s="121"/>
      <c r="M22" s="120" t="s">
        <v>43</v>
      </c>
      <c r="N22" s="121"/>
      <c r="O22" s="120" t="s">
        <v>45</v>
      </c>
      <c r="P22" s="121"/>
    </row>
    <row r="23" spans="1:16" s="29" customFormat="1" ht="136.5" customHeight="1" x14ac:dyDescent="0.25">
      <c r="F23" s="36" t="s">
        <v>19</v>
      </c>
      <c r="G23" s="135" t="s">
        <v>64</v>
      </c>
      <c r="H23" s="136"/>
      <c r="I23" s="135" t="s">
        <v>65</v>
      </c>
      <c r="J23" s="136"/>
      <c r="K23" s="135" t="s">
        <v>66</v>
      </c>
      <c r="L23" s="136"/>
      <c r="M23" s="135" t="s">
        <v>67</v>
      </c>
      <c r="N23" s="136"/>
      <c r="O23" s="135" t="s">
        <v>68</v>
      </c>
      <c r="P23" s="136"/>
    </row>
    <row r="24" spans="1:16" s="29" customFormat="1" ht="51" customHeight="1" x14ac:dyDescent="0.25">
      <c r="A24" s="45" t="s">
        <v>34</v>
      </c>
      <c r="B24" s="45" t="s">
        <v>17</v>
      </c>
      <c r="C24" s="45" t="s">
        <v>30</v>
      </c>
      <c r="D24" s="46" t="s">
        <v>37</v>
      </c>
      <c r="E24" s="47" t="s">
        <v>35</v>
      </c>
      <c r="F24" s="57" t="s">
        <v>23</v>
      </c>
      <c r="G24" s="122" t="s">
        <v>40</v>
      </c>
      <c r="H24" s="122"/>
      <c r="I24" s="122" t="s">
        <v>40</v>
      </c>
      <c r="J24" s="122"/>
      <c r="K24" s="122" t="s">
        <v>40</v>
      </c>
      <c r="L24" s="122"/>
      <c r="M24" s="122" t="s">
        <v>40</v>
      </c>
      <c r="N24" s="122"/>
      <c r="O24" s="122" t="s">
        <v>40</v>
      </c>
      <c r="P24" s="122"/>
    </row>
    <row r="25" spans="1:16" s="50" customFormat="1" ht="39.950000000000003" customHeight="1" x14ac:dyDescent="0.25">
      <c r="A25" s="54" t="s">
        <v>42</v>
      </c>
      <c r="B25" s="87" t="s">
        <v>46</v>
      </c>
      <c r="C25" s="51">
        <v>4</v>
      </c>
      <c r="D25" s="53" t="s">
        <v>37</v>
      </c>
      <c r="E25" s="6"/>
      <c r="F25" s="55"/>
      <c r="G25" s="88">
        <v>8.99</v>
      </c>
      <c r="H25" s="92">
        <f>G25*C25</f>
        <v>35.96</v>
      </c>
      <c r="I25" s="81">
        <v>12.55</v>
      </c>
      <c r="J25" s="82">
        <f>I25*C25</f>
        <v>50.2</v>
      </c>
      <c r="K25" s="79">
        <v>10.35</v>
      </c>
      <c r="L25" s="80">
        <f>K25*C25</f>
        <v>41.4</v>
      </c>
      <c r="M25" s="81">
        <v>12.99</v>
      </c>
      <c r="N25" s="82">
        <f>M25*C25</f>
        <v>51.96</v>
      </c>
      <c r="O25" s="60">
        <v>17.95</v>
      </c>
      <c r="P25" s="82">
        <f>O25*C25</f>
        <v>71.8</v>
      </c>
    </row>
    <row r="26" spans="1:16" s="50" customFormat="1" ht="39.950000000000003" customHeight="1" x14ac:dyDescent="0.25">
      <c r="A26" s="54" t="s">
        <v>42</v>
      </c>
      <c r="B26" s="87" t="s">
        <v>47</v>
      </c>
      <c r="C26" s="51">
        <v>2</v>
      </c>
      <c r="D26" s="53" t="s">
        <v>56</v>
      </c>
      <c r="E26" s="6"/>
      <c r="F26" s="55"/>
      <c r="G26" s="88">
        <v>4.53</v>
      </c>
      <c r="H26" s="92">
        <f t="shared" ref="H26:H35" si="0">G26*C26</f>
        <v>9.06</v>
      </c>
      <c r="I26" s="91">
        <v>6.95</v>
      </c>
      <c r="J26" s="82">
        <f t="shared" ref="J26:J35" si="1">I26*C26</f>
        <v>13.9</v>
      </c>
      <c r="K26" s="79">
        <v>10.4</v>
      </c>
      <c r="L26" s="80">
        <f t="shared" ref="L26:L35" si="2">K26*C26</f>
        <v>20.8</v>
      </c>
      <c r="M26" s="81">
        <v>11.99</v>
      </c>
      <c r="N26" s="82">
        <f t="shared" ref="N26:N35" si="3">M26*C26</f>
        <v>23.98</v>
      </c>
      <c r="O26" s="60">
        <v>9.25</v>
      </c>
      <c r="P26" s="82">
        <f t="shared" ref="P26:P35" si="4">O26*C26</f>
        <v>18.5</v>
      </c>
    </row>
    <row r="27" spans="1:16" s="50" customFormat="1" ht="39.950000000000003" customHeight="1" x14ac:dyDescent="0.25">
      <c r="A27" s="54" t="s">
        <v>42</v>
      </c>
      <c r="B27" s="87" t="s">
        <v>59</v>
      </c>
      <c r="C27" s="51">
        <v>16</v>
      </c>
      <c r="D27" s="53" t="s">
        <v>58</v>
      </c>
      <c r="E27" s="6"/>
      <c r="F27" s="55"/>
      <c r="G27" s="60">
        <v>15.97</v>
      </c>
      <c r="H27" s="61">
        <f t="shared" si="0"/>
        <v>255.52</v>
      </c>
      <c r="I27" s="89">
        <v>13.49</v>
      </c>
      <c r="J27" s="93">
        <f t="shared" si="1"/>
        <v>215.84</v>
      </c>
      <c r="K27" s="79">
        <v>18.649999999999999</v>
      </c>
      <c r="L27" s="80">
        <f t="shared" si="2"/>
        <v>298.39999999999998</v>
      </c>
      <c r="M27" s="81">
        <v>15.99</v>
      </c>
      <c r="N27" s="82">
        <f t="shared" si="3"/>
        <v>255.84</v>
      </c>
      <c r="O27" s="60">
        <v>12.5</v>
      </c>
      <c r="P27" s="82">
        <f t="shared" si="4"/>
        <v>200</v>
      </c>
    </row>
    <row r="28" spans="1:16" s="50" customFormat="1" ht="39.950000000000003" customHeight="1" x14ac:dyDescent="0.25">
      <c r="A28" s="54" t="s">
        <v>42</v>
      </c>
      <c r="B28" s="87" t="s">
        <v>48</v>
      </c>
      <c r="C28" s="51">
        <v>150</v>
      </c>
      <c r="D28" s="53" t="s">
        <v>37</v>
      </c>
      <c r="E28" s="6"/>
      <c r="F28" s="55"/>
      <c r="G28" s="60">
        <v>5.55</v>
      </c>
      <c r="H28" s="61">
        <f t="shared" si="0"/>
        <v>832.5</v>
      </c>
      <c r="I28" s="81">
        <v>7.89</v>
      </c>
      <c r="J28" s="82">
        <f t="shared" si="1"/>
        <v>1183.5</v>
      </c>
      <c r="K28" s="88">
        <v>2.77</v>
      </c>
      <c r="L28" s="92">
        <f t="shared" si="2"/>
        <v>415.5</v>
      </c>
      <c r="M28" s="60" t="s">
        <v>60</v>
      </c>
      <c r="N28" s="60" t="s">
        <v>60</v>
      </c>
      <c r="O28" s="60">
        <v>2.95</v>
      </c>
      <c r="P28" s="82">
        <f t="shared" si="4"/>
        <v>442.5</v>
      </c>
    </row>
    <row r="29" spans="1:16" s="50" customFormat="1" ht="39.950000000000003" customHeight="1" x14ac:dyDescent="0.25">
      <c r="A29" s="54" t="s">
        <v>42</v>
      </c>
      <c r="B29" s="87" t="s">
        <v>49</v>
      </c>
      <c r="C29" s="51">
        <v>72</v>
      </c>
      <c r="D29" s="53" t="s">
        <v>57</v>
      </c>
      <c r="E29" s="6"/>
      <c r="F29" s="55"/>
      <c r="G29" s="79">
        <v>2.83</v>
      </c>
      <c r="H29" s="80">
        <f t="shared" si="0"/>
        <v>203.76</v>
      </c>
      <c r="I29" s="81">
        <v>3.35</v>
      </c>
      <c r="J29" s="82">
        <f t="shared" si="1"/>
        <v>241.20000000000002</v>
      </c>
      <c r="K29" s="79">
        <v>3.85</v>
      </c>
      <c r="L29" s="80">
        <f t="shared" si="2"/>
        <v>277.2</v>
      </c>
      <c r="M29" s="89">
        <v>1.58</v>
      </c>
      <c r="N29" s="93">
        <f t="shared" si="3"/>
        <v>113.76</v>
      </c>
      <c r="O29" s="60">
        <v>1.98</v>
      </c>
      <c r="P29" s="82">
        <f t="shared" si="4"/>
        <v>142.56</v>
      </c>
    </row>
    <row r="30" spans="1:16" s="50" customFormat="1" ht="39.950000000000003" customHeight="1" x14ac:dyDescent="0.25">
      <c r="A30" s="54" t="s">
        <v>42</v>
      </c>
      <c r="B30" s="87" t="s">
        <v>50</v>
      </c>
      <c r="C30" s="51">
        <v>6</v>
      </c>
      <c r="D30" s="53" t="s">
        <v>37</v>
      </c>
      <c r="E30" s="6"/>
      <c r="F30" s="55"/>
      <c r="G30" s="88">
        <v>40.130000000000003</v>
      </c>
      <c r="H30" s="92">
        <f t="shared" si="0"/>
        <v>240.78000000000003</v>
      </c>
      <c r="I30" s="81">
        <v>44.99</v>
      </c>
      <c r="J30" s="82">
        <f t="shared" si="1"/>
        <v>269.94</v>
      </c>
      <c r="K30" s="79">
        <v>92.5</v>
      </c>
      <c r="L30" s="80">
        <f t="shared" si="2"/>
        <v>555</v>
      </c>
      <c r="M30" s="81">
        <v>64.989999999999995</v>
      </c>
      <c r="N30" s="82">
        <f t="shared" si="3"/>
        <v>389.93999999999994</v>
      </c>
      <c r="O30" s="60">
        <f>30.95+64</f>
        <v>94.95</v>
      </c>
      <c r="P30" s="82">
        <f t="shared" si="4"/>
        <v>569.70000000000005</v>
      </c>
    </row>
    <row r="31" spans="1:16" s="50" customFormat="1" ht="39.950000000000003" customHeight="1" x14ac:dyDescent="0.25">
      <c r="A31" s="54" t="s">
        <v>42</v>
      </c>
      <c r="B31" s="87" t="s">
        <v>51</v>
      </c>
      <c r="C31" s="51">
        <v>7</v>
      </c>
      <c r="D31" s="53" t="s">
        <v>37</v>
      </c>
      <c r="E31" s="6"/>
      <c r="F31" s="55"/>
      <c r="G31" s="88">
        <v>3.66</v>
      </c>
      <c r="H31" s="92">
        <f t="shared" si="0"/>
        <v>25.62</v>
      </c>
      <c r="I31" s="81">
        <v>7.99</v>
      </c>
      <c r="J31" s="82">
        <f t="shared" si="1"/>
        <v>55.93</v>
      </c>
      <c r="K31" s="79">
        <v>17.3</v>
      </c>
      <c r="L31" s="80">
        <f t="shared" si="2"/>
        <v>121.10000000000001</v>
      </c>
      <c r="M31" s="81">
        <v>3.49</v>
      </c>
      <c r="N31" s="82">
        <f t="shared" si="3"/>
        <v>24.43</v>
      </c>
      <c r="O31" s="60" t="s">
        <v>60</v>
      </c>
      <c r="P31" s="82" t="s">
        <v>60</v>
      </c>
    </row>
    <row r="32" spans="1:16" s="50" customFormat="1" ht="39.950000000000003" customHeight="1" x14ac:dyDescent="0.25">
      <c r="A32" s="54" t="s">
        <v>42</v>
      </c>
      <c r="B32" s="87" t="s">
        <v>52</v>
      </c>
      <c r="C32" s="51">
        <v>7</v>
      </c>
      <c r="D32" s="53" t="s">
        <v>37</v>
      </c>
      <c r="E32" s="6"/>
      <c r="F32" s="55"/>
      <c r="G32" s="88">
        <v>0.88</v>
      </c>
      <c r="H32" s="92">
        <f t="shared" si="0"/>
        <v>6.16</v>
      </c>
      <c r="I32" s="81">
        <v>1.04</v>
      </c>
      <c r="J32" s="82">
        <f t="shared" si="1"/>
        <v>7.28</v>
      </c>
      <c r="K32" s="79">
        <v>5.0999999999999996</v>
      </c>
      <c r="L32" s="80">
        <f t="shared" si="2"/>
        <v>35.699999999999996</v>
      </c>
      <c r="M32" s="81">
        <v>2.4900000000000002</v>
      </c>
      <c r="N32" s="82">
        <f t="shared" si="3"/>
        <v>17.43</v>
      </c>
      <c r="O32" s="60">
        <v>1.6</v>
      </c>
      <c r="P32" s="82">
        <f t="shared" si="4"/>
        <v>11.200000000000001</v>
      </c>
    </row>
    <row r="33" spans="1:16" s="50" customFormat="1" ht="39.950000000000003" customHeight="1" x14ac:dyDescent="0.25">
      <c r="A33" s="54" t="s">
        <v>42</v>
      </c>
      <c r="B33" s="87" t="s">
        <v>53</v>
      </c>
      <c r="C33" s="51">
        <v>2</v>
      </c>
      <c r="D33" s="53" t="s">
        <v>37</v>
      </c>
      <c r="E33" s="6"/>
      <c r="F33" s="55"/>
      <c r="G33" s="60" t="s">
        <v>60</v>
      </c>
      <c r="H33" s="60" t="s">
        <v>60</v>
      </c>
      <c r="I33" s="89">
        <v>20.7</v>
      </c>
      <c r="J33" s="93">
        <f t="shared" si="1"/>
        <v>41.4</v>
      </c>
      <c r="K33" s="79">
        <v>20.7</v>
      </c>
      <c r="L33" s="80">
        <f t="shared" si="2"/>
        <v>41.4</v>
      </c>
      <c r="M33" s="81">
        <v>59.95</v>
      </c>
      <c r="N33" s="82">
        <f t="shared" si="3"/>
        <v>119.9</v>
      </c>
      <c r="O33" s="60">
        <v>15.95</v>
      </c>
      <c r="P33" s="82">
        <f t="shared" si="4"/>
        <v>31.9</v>
      </c>
    </row>
    <row r="34" spans="1:16" s="50" customFormat="1" ht="39.950000000000003" customHeight="1" x14ac:dyDescent="0.25">
      <c r="A34" s="54" t="s">
        <v>42</v>
      </c>
      <c r="B34" s="87" t="s">
        <v>54</v>
      </c>
      <c r="C34" s="51">
        <v>7</v>
      </c>
      <c r="D34" s="53" t="s">
        <v>37</v>
      </c>
      <c r="E34" s="6"/>
      <c r="F34" s="55"/>
      <c r="G34" s="60">
        <v>45.64</v>
      </c>
      <c r="H34" s="61">
        <f t="shared" si="0"/>
        <v>319.48</v>
      </c>
      <c r="I34" s="81">
        <v>36.99</v>
      </c>
      <c r="J34" s="82">
        <f t="shared" si="1"/>
        <v>258.93</v>
      </c>
      <c r="K34" s="88">
        <v>37.24</v>
      </c>
      <c r="L34" s="92">
        <f t="shared" si="2"/>
        <v>260.68</v>
      </c>
      <c r="M34" s="81">
        <v>44.99</v>
      </c>
      <c r="N34" s="82">
        <f t="shared" si="3"/>
        <v>314.93</v>
      </c>
      <c r="O34" s="60" t="s">
        <v>60</v>
      </c>
      <c r="P34" s="82" t="s">
        <v>60</v>
      </c>
    </row>
    <row r="35" spans="1:16" s="50" customFormat="1" ht="39.950000000000003" customHeight="1" x14ac:dyDescent="0.25">
      <c r="A35" s="54" t="s">
        <v>42</v>
      </c>
      <c r="B35" s="87" t="s">
        <v>55</v>
      </c>
      <c r="C35" s="51">
        <v>7</v>
      </c>
      <c r="D35" s="53" t="s">
        <v>37</v>
      </c>
      <c r="E35" s="6"/>
      <c r="F35" s="55"/>
      <c r="G35" s="88">
        <v>42.99</v>
      </c>
      <c r="H35" s="92">
        <f t="shared" si="0"/>
        <v>300.93</v>
      </c>
      <c r="I35" s="81">
        <v>48.99</v>
      </c>
      <c r="J35" s="82">
        <f t="shared" si="1"/>
        <v>342.93</v>
      </c>
      <c r="K35" s="79">
        <v>68.569999999999993</v>
      </c>
      <c r="L35" s="80">
        <f t="shared" si="2"/>
        <v>479.98999999999995</v>
      </c>
      <c r="M35" s="81">
        <v>42.99</v>
      </c>
      <c r="N35" s="82">
        <f t="shared" si="3"/>
        <v>300.93</v>
      </c>
      <c r="O35" s="60">
        <v>0</v>
      </c>
      <c r="P35" s="82">
        <f t="shared" si="4"/>
        <v>0</v>
      </c>
    </row>
    <row r="36" spans="1:16" s="50" customFormat="1" ht="39.950000000000003" customHeight="1" x14ac:dyDescent="0.25">
      <c r="A36" s="54"/>
      <c r="B36" s="52"/>
      <c r="C36" s="51"/>
      <c r="D36" s="53"/>
      <c r="E36" s="6"/>
      <c r="F36" s="55"/>
      <c r="G36" s="60"/>
      <c r="H36" s="61"/>
      <c r="I36" s="58"/>
      <c r="J36" s="63"/>
      <c r="K36" s="79"/>
      <c r="L36" s="80"/>
      <c r="M36" s="58"/>
      <c r="N36" s="63"/>
      <c r="O36" s="60"/>
      <c r="P36" s="82"/>
    </row>
    <row r="37" spans="1:16" s="29" customFormat="1" ht="20.100000000000001" customHeight="1" thickBot="1" x14ac:dyDescent="0.3">
      <c r="A37" s="54"/>
      <c r="B37" s="52"/>
      <c r="C37" s="48"/>
      <c r="D37" s="53"/>
      <c r="E37" s="49"/>
      <c r="F37" s="56"/>
      <c r="G37" s="67"/>
      <c r="H37" s="68"/>
      <c r="I37" s="69"/>
      <c r="J37" s="70"/>
      <c r="K37" s="78"/>
      <c r="L37" s="71"/>
      <c r="M37" s="72"/>
      <c r="N37" s="70"/>
      <c r="O37" s="85"/>
      <c r="P37" s="68"/>
    </row>
    <row r="38" spans="1:16" s="29" customFormat="1" ht="33" customHeight="1" thickTop="1" x14ac:dyDescent="0.25">
      <c r="A38" s="54"/>
      <c r="B38" s="52"/>
      <c r="C38" s="48"/>
      <c r="D38" s="53"/>
      <c r="E38" s="49"/>
      <c r="F38" s="56"/>
      <c r="G38" s="65"/>
      <c r="H38" s="66">
        <f>H25+H26+H30+H31+H32+H35</f>
        <v>618.51</v>
      </c>
      <c r="I38" s="73"/>
      <c r="J38" s="83">
        <f>J27+J33</f>
        <v>257.24</v>
      </c>
      <c r="K38" s="76"/>
      <c r="L38" s="66">
        <f>L28+L34</f>
        <v>676.18000000000006</v>
      </c>
      <c r="M38" s="75"/>
      <c r="N38" s="83"/>
      <c r="O38" s="84"/>
      <c r="P38" s="74"/>
    </row>
    <row r="39" spans="1:16" s="29" customFormat="1" ht="33" customHeight="1" x14ac:dyDescent="0.25">
      <c r="A39" s="54"/>
      <c r="B39" s="52"/>
      <c r="C39" s="48"/>
      <c r="D39" s="53"/>
      <c r="E39" s="49"/>
      <c r="F39" s="56"/>
      <c r="G39" s="62"/>
      <c r="H39" s="61"/>
      <c r="I39" s="59"/>
      <c r="J39" s="63"/>
      <c r="K39" s="77"/>
      <c r="L39" s="90"/>
      <c r="M39" s="64"/>
      <c r="N39" s="63"/>
      <c r="O39" s="60"/>
      <c r="P39" s="86"/>
    </row>
    <row r="40" spans="1:16" ht="33" customHeight="1" thickBot="1" x14ac:dyDescent="0.25">
      <c r="A40" s="43"/>
      <c r="B40" s="26"/>
      <c r="C40" s="43"/>
      <c r="D40" s="43"/>
      <c r="E40" s="44"/>
      <c r="F40" s="36" t="s">
        <v>24</v>
      </c>
      <c r="G40" s="133"/>
      <c r="H40" s="134"/>
      <c r="I40" s="133"/>
      <c r="J40" s="127"/>
      <c r="K40" s="133"/>
      <c r="L40" s="134"/>
      <c r="M40" s="127"/>
      <c r="N40" s="127"/>
      <c r="O40" s="137"/>
      <c r="P40" s="138"/>
    </row>
    <row r="41" spans="1:16" ht="58.5" customHeight="1" thickBot="1" x14ac:dyDescent="0.25">
      <c r="A41" s="29"/>
      <c r="B41" s="94" t="s">
        <v>63</v>
      </c>
      <c r="C41" s="95">
        <f>H38+J38+L38+N38</f>
        <v>1551.93</v>
      </c>
      <c r="D41" s="29"/>
      <c r="E41" s="29"/>
      <c r="F41" s="36" t="s">
        <v>25</v>
      </c>
      <c r="G41" s="123">
        <f>H38</f>
        <v>618.51</v>
      </c>
      <c r="H41" s="124"/>
      <c r="I41" s="123">
        <f>J38</f>
        <v>257.24</v>
      </c>
      <c r="J41" s="124"/>
      <c r="K41" s="123">
        <f>L38</f>
        <v>676.18000000000006</v>
      </c>
      <c r="L41" s="124"/>
      <c r="M41" s="123">
        <f>N38</f>
        <v>0</v>
      </c>
      <c r="N41" s="124"/>
      <c r="O41" s="123">
        <f>P38</f>
        <v>0</v>
      </c>
      <c r="P41" s="124"/>
    </row>
    <row r="42" spans="1:16" ht="30.75" thickBot="1" x14ac:dyDescent="0.25">
      <c r="A42" s="29"/>
      <c r="B42" s="29"/>
      <c r="C42" s="29"/>
      <c r="D42" s="29"/>
      <c r="E42" s="29"/>
      <c r="F42" s="36" t="s">
        <v>26</v>
      </c>
      <c r="G42" s="97" t="s">
        <v>1</v>
      </c>
      <c r="H42" s="98"/>
      <c r="I42" s="125" t="s">
        <v>1</v>
      </c>
      <c r="J42" s="126"/>
      <c r="K42" s="125" t="s">
        <v>1</v>
      </c>
      <c r="L42" s="126"/>
      <c r="M42" s="125" t="s">
        <v>1</v>
      </c>
      <c r="N42" s="126"/>
      <c r="O42" s="125" t="s">
        <v>1</v>
      </c>
      <c r="P42" s="126"/>
    </row>
    <row r="43" spans="1:16" x14ac:dyDescent="0.2">
      <c r="A43" s="29"/>
      <c r="B43" s="29"/>
      <c r="C43" s="29"/>
      <c r="D43" s="29"/>
      <c r="E43" s="29"/>
    </row>
    <row r="45" spans="1:16" x14ac:dyDescent="0.2">
      <c r="A45" s="3" t="s">
        <v>27</v>
      </c>
      <c r="B45" s="3"/>
      <c r="C45" s="128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9"/>
    </row>
    <row r="46" spans="1:16" x14ac:dyDescent="0.2">
      <c r="A46" s="4"/>
      <c r="B46" s="4"/>
      <c r="C46" s="130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2"/>
    </row>
    <row r="47" spans="1:16" x14ac:dyDescent="0.2">
      <c r="A47" s="2" t="s">
        <v>28</v>
      </c>
      <c r="B47" s="2"/>
      <c r="C47" s="2"/>
      <c r="D47" s="5"/>
      <c r="E47" s="5"/>
      <c r="F47" s="5"/>
      <c r="G47" s="5"/>
      <c r="H47" s="5"/>
      <c r="I47" s="5"/>
      <c r="J47" s="5"/>
      <c r="K47" s="5"/>
      <c r="L47" s="96"/>
      <c r="M47" s="96"/>
      <c r="N47" s="96"/>
    </row>
    <row r="48" spans="1:16" x14ac:dyDescent="0.2">
      <c r="A48" s="33" t="s">
        <v>29</v>
      </c>
      <c r="B48" s="33"/>
      <c r="C48" s="33"/>
      <c r="D48" s="5"/>
      <c r="E48" s="5"/>
      <c r="F48" s="5"/>
      <c r="G48" s="5"/>
      <c r="H48" s="5"/>
      <c r="I48" s="5"/>
      <c r="J48" s="5"/>
      <c r="K48" s="5"/>
      <c r="L48" s="96"/>
      <c r="M48" s="96"/>
      <c r="N48" s="96"/>
    </row>
  </sheetData>
  <mergeCells count="65">
    <mergeCell ref="O42:P42"/>
    <mergeCell ref="O17:P17"/>
    <mergeCell ref="O18:P18"/>
    <mergeCell ref="O19:P19"/>
    <mergeCell ref="O20:P20"/>
    <mergeCell ref="O22:P22"/>
    <mergeCell ref="O23:P23"/>
    <mergeCell ref="O40:P40"/>
    <mergeCell ref="O41:P41"/>
    <mergeCell ref="O24:P24"/>
    <mergeCell ref="G41:H41"/>
    <mergeCell ref="G42:H42"/>
    <mergeCell ref="G23:H23"/>
    <mergeCell ref="G24:H24"/>
    <mergeCell ref="I41:J41"/>
    <mergeCell ref="I42:J42"/>
    <mergeCell ref="I24:J24"/>
    <mergeCell ref="K22:L22"/>
    <mergeCell ref="I22:J22"/>
    <mergeCell ref="M22:N22"/>
    <mergeCell ref="M23:N23"/>
    <mergeCell ref="I23:J23"/>
    <mergeCell ref="G22:H22"/>
    <mergeCell ref="L47:N47"/>
    <mergeCell ref="L48:N48"/>
    <mergeCell ref="M24:N24"/>
    <mergeCell ref="M41:N41"/>
    <mergeCell ref="M42:N42"/>
    <mergeCell ref="K24:L24"/>
    <mergeCell ref="K41:L41"/>
    <mergeCell ref="M40:N40"/>
    <mergeCell ref="K42:L42"/>
    <mergeCell ref="C45:N45"/>
    <mergeCell ref="C46:N46"/>
    <mergeCell ref="G40:H40"/>
    <mergeCell ref="I40:J40"/>
    <mergeCell ref="K40:L40"/>
    <mergeCell ref="K23:L23"/>
    <mergeCell ref="K4:N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K19:L19"/>
    <mergeCell ref="K20:L20"/>
    <mergeCell ref="K18:L18"/>
    <mergeCell ref="K5:N5"/>
    <mergeCell ref="M18:N18"/>
    <mergeCell ref="M19:N19"/>
    <mergeCell ref="M20:N20"/>
    <mergeCell ref="B18:F18"/>
    <mergeCell ref="B19:F19"/>
    <mergeCell ref="B20:F20"/>
    <mergeCell ref="G18:H18"/>
    <mergeCell ref="I18:J18"/>
    <mergeCell ref="G19:H19"/>
    <mergeCell ref="G20:H20"/>
    <mergeCell ref="I19:J19"/>
    <mergeCell ref="I20:J20"/>
  </mergeCells>
  <dataValidations count="4">
    <dataValidation type="list" allowBlank="1" showInputMessage="1" showErrorMessage="1" sqref="I17:I18 M17:M18 K17:K18 O17:O18">
      <formula1>$P$1:$P$2</formula1>
    </dataValidation>
    <dataValidation type="list" allowBlank="1" showInputMessage="1" showErrorMessage="1" sqref="G42 O42 M42 K42 I42">
      <formula1>#REF!</formula1>
    </dataValidation>
    <dataValidation type="list" allowBlank="1" showInputMessage="1" showErrorMessage="1" sqref="E13">
      <formula1>#REF!</formula1>
    </dataValidation>
    <dataValidation type="list" allowBlank="1" showInputMessage="1" showErrorMessage="1" sqref="C13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3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2018-06-29T15:52:49Z</dcterms:modified>
</cp:coreProperties>
</file>