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galaviz\Desktop\Rom 2643\"/>
    </mc:Choice>
  </mc:AlternateContent>
  <xr:revisionPtr revIDLastSave="0" documentId="13_ncr:1_{D88DD1CD-CAF7-4037-BD55-EF286DC443DE}" xr6:coauthVersionLast="40" xr6:coauthVersionMax="40" xr10:uidLastSave="{00000000-0000-0000-0000-000000000000}"/>
  <bookViews>
    <workbookView xWindow="0" yWindow="0" windowWidth="20490" windowHeight="7755" xr2:uid="{00000000-000D-0000-FFFF-FFFF00000000}"/>
  </bookViews>
  <sheets>
    <sheet name="Hoja2" sheetId="1" r:id="rId1"/>
    <sheet name="Hoja1" sheetId="2" r:id="rId2"/>
  </sheets>
  <definedNames>
    <definedName name="_xlnm.Print_Area" localSheetId="0">Hoja2!$A$1:$T$47</definedName>
  </definedName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9" i="1" l="1"/>
  <c r="T30" i="1"/>
  <c r="T31" i="1"/>
  <c r="T32" i="1"/>
  <c r="T33" i="1"/>
  <c r="T34" i="1"/>
  <c r="S40" i="1"/>
  <c r="R30" i="1"/>
  <c r="R31" i="1"/>
  <c r="P35" i="1"/>
  <c r="P29" i="1"/>
  <c r="R29" i="1"/>
  <c r="P31" i="1"/>
  <c r="P32" i="1"/>
  <c r="R32" i="1"/>
  <c r="P33" i="1"/>
  <c r="R33" i="1"/>
  <c r="P34" i="1"/>
  <c r="R34" i="1"/>
  <c r="O40" i="1"/>
  <c r="Q40" i="1"/>
  <c r="J25" i="1" l="1"/>
  <c r="J29" i="1"/>
  <c r="J30" i="1"/>
  <c r="H25" i="1"/>
  <c r="H29" i="1"/>
  <c r="H30" i="1"/>
  <c r="H31" i="1"/>
  <c r="L25" i="1"/>
  <c r="C28" i="1"/>
  <c r="C27" i="1"/>
  <c r="H27" i="1" s="1"/>
  <c r="H37" i="1" s="1"/>
  <c r="C26" i="1"/>
  <c r="H26" i="1" s="1"/>
  <c r="L28" i="1" l="1"/>
  <c r="J28" i="1"/>
  <c r="L27" i="1"/>
  <c r="H28" i="1"/>
  <c r="J27" i="1"/>
  <c r="L26" i="1"/>
  <c r="J26" i="1"/>
  <c r="N34" i="1" l="1"/>
  <c r="N29" i="1" l="1"/>
  <c r="N31" i="1"/>
  <c r="N32" i="1"/>
  <c r="N33" i="1"/>
  <c r="L30" i="1" l="1"/>
  <c r="L31" i="1"/>
  <c r="L32" i="1"/>
  <c r="L33" i="1"/>
  <c r="L34" i="1"/>
  <c r="J31" i="1"/>
  <c r="J32" i="1"/>
  <c r="J33" i="1"/>
  <c r="J34" i="1"/>
  <c r="H32" i="1"/>
  <c r="H33" i="1"/>
  <c r="H34" i="1"/>
  <c r="J37" i="1" l="1"/>
  <c r="C40" i="1" s="1"/>
  <c r="L29" i="1"/>
  <c r="G5" i="2" l="1"/>
  <c r="G6" i="2"/>
  <c r="G7" i="2" l="1"/>
  <c r="M40" i="1" l="1"/>
  <c r="K40" i="1" l="1"/>
  <c r="N10" i="1" l="1"/>
</calcChain>
</file>

<file path=xl/sharedStrings.xml><?xml version="1.0" encoding="utf-8"?>
<sst xmlns="http://schemas.openxmlformats.org/spreadsheetml/2006/main" count="114" uniqueCount="66">
  <si>
    <t>Dolares</t>
  </si>
  <si>
    <t>HVAC</t>
  </si>
  <si>
    <t xml:space="preserve"> #</t>
  </si>
  <si>
    <t>Month</t>
  </si>
  <si>
    <t>Year</t>
  </si>
  <si>
    <t>Last Rev:</t>
  </si>
  <si>
    <t>Gestión de Control de Calidad/ Quality Management</t>
  </si>
  <si>
    <t>Materiales</t>
  </si>
  <si>
    <r>
      <t>Commercial Bid Evaluation</t>
    </r>
    <r>
      <rPr>
        <b/>
        <sz val="24"/>
        <color rgb="FFFF0000"/>
        <rFont val="Tahoma"/>
        <family val="2"/>
      </rPr>
      <t xml:space="preserve"> CBE</t>
    </r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</si>
  <si>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</si>
  <si>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</si>
  <si>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</si>
  <si>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</si>
  <si>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</si>
  <si>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</si>
  <si>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t>Description/ Descripcion</t>
  </si>
  <si>
    <t>Vendor 1</t>
  </si>
  <si>
    <t>Vendor Name:</t>
  </si>
  <si>
    <t>Plazo de entrega/ Delivery Date:</t>
  </si>
  <si>
    <t>Lugar de entrega/ Location:</t>
  </si>
  <si>
    <t>Condiciones de Pago/  Shippment Terms</t>
  </si>
  <si>
    <t>ITBMS</t>
  </si>
  <si>
    <t>Costo TOTAL/ TOTAL Cost :</t>
  </si>
  <si>
    <t>Moneda/ Currency:</t>
  </si>
  <si>
    <t>Approved by:</t>
  </si>
  <si>
    <t>Date:</t>
  </si>
  <si>
    <t>Name:</t>
  </si>
  <si>
    <t>Cant.</t>
  </si>
  <si>
    <t>FO-INT-ING-CDE001-REV01</t>
  </si>
  <si>
    <r>
      <t xml:space="preserve">Aprobado </t>
    </r>
    <r>
      <rPr>
        <b/>
        <sz val="12"/>
        <color rgb="FFFF0000"/>
        <rFont val="Tahoma"/>
        <family val="2"/>
      </rPr>
      <t>TBE</t>
    </r>
    <r>
      <rPr>
        <sz val="12"/>
        <color theme="1"/>
        <rFont val="Tahoma"/>
        <family val="2"/>
      </rPr>
      <t xml:space="preserve"> / Approved Technical Bid Eespecification </t>
    </r>
    <r>
      <rPr>
        <b/>
        <sz val="12"/>
        <color rgb="FFFF0000"/>
        <rFont val="Tahoma"/>
        <family val="2"/>
      </rPr>
      <t>TBE</t>
    </r>
    <r>
      <rPr>
        <sz val="12"/>
        <color theme="1"/>
        <rFont val="Tahoma"/>
        <family val="2"/>
      </rPr>
      <t>:</t>
    </r>
  </si>
  <si>
    <r>
      <t xml:space="preserve">Aprobado </t>
    </r>
    <r>
      <rPr>
        <b/>
        <sz val="12"/>
        <color rgb="FFFF0000"/>
        <rFont val="Tahoma"/>
        <family val="2"/>
      </rPr>
      <t>RFA</t>
    </r>
    <r>
      <rPr>
        <sz val="12"/>
        <color theme="1"/>
        <rFont val="Tahoma"/>
        <family val="2"/>
      </rPr>
      <t xml:space="preserve"> / Approved </t>
    </r>
    <r>
      <rPr>
        <b/>
        <sz val="12"/>
        <color rgb="FFFF0000"/>
        <rFont val="Tahoma"/>
        <family val="2"/>
      </rPr>
      <t>RFA</t>
    </r>
    <r>
      <rPr>
        <sz val="12"/>
        <color theme="1"/>
        <rFont val="Tahoma"/>
        <family val="2"/>
      </rPr>
      <t xml:space="preserve"> :</t>
    </r>
  </si>
  <si>
    <t>Codigo B.O.M</t>
  </si>
  <si>
    <t>Monto Presupuestado</t>
  </si>
  <si>
    <t>AG</t>
  </si>
  <si>
    <t>und</t>
  </si>
  <si>
    <t>si</t>
  </si>
  <si>
    <t>contado</t>
  </si>
  <si>
    <t>Vendor 2</t>
  </si>
  <si>
    <t>Sin codigo</t>
  </si>
  <si>
    <t>Vendor 4</t>
  </si>
  <si>
    <t>Vendor 3</t>
  </si>
  <si>
    <t>TOTAL</t>
  </si>
  <si>
    <t>AB PIPE</t>
  </si>
  <si>
    <t>GASKET, FULL FACE, 6" NEOPRENE</t>
  </si>
  <si>
    <t>GASKET, FULL FACE, 5" NEOPRENE</t>
  </si>
  <si>
    <t>PRESSURE GAUGE, 0 TO 300 PSI, 3-1/2IN</t>
  </si>
  <si>
    <t>INDUSTRIAL THERMOMETER, 30 TO 240 F</t>
  </si>
  <si>
    <t>HT
(Panama)</t>
  </si>
  <si>
    <t>ROM : 2643</t>
  </si>
  <si>
    <t>6" Y-Filters</t>
  </si>
  <si>
    <t>AUTOMATIC AIR VENT, BRASS, 1/8 MNPT</t>
  </si>
  <si>
    <t>Anti-vibration joints 6"</t>
  </si>
  <si>
    <t>Weldwood Off-White Interior/Exterior Contact Cement</t>
  </si>
  <si>
    <t>Hose Rubber Suction / Discharge Hose para 150 PS, diameter 6 "and length of 15 meters, conections with flange</t>
  </si>
  <si>
    <t>1/4 galon</t>
  </si>
  <si>
    <t>ZORO</t>
  </si>
  <si>
    <t>AMAZON</t>
  </si>
  <si>
    <t>SUIMPORT</t>
  </si>
  <si>
    <t xml:space="preserve">Junta Vitaulic 6" </t>
  </si>
  <si>
    <t xml:space="preserve">Valvula Multiproposito 6" </t>
  </si>
  <si>
    <t>Vendor 5</t>
  </si>
  <si>
    <t>Vendor 6</t>
  </si>
  <si>
    <t>SAEG</t>
  </si>
  <si>
    <t>GAINC</t>
  </si>
  <si>
    <t>5 DIAS</t>
  </si>
  <si>
    <t>Vendor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</si>
</sst>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B/.&quot;#,##0.00;&quot;B/.&quot;\-#,##0.0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2"/>
      <color rgb="FF000000"/>
      <name val="Tahoma"/>
      <family val="2"/>
    </font>
    <font>
      <b/>
      <sz val="24"/>
      <color theme="1"/>
      <name val="Tahoma"/>
      <family val="2"/>
    </font>
    <font>
      <b/>
      <sz val="2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sz val="20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1"/>
      <name val="Tahoma"/>
      <family val="2"/>
    </font>
    <font>
      <b/>
      <sz val="12"/>
      <color rgb="FFFF0000"/>
      <name val="Tahoma"/>
      <family val="2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sz val="11"/>
      <color theme="1"/>
      <name val="Calibri"/>
      <family val="2"/>
      <scheme val="minor"/>
    </font>
    <font>
      <b/>
      <strike/>
      <sz val="14"/>
      <color theme="1"/>
      <name val="Tahoma"/>
      <family val="2"/>
    </font>
    <font>
      <b/>
      <strike/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8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3" fontId="18" fillId="0" borderId="0" applyFont="0" applyFill="0" applyBorder="0" applyAlignment="0" applyProtection="0"/>
  </cellStyleXfs>
  <cellXfs count="155"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14" fontId="1" fillId="0" borderId="1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" fillId="0" borderId="25" xfId="0" applyFont="1" applyBorder="1" applyAlignment="1">
      <alignment wrapText="1"/>
    </xf>
    <xf numFmtId="0" fontId="11" fillId="0" borderId="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6" fillId="0" borderId="2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164" fontId="1" fillId="2" borderId="39" xfId="0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9" fillId="2" borderId="25" xfId="0" applyFont="1" applyFill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164" fontId="1" fillId="2" borderId="28" xfId="0" applyNumberFormat="1" applyFont="1" applyFill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164" fontId="1" fillId="2" borderId="40" xfId="0" applyNumberFormat="1" applyFont="1" applyFill="1" applyBorder="1" applyAlignment="1">
      <alignment horizontal="center" vertical="center" wrapText="1"/>
    </xf>
    <xf numFmtId="43" fontId="1" fillId="0" borderId="42" xfId="17" applyFont="1" applyBorder="1" applyAlignment="1">
      <alignment horizontal="center" vertical="center" wrapText="1"/>
    </xf>
    <xf numFmtId="43" fontId="1" fillId="2" borderId="41" xfId="17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164" fontId="1" fillId="0" borderId="40" xfId="0" quotePrefix="1" applyNumberFormat="1" applyFont="1" applyFill="1" applyBorder="1" applyAlignment="1">
      <alignment horizontal="center" vertical="center" wrapText="1"/>
    </xf>
    <xf numFmtId="43" fontId="1" fillId="2" borderId="45" xfId="17" applyFont="1" applyFill="1" applyBorder="1" applyAlignment="1">
      <alignment horizontal="center" vertical="center" wrapText="1"/>
    </xf>
    <xf numFmtId="43" fontId="1" fillId="0" borderId="46" xfId="17" applyFont="1" applyBorder="1" applyAlignment="1">
      <alignment horizontal="center" vertical="center" wrapText="1"/>
    </xf>
    <xf numFmtId="43" fontId="1" fillId="2" borderId="44" xfId="17" applyFont="1" applyFill="1" applyBorder="1" applyAlignment="1">
      <alignment horizontal="center" vertical="center" wrapText="1"/>
    </xf>
    <xf numFmtId="43" fontId="1" fillId="0" borderId="49" xfId="17" applyFont="1" applyBorder="1" applyAlignment="1">
      <alignment horizontal="center" vertical="center" wrapText="1"/>
    </xf>
    <xf numFmtId="164" fontId="1" fillId="2" borderId="50" xfId="0" applyNumberFormat="1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43" fontId="1" fillId="0" borderId="49" xfId="17" applyNumberFormat="1" applyFont="1" applyBorder="1" applyAlignment="1">
      <alignment horizontal="center" vertical="center" wrapText="1"/>
    </xf>
    <xf numFmtId="164" fontId="1" fillId="0" borderId="50" xfId="0" quotePrefix="1" applyNumberFormat="1" applyFont="1" applyFill="1" applyBorder="1" applyAlignment="1">
      <alignment horizontal="center" vertical="center" wrapText="1"/>
    </xf>
    <xf numFmtId="43" fontId="1" fillId="2" borderId="47" xfId="17" applyFont="1" applyFill="1" applyBorder="1" applyAlignment="1">
      <alignment horizontal="center" vertical="center" wrapText="1"/>
    </xf>
    <xf numFmtId="43" fontId="1" fillId="0" borderId="47" xfId="17" quotePrefix="1" applyFont="1" applyFill="1" applyBorder="1" applyAlignment="1">
      <alignment horizontal="center" vertical="center" wrapText="1"/>
    </xf>
    <xf numFmtId="43" fontId="1" fillId="0" borderId="45" xfId="17" quotePrefix="1" applyFont="1" applyFill="1" applyBorder="1" applyAlignment="1">
      <alignment horizontal="center" vertical="center" wrapText="1"/>
    </xf>
    <xf numFmtId="43" fontId="1" fillId="0" borderId="41" xfId="17" quotePrefix="1" applyNumberFormat="1" applyFont="1" applyFill="1" applyBorder="1" applyAlignment="1">
      <alignment horizontal="center" vertical="center" wrapText="1"/>
    </xf>
    <xf numFmtId="43" fontId="1" fillId="0" borderId="44" xfId="17" quotePrefix="1" applyNumberFormat="1" applyFont="1" applyFill="1" applyBorder="1" applyAlignment="1">
      <alignment horizontal="center" vertical="center" wrapText="1"/>
    </xf>
    <xf numFmtId="43" fontId="1" fillId="0" borderId="41" xfId="17" applyFont="1" applyFill="1" applyBorder="1" applyAlignment="1">
      <alignment horizontal="center" vertical="center" wrapText="1"/>
    </xf>
    <xf numFmtId="43" fontId="1" fillId="0" borderId="42" xfId="17" applyFont="1" applyFill="1" applyBorder="1" applyAlignment="1">
      <alignment horizontal="center" vertical="center" wrapText="1"/>
    </xf>
    <xf numFmtId="43" fontId="1" fillId="0" borderId="48" xfId="17" applyFont="1" applyFill="1" applyBorder="1" applyAlignment="1">
      <alignment horizontal="center" vertical="center" wrapText="1"/>
    </xf>
    <xf numFmtId="43" fontId="1" fillId="0" borderId="43" xfId="17" applyFont="1" applyFill="1" applyBorder="1" applyAlignment="1">
      <alignment horizontal="center" vertical="center" wrapText="1"/>
    </xf>
    <xf numFmtId="43" fontId="1" fillId="0" borderId="42" xfId="17" applyNumberFormat="1" applyFont="1" applyFill="1" applyBorder="1" applyAlignment="1">
      <alignment horizontal="center" vertical="center" wrapText="1"/>
    </xf>
    <xf numFmtId="43" fontId="1" fillId="0" borderId="40" xfId="17" applyFont="1" applyFill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43" fontId="1" fillId="0" borderId="23" xfId="0" applyNumberFormat="1" applyFont="1" applyBorder="1" applyAlignment="1">
      <alignment horizontal="center" vertical="center" wrapText="1"/>
    </xf>
    <xf numFmtId="0" fontId="0" fillId="0" borderId="25" xfId="0" applyFill="1" applyBorder="1" applyAlignment="1">
      <alignment vertical="center" wrapText="1" shrinkToFit="1"/>
    </xf>
    <xf numFmtId="0" fontId="0" fillId="0" borderId="25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5" xfId="0" applyFill="1" applyBorder="1" applyAlignment="1">
      <alignment vertical="center" shrinkToFit="1"/>
    </xf>
    <xf numFmtId="0" fontId="0" fillId="0" borderId="25" xfId="0" applyFill="1" applyBorder="1" applyAlignment="1">
      <alignment horizontal="center" vertical="center" shrinkToFit="1"/>
    </xf>
    <xf numFmtId="0" fontId="0" fillId="0" borderId="31" xfId="0" applyFill="1" applyBorder="1" applyAlignment="1">
      <alignment vertical="center" shrinkToFit="1"/>
    </xf>
    <xf numFmtId="0" fontId="0" fillId="0" borderId="25" xfId="0" applyBorder="1" applyAlignment="1">
      <alignment vertical="center" wrapText="1" shrinkToFit="1"/>
    </xf>
    <xf numFmtId="0" fontId="0" fillId="3" borderId="30" xfId="0" applyFill="1" applyBorder="1" applyAlignment="1">
      <alignment vertical="center" shrinkToFi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9" xfId="0" applyBorder="1" applyAlignment="1">
      <alignment vertical="center" wrapText="1" shrinkToFit="1"/>
    </xf>
    <xf numFmtId="0" fontId="17" fillId="0" borderId="28" xfId="0" applyFont="1" applyBorder="1" applyAlignment="1">
      <alignment horizontal="center" vertical="center" wrapText="1"/>
    </xf>
    <xf numFmtId="43" fontId="1" fillId="0" borderId="53" xfId="17" applyFont="1" applyFill="1" applyBorder="1" applyAlignment="1">
      <alignment horizontal="center" vertical="center" wrapText="1"/>
    </xf>
    <xf numFmtId="43" fontId="1" fillId="0" borderId="54" xfId="17" applyFont="1" applyFill="1" applyBorder="1" applyAlignment="1">
      <alignment horizontal="center" vertical="center" wrapText="1"/>
    </xf>
    <xf numFmtId="43" fontId="1" fillId="0" borderId="55" xfId="17" applyFont="1" applyFill="1" applyBorder="1" applyAlignment="1">
      <alignment horizontal="center" vertical="center" wrapText="1"/>
    </xf>
    <xf numFmtId="43" fontId="1" fillId="0" borderId="56" xfId="17" applyFont="1" applyFill="1" applyBorder="1" applyAlignment="1">
      <alignment horizontal="center" vertical="center" wrapText="1"/>
    </xf>
    <xf numFmtId="43" fontId="1" fillId="0" borderId="57" xfId="17" applyFont="1" applyFill="1" applyBorder="1" applyAlignment="1">
      <alignment horizontal="center" vertical="center" wrapText="1"/>
    </xf>
    <xf numFmtId="43" fontId="1" fillId="0" borderId="59" xfId="17" applyFont="1" applyFill="1" applyBorder="1" applyAlignment="1">
      <alignment horizontal="center" vertical="center" wrapText="1"/>
    </xf>
    <xf numFmtId="164" fontId="1" fillId="0" borderId="44" xfId="0" quotePrefix="1" applyNumberFormat="1" applyFont="1" applyFill="1" applyBorder="1" applyAlignment="1">
      <alignment horizontal="center" vertical="center" wrapText="1"/>
    </xf>
    <xf numFmtId="164" fontId="1" fillId="0" borderId="41" xfId="0" quotePrefix="1" applyNumberFormat="1" applyFont="1" applyFill="1" applyBorder="1" applyAlignment="1">
      <alignment horizontal="center" vertical="center" wrapText="1"/>
    </xf>
    <xf numFmtId="43" fontId="1" fillId="0" borderId="60" xfId="17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43" fontId="1" fillId="0" borderId="46" xfId="17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 vertical="center" wrapText="1"/>
    </xf>
    <xf numFmtId="164" fontId="1" fillId="0" borderId="58" xfId="0" applyNumberFormat="1" applyFont="1" applyFill="1" applyBorder="1" applyAlignment="1">
      <alignment horizontal="center" vertical="center" wrapText="1"/>
    </xf>
    <xf numFmtId="164" fontId="1" fillId="0" borderId="31" xfId="0" applyNumberFormat="1" applyFont="1" applyFill="1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164" fontId="1" fillId="0" borderId="29" xfId="0" applyNumberFormat="1" applyFont="1" applyBorder="1" applyAlignment="1">
      <alignment horizontal="center" vertical="center" wrapText="1"/>
    </xf>
    <xf numFmtId="164" fontId="1" fillId="0" borderId="30" xfId="0" applyNumberFormat="1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43" fontId="1" fillId="3" borderId="41" xfId="17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center" vertical="center" wrapText="1"/>
    </xf>
    <xf numFmtId="43" fontId="0" fillId="0" borderId="30" xfId="17" applyFont="1" applyFill="1" applyBorder="1" applyAlignment="1">
      <alignment horizontal="center" wrapText="1"/>
    </xf>
    <xf numFmtId="0" fontId="0" fillId="0" borderId="25" xfId="0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vertical="center" wrapText="1"/>
    </xf>
    <xf numFmtId="0" fontId="0" fillId="0" borderId="30" xfId="0" applyFill="1" applyBorder="1" applyAlignment="1">
      <alignment vertical="center" shrinkToFit="1"/>
    </xf>
    <xf numFmtId="0" fontId="19" fillId="0" borderId="25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</cellXfs>
  <cellStyles count="1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Millares" xfId="17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3048000</xdr:colOff>
      <xdr:row>8</xdr:row>
      <xdr:rowOff>240308</xdr:rowOff>
    </xdr:to>
    <xdr:pic>
      <xdr:nvPicPr>
        <xdr:cNvPr id="2" name="Placehol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667" y="427567"/>
          <a:ext cx="2887133" cy="1362141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"/>
  <sheetViews>
    <sheetView tabSelected="1" view="pageBreakPreview" topLeftCell="B24" zoomScale="60" zoomScaleNormal="50" workbookViewId="0">
      <selection activeCell="J30" sqref="J30"/>
    </sheetView>
  </sheetViews>
  <sheetFormatPr baseColWidth="10" defaultColWidth="12.42578125" defaultRowHeight="15" x14ac:dyDescent="0.2"/>
  <cols>
    <col min="1" max="1" width="18.140625" style="14" bestFit="1" customWidth="1"/>
    <col min="2" max="2" width="57.7109375" style="14" customWidth="1"/>
    <col min="3" max="3" width="14.28515625" style="14" customWidth="1"/>
    <col min="4" max="4" width="9.85546875" style="14" bestFit="1" customWidth="1"/>
    <col min="5" max="5" width="26.140625" style="14" hidden="1" customWidth="1"/>
    <col min="6" max="6" width="21.7109375" style="14" hidden="1" customWidth="1"/>
    <col min="7" max="7" width="18.28515625" style="14" customWidth="1"/>
    <col min="8" max="8" width="19" style="15" customWidth="1"/>
    <col min="9" max="9" width="18" style="15" customWidth="1"/>
    <col min="10" max="10" width="22.28515625" style="15" customWidth="1"/>
    <col min="11" max="11" width="16.28515625" style="15" customWidth="1"/>
    <col min="12" max="12" width="20.42578125" style="15" customWidth="1"/>
    <col min="13" max="13" width="19.7109375" style="15" customWidth="1"/>
    <col min="14" max="14" width="18.140625" style="15" customWidth="1"/>
    <col min="15" max="16384" width="12.42578125" style="14"/>
  </cols>
  <sheetData>
    <row r="1" spans="2:14" ht="15.75" thickBot="1" x14ac:dyDescent="0.25"/>
    <row r="2" spans="2:14" ht="15" customHeight="1" thickBot="1" x14ac:dyDescent="0.25">
      <c r="B2" s="36"/>
      <c r="C2" s="16"/>
      <c r="D2" s="16"/>
      <c r="E2" s="39"/>
      <c r="F2" s="39"/>
      <c r="G2" s="39"/>
      <c r="H2" s="39"/>
      <c r="I2" s="39"/>
      <c r="J2" s="39"/>
      <c r="K2" s="17" t="s">
        <v>2</v>
      </c>
      <c r="L2" s="18" t="s">
        <v>3</v>
      </c>
      <c r="M2" s="19" t="s">
        <v>4</v>
      </c>
      <c r="N2" s="1" t="s">
        <v>5</v>
      </c>
    </row>
    <row r="3" spans="2:14" ht="15" customHeight="1" thickBot="1" x14ac:dyDescent="0.25">
      <c r="B3" s="37"/>
      <c r="C3" s="20"/>
      <c r="D3" s="20"/>
      <c r="E3" s="40"/>
      <c r="F3" s="40"/>
      <c r="G3" s="40"/>
      <c r="H3" s="40"/>
      <c r="I3" s="40"/>
      <c r="J3" s="40"/>
      <c r="K3" s="21">
        <v>13</v>
      </c>
      <c r="L3" s="22">
        <v>11</v>
      </c>
      <c r="M3" s="23">
        <v>2015</v>
      </c>
      <c r="N3" s="24">
        <v>42297</v>
      </c>
    </row>
    <row r="4" spans="2:14" ht="15" customHeight="1" x14ac:dyDescent="0.2">
      <c r="B4" s="37"/>
      <c r="C4" s="20"/>
      <c r="D4" s="20"/>
      <c r="E4" s="40"/>
      <c r="F4" s="40"/>
      <c r="G4" s="40"/>
      <c r="H4" s="40"/>
      <c r="I4" s="40"/>
      <c r="J4" s="40"/>
      <c r="K4" s="125" t="s">
        <v>6</v>
      </c>
      <c r="L4" s="126"/>
      <c r="M4" s="126"/>
      <c r="N4" s="127"/>
    </row>
    <row r="5" spans="2:14" ht="15.95" customHeight="1" thickBot="1" x14ac:dyDescent="0.25">
      <c r="B5" s="37"/>
      <c r="C5" s="20"/>
      <c r="D5" s="20"/>
      <c r="E5" s="40"/>
      <c r="F5" s="40"/>
      <c r="G5" s="40"/>
      <c r="H5" s="40"/>
      <c r="I5" s="40"/>
      <c r="J5" s="40"/>
      <c r="K5" s="122" t="s">
        <v>28</v>
      </c>
      <c r="L5" s="123"/>
      <c r="M5" s="123"/>
      <c r="N5" s="124"/>
    </row>
    <row r="6" spans="2:14" ht="15" customHeight="1" x14ac:dyDescent="0.2">
      <c r="B6" s="37"/>
      <c r="C6" s="20"/>
      <c r="D6" s="20"/>
      <c r="E6" s="20"/>
      <c r="F6" s="25"/>
      <c r="G6" s="40"/>
      <c r="H6" s="40"/>
      <c r="I6" s="40"/>
      <c r="J6" s="40"/>
      <c r="K6" s="6"/>
      <c r="L6" s="6"/>
      <c r="M6" s="6"/>
      <c r="N6" s="7"/>
    </row>
    <row r="7" spans="2:14" ht="15" customHeight="1" x14ac:dyDescent="0.2">
      <c r="B7" s="37"/>
      <c r="C7" s="20"/>
      <c r="D7" s="20"/>
      <c r="E7" s="20"/>
      <c r="F7" s="25"/>
      <c r="G7" s="40"/>
      <c r="H7" s="9"/>
      <c r="I7" s="9"/>
      <c r="J7" s="9"/>
      <c r="K7" s="9"/>
      <c r="L7" s="9"/>
      <c r="M7" s="9"/>
      <c r="N7" s="10"/>
    </row>
    <row r="8" spans="2:14" ht="15" customHeight="1" thickBot="1" x14ac:dyDescent="0.25">
      <c r="B8" s="37"/>
      <c r="C8" s="20"/>
      <c r="D8" s="20"/>
      <c r="E8" s="20"/>
      <c r="F8" s="25"/>
      <c r="G8" s="8"/>
      <c r="H8" s="9"/>
      <c r="I8" s="9"/>
      <c r="J8" s="9"/>
      <c r="K8" s="9"/>
      <c r="L8" s="9"/>
      <c r="M8" s="9"/>
      <c r="N8" s="10"/>
    </row>
    <row r="9" spans="2:14" ht="30.95" customHeight="1" thickBot="1" x14ac:dyDescent="0.25">
      <c r="B9" s="38"/>
      <c r="C9" s="133" t="s">
        <v>8</v>
      </c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4"/>
    </row>
    <row r="10" spans="2:14" s="28" customFormat="1" ht="27.95" customHeight="1" thickBot="1" x14ac:dyDescent="0.3">
      <c r="B10" s="128" t="s">
        <v>9</v>
      </c>
      <c r="C10" s="136" t="s">
        <v>48</v>
      </c>
      <c r="D10" s="137"/>
      <c r="E10" s="137"/>
      <c r="F10" s="137"/>
      <c r="G10" s="137"/>
      <c r="H10" s="137"/>
      <c r="I10" s="137"/>
      <c r="J10" s="137"/>
      <c r="K10" s="137"/>
      <c r="L10" s="138"/>
      <c r="M10" s="26" t="s">
        <v>10</v>
      </c>
      <c r="N10" s="27">
        <f ca="1">TODAY()</f>
        <v>43497</v>
      </c>
    </row>
    <row r="11" spans="2:14" s="28" customFormat="1" ht="40.5" customHeight="1" thickBot="1" x14ac:dyDescent="0.3">
      <c r="B11" s="129"/>
      <c r="C11" s="129"/>
      <c r="D11" s="139"/>
      <c r="E11" s="139"/>
      <c r="F11" s="139"/>
      <c r="G11" s="139"/>
      <c r="H11" s="139"/>
      <c r="I11" s="139"/>
      <c r="J11" s="139"/>
      <c r="K11" s="139"/>
      <c r="L11" s="140"/>
      <c r="M11" s="13" t="s">
        <v>11</v>
      </c>
      <c r="N11" s="29" t="s">
        <v>33</v>
      </c>
    </row>
    <row r="12" spans="2:14" s="28" customFormat="1" ht="42.95" customHeight="1" thickBot="1" x14ac:dyDescent="0.3">
      <c r="B12" s="30" t="s">
        <v>12</v>
      </c>
      <c r="C12" s="130" t="s">
        <v>59</v>
      </c>
      <c r="D12" s="131"/>
      <c r="E12" s="131"/>
      <c r="F12" s="131"/>
      <c r="G12" s="131"/>
      <c r="H12" s="131"/>
      <c r="I12" s="131"/>
      <c r="J12" s="131"/>
      <c r="K12" s="131"/>
      <c r="L12" s="132"/>
      <c r="M12" s="41"/>
      <c r="N12" s="25"/>
    </row>
    <row r="13" spans="2:14" s="28" customFormat="1" ht="39.950000000000003" customHeight="1" thickBot="1" x14ac:dyDescent="0.3">
      <c r="B13" s="30" t="s">
        <v>13</v>
      </c>
      <c r="C13" s="34" t="s">
        <v>1</v>
      </c>
      <c r="D13" s="12" t="s">
        <v>14</v>
      </c>
      <c r="E13" s="33" t="s">
        <v>7</v>
      </c>
      <c r="G13" s="135"/>
      <c r="H13" s="135"/>
      <c r="K13" s="25"/>
      <c r="L13" s="11"/>
      <c r="M13" s="11"/>
      <c r="N13" s="11"/>
    </row>
    <row r="17" spans="1:20" s="28" customFormat="1" ht="33" customHeight="1" x14ac:dyDescent="0.25">
      <c r="B17" s="108" t="s">
        <v>29</v>
      </c>
      <c r="C17" s="108"/>
      <c r="D17" s="108"/>
      <c r="E17" s="108"/>
      <c r="F17" s="108"/>
      <c r="G17" s="108" t="s">
        <v>35</v>
      </c>
      <c r="H17" s="108"/>
      <c r="I17" s="108" t="s">
        <v>35</v>
      </c>
      <c r="J17" s="108"/>
      <c r="K17" s="108" t="s">
        <v>35</v>
      </c>
      <c r="L17" s="108"/>
      <c r="M17" s="108" t="s">
        <v>35</v>
      </c>
      <c r="N17" s="108"/>
      <c r="O17" s="108" t="s">
        <v>35</v>
      </c>
      <c r="P17" s="108"/>
      <c r="Q17" s="108" t="s">
        <v>35</v>
      </c>
      <c r="R17" s="108"/>
      <c r="S17" s="108" t="s">
        <v>35</v>
      </c>
      <c r="T17" s="108"/>
    </row>
    <row r="18" spans="1:20" s="28" customFormat="1" ht="33" customHeight="1" x14ac:dyDescent="0.25">
      <c r="B18" s="108" t="s">
        <v>30</v>
      </c>
      <c r="C18" s="108"/>
      <c r="D18" s="108"/>
      <c r="E18" s="108"/>
      <c r="F18" s="108"/>
      <c r="G18" s="108" t="s">
        <v>35</v>
      </c>
      <c r="H18" s="108"/>
      <c r="I18" s="108" t="s">
        <v>35</v>
      </c>
      <c r="J18" s="108"/>
      <c r="K18" s="108" t="s">
        <v>35</v>
      </c>
      <c r="L18" s="108"/>
      <c r="M18" s="108" t="s">
        <v>35</v>
      </c>
      <c r="N18" s="108"/>
      <c r="O18" s="108" t="s">
        <v>35</v>
      </c>
      <c r="P18" s="108"/>
      <c r="Q18" s="108" t="s">
        <v>35</v>
      </c>
      <c r="R18" s="108"/>
      <c r="S18" s="108" t="s">
        <v>35</v>
      </c>
      <c r="T18" s="108"/>
    </row>
    <row r="19" spans="1:20" s="28" customFormat="1" ht="33" customHeight="1" x14ac:dyDescent="0.25">
      <c r="B19" s="108" t="s">
        <v>18</v>
      </c>
      <c r="C19" s="108"/>
      <c r="D19" s="108"/>
      <c r="E19" s="108"/>
      <c r="F19" s="108"/>
      <c r="G19" s="90" t="s">
        <v>64</v>
      </c>
      <c r="H19" s="91"/>
      <c r="I19" s="90" t="s">
        <v>64</v>
      </c>
      <c r="J19" s="91"/>
      <c r="K19" s="90" t="s">
        <v>64</v>
      </c>
      <c r="L19" s="91"/>
      <c r="M19" s="90" t="s">
        <v>64</v>
      </c>
      <c r="N19" s="91"/>
      <c r="O19" s="90" t="s">
        <v>64</v>
      </c>
      <c r="P19" s="91"/>
      <c r="Q19" s="90" t="s">
        <v>64</v>
      </c>
      <c r="R19" s="91"/>
      <c r="S19" s="90" t="s">
        <v>64</v>
      </c>
      <c r="T19" s="91"/>
    </row>
    <row r="20" spans="1:20" s="28" customFormat="1" ht="33" customHeight="1" x14ac:dyDescent="0.25">
      <c r="B20" s="108" t="s">
        <v>19</v>
      </c>
      <c r="C20" s="108"/>
      <c r="D20" s="108"/>
      <c r="E20" s="108"/>
      <c r="F20" s="108"/>
      <c r="G20" s="109"/>
      <c r="H20" s="110"/>
      <c r="I20" s="109"/>
      <c r="J20" s="110"/>
      <c r="K20" s="109"/>
      <c r="L20" s="110"/>
      <c r="M20" s="109"/>
      <c r="N20" s="110"/>
      <c r="O20" s="109"/>
      <c r="P20" s="110"/>
      <c r="Q20" s="109"/>
      <c r="R20" s="110"/>
      <c r="S20" s="109"/>
      <c r="T20" s="110"/>
    </row>
    <row r="21" spans="1:20" x14ac:dyDescent="0.2">
      <c r="O21" s="15"/>
      <c r="P21" s="15"/>
      <c r="Q21" s="15"/>
      <c r="R21" s="15"/>
      <c r="S21" s="15"/>
      <c r="T21" s="15"/>
    </row>
    <row r="22" spans="1:20" s="31" customFormat="1" ht="18" customHeight="1" x14ac:dyDescent="0.25">
      <c r="G22" s="111" t="s">
        <v>16</v>
      </c>
      <c r="H22" s="112"/>
      <c r="I22" s="111" t="s">
        <v>37</v>
      </c>
      <c r="J22" s="112"/>
      <c r="K22" s="111" t="s">
        <v>40</v>
      </c>
      <c r="L22" s="112"/>
      <c r="M22" s="111" t="s">
        <v>39</v>
      </c>
      <c r="N22" s="112"/>
      <c r="O22" s="111" t="s">
        <v>60</v>
      </c>
      <c r="P22" s="112"/>
      <c r="Q22" s="111" t="s">
        <v>61</v>
      </c>
      <c r="R22" s="112"/>
      <c r="S22" s="111" t="s">
        <v>65</v>
      </c>
      <c r="T22" s="112"/>
    </row>
    <row r="23" spans="1:20" s="28" customFormat="1" ht="63" customHeight="1" x14ac:dyDescent="0.25">
      <c r="F23" s="35" t="s">
        <v>17</v>
      </c>
      <c r="G23" s="113" t="s">
        <v>55</v>
      </c>
      <c r="H23" s="114"/>
      <c r="I23" s="113" t="s">
        <v>42</v>
      </c>
      <c r="J23" s="114"/>
      <c r="K23" s="113" t="s">
        <v>56</v>
      </c>
      <c r="L23" s="114" t="s">
        <v>47</v>
      </c>
      <c r="M23" s="113" t="s">
        <v>57</v>
      </c>
      <c r="N23" s="114"/>
      <c r="O23" s="113" t="s">
        <v>62</v>
      </c>
      <c r="P23" s="114"/>
      <c r="Q23" s="113" t="s">
        <v>63</v>
      </c>
      <c r="R23" s="114"/>
      <c r="S23" s="113" t="s">
        <v>63</v>
      </c>
      <c r="T23" s="114"/>
    </row>
    <row r="24" spans="1:20" s="28" customFormat="1" ht="51" customHeight="1" x14ac:dyDescent="0.25">
      <c r="A24" s="44" t="s">
        <v>31</v>
      </c>
      <c r="B24" s="44" t="s">
        <v>15</v>
      </c>
      <c r="C24" s="44" t="s">
        <v>27</v>
      </c>
      <c r="D24" s="45" t="s">
        <v>34</v>
      </c>
      <c r="E24" s="46" t="s">
        <v>32</v>
      </c>
      <c r="F24" s="55" t="s">
        <v>20</v>
      </c>
      <c r="G24" s="115" t="s">
        <v>36</v>
      </c>
      <c r="H24" s="115"/>
      <c r="I24" s="115" t="s">
        <v>36</v>
      </c>
      <c r="J24" s="115"/>
      <c r="K24" s="115" t="s">
        <v>36</v>
      </c>
      <c r="L24" s="115"/>
      <c r="M24" s="115"/>
      <c r="N24" s="115"/>
      <c r="O24" s="115"/>
      <c r="P24" s="115"/>
      <c r="Q24" s="115"/>
      <c r="R24" s="115"/>
      <c r="S24" s="115"/>
      <c r="T24" s="115"/>
    </row>
    <row r="25" spans="1:20" s="151" customFormat="1" ht="39.950000000000003" customHeight="1" x14ac:dyDescent="0.25">
      <c r="A25" s="147" t="s">
        <v>38</v>
      </c>
      <c r="B25" s="85" t="s">
        <v>43</v>
      </c>
      <c r="C25" s="148">
        <v>72</v>
      </c>
      <c r="D25" s="149" t="s">
        <v>34</v>
      </c>
      <c r="E25" s="85"/>
      <c r="F25" s="150"/>
      <c r="G25" s="77">
        <v>4.66</v>
      </c>
      <c r="H25" s="75">
        <f t="shared" ref="H25:H31" si="0">G25*C25</f>
        <v>335.52</v>
      </c>
      <c r="I25" s="77">
        <v>2.94</v>
      </c>
      <c r="J25" s="75">
        <f t="shared" ref="J25:J30" si="1">I25*C25</f>
        <v>211.68</v>
      </c>
      <c r="K25" s="74">
        <v>12.57</v>
      </c>
      <c r="L25" s="75">
        <f t="shared" ref="L25:L28" si="2">K25*C25</f>
        <v>905.04</v>
      </c>
      <c r="M25" s="79"/>
      <c r="N25" s="77"/>
      <c r="O25" s="74"/>
      <c r="P25" s="75"/>
      <c r="Q25" s="79"/>
      <c r="R25" s="77"/>
      <c r="S25" s="74"/>
      <c r="T25" s="77"/>
    </row>
    <row r="26" spans="1:20" s="151" customFormat="1" ht="39.950000000000003" customHeight="1" x14ac:dyDescent="0.25">
      <c r="A26" s="147" t="s">
        <v>38</v>
      </c>
      <c r="B26" s="85" t="s">
        <v>44</v>
      </c>
      <c r="C26" s="148">
        <f>4*3</f>
        <v>12</v>
      </c>
      <c r="D26" s="149" t="s">
        <v>34</v>
      </c>
      <c r="E26" s="85"/>
      <c r="F26" s="150"/>
      <c r="G26" s="77">
        <v>0</v>
      </c>
      <c r="H26" s="75">
        <f t="shared" si="0"/>
        <v>0</v>
      </c>
      <c r="I26" s="77">
        <v>2.42</v>
      </c>
      <c r="J26" s="75">
        <f t="shared" si="1"/>
        <v>29.04</v>
      </c>
      <c r="K26" s="74"/>
      <c r="L26" s="75">
        <f t="shared" si="2"/>
        <v>0</v>
      </c>
      <c r="M26" s="79"/>
      <c r="N26" s="77"/>
      <c r="O26" s="74"/>
      <c r="P26" s="75"/>
      <c r="Q26" s="79"/>
      <c r="R26" s="77"/>
      <c r="S26" s="74"/>
      <c r="T26" s="77"/>
    </row>
    <row r="27" spans="1:20" s="151" customFormat="1" ht="39.950000000000003" customHeight="1" x14ac:dyDescent="0.25">
      <c r="A27" s="147" t="s">
        <v>38</v>
      </c>
      <c r="B27" s="82" t="s">
        <v>45</v>
      </c>
      <c r="C27" s="148">
        <f>6*3</f>
        <v>18</v>
      </c>
      <c r="D27" s="149" t="s">
        <v>34</v>
      </c>
      <c r="E27" s="82"/>
      <c r="F27" s="150"/>
      <c r="G27" s="77">
        <v>18.55</v>
      </c>
      <c r="H27" s="75">
        <f t="shared" si="0"/>
        <v>333.90000000000003</v>
      </c>
      <c r="I27" s="77">
        <v>6.44</v>
      </c>
      <c r="J27" s="75">
        <f t="shared" si="1"/>
        <v>115.92</v>
      </c>
      <c r="K27" s="74">
        <v>20</v>
      </c>
      <c r="L27" s="75">
        <f t="shared" si="2"/>
        <v>360</v>
      </c>
      <c r="M27" s="79">
        <v>159</v>
      </c>
      <c r="N27" s="77"/>
      <c r="O27" s="74"/>
      <c r="P27" s="75"/>
      <c r="Q27" s="79"/>
      <c r="R27" s="77"/>
      <c r="S27" s="74"/>
      <c r="T27" s="77"/>
    </row>
    <row r="28" spans="1:20" s="151" customFormat="1" ht="39.950000000000003" customHeight="1" x14ac:dyDescent="0.25">
      <c r="A28" s="147" t="s">
        <v>38</v>
      </c>
      <c r="B28" s="85" t="s">
        <v>46</v>
      </c>
      <c r="C28" s="148">
        <f>2*3</f>
        <v>6</v>
      </c>
      <c r="D28" s="149" t="s">
        <v>34</v>
      </c>
      <c r="E28" s="85"/>
      <c r="F28" s="150"/>
      <c r="G28" s="77">
        <v>33.200000000000003</v>
      </c>
      <c r="H28" s="75">
        <f t="shared" si="0"/>
        <v>199.20000000000002</v>
      </c>
      <c r="I28" s="77">
        <v>30.2</v>
      </c>
      <c r="J28" s="75">
        <f t="shared" si="1"/>
        <v>181.2</v>
      </c>
      <c r="K28" s="74">
        <v>47</v>
      </c>
      <c r="L28" s="75">
        <f t="shared" si="2"/>
        <v>282</v>
      </c>
      <c r="M28" s="79">
        <v>57</v>
      </c>
      <c r="N28" s="77"/>
      <c r="O28" s="74"/>
      <c r="P28" s="75"/>
      <c r="Q28" s="79"/>
      <c r="R28" s="77"/>
      <c r="S28" s="74"/>
      <c r="T28" s="77"/>
    </row>
    <row r="29" spans="1:20" s="151" customFormat="1" ht="39.950000000000003" customHeight="1" x14ac:dyDescent="0.25">
      <c r="A29" s="147" t="s">
        <v>38</v>
      </c>
      <c r="B29" s="152" t="s">
        <v>49</v>
      </c>
      <c r="C29" s="86">
        <v>9</v>
      </c>
      <c r="D29" s="149" t="s">
        <v>34</v>
      </c>
      <c r="E29" s="87"/>
      <c r="F29" s="150"/>
      <c r="G29" s="77">
        <v>602.19000000000005</v>
      </c>
      <c r="H29" s="75">
        <f t="shared" si="0"/>
        <v>5419.7100000000009</v>
      </c>
      <c r="I29" s="77">
        <v>265.19</v>
      </c>
      <c r="J29" s="75">
        <f t="shared" si="1"/>
        <v>2386.71</v>
      </c>
      <c r="K29" s="74"/>
      <c r="L29" s="75">
        <f t="shared" ref="L29:L34" si="3">K29*C29</f>
        <v>0</v>
      </c>
      <c r="M29" s="79">
        <v>985</v>
      </c>
      <c r="N29" s="77">
        <f>M29*C29</f>
        <v>8865</v>
      </c>
      <c r="O29" s="74"/>
      <c r="P29" s="75">
        <f t="shared" ref="P29" si="4">O29*E29</f>
        <v>0</v>
      </c>
      <c r="Q29" s="79"/>
      <c r="R29" s="77">
        <f t="shared" ref="R29:R31" si="5">Q29*G29</f>
        <v>0</v>
      </c>
      <c r="S29" s="74"/>
      <c r="T29" s="77">
        <f t="shared" ref="T29:T34" si="6">S29*I29</f>
        <v>0</v>
      </c>
    </row>
    <row r="30" spans="1:20" s="151" customFormat="1" ht="39.950000000000003" customHeight="1" x14ac:dyDescent="0.25">
      <c r="A30" s="147" t="s">
        <v>38</v>
      </c>
      <c r="B30" s="152" t="s">
        <v>50</v>
      </c>
      <c r="C30" s="86">
        <v>3</v>
      </c>
      <c r="D30" s="149" t="s">
        <v>34</v>
      </c>
      <c r="E30" s="87"/>
      <c r="F30" s="150"/>
      <c r="G30" s="77">
        <v>25.75</v>
      </c>
      <c r="H30" s="75">
        <f t="shared" si="0"/>
        <v>77.25</v>
      </c>
      <c r="I30" s="77">
        <v>28.19</v>
      </c>
      <c r="J30" s="75">
        <f t="shared" si="1"/>
        <v>84.570000000000007</v>
      </c>
      <c r="K30" s="74">
        <v>93.75</v>
      </c>
      <c r="L30" s="75">
        <f t="shared" si="3"/>
        <v>281.25</v>
      </c>
      <c r="M30" s="79"/>
      <c r="N30" s="77"/>
      <c r="O30" s="74"/>
      <c r="P30" s="75"/>
      <c r="Q30" s="79"/>
      <c r="R30" s="77">
        <f t="shared" si="5"/>
        <v>0</v>
      </c>
      <c r="S30" s="74"/>
      <c r="T30" s="77">
        <f t="shared" si="6"/>
        <v>0</v>
      </c>
    </row>
    <row r="31" spans="1:20" s="151" customFormat="1" ht="39.950000000000003" customHeight="1" x14ac:dyDescent="0.25">
      <c r="A31" s="147" t="s">
        <v>38</v>
      </c>
      <c r="B31" s="152" t="s">
        <v>51</v>
      </c>
      <c r="C31" s="86">
        <v>18</v>
      </c>
      <c r="D31" s="149" t="s">
        <v>34</v>
      </c>
      <c r="E31" s="87"/>
      <c r="F31" s="150"/>
      <c r="G31" s="77"/>
      <c r="H31" s="75">
        <f t="shared" si="0"/>
        <v>0</v>
      </c>
      <c r="I31" s="77">
        <v>115.2</v>
      </c>
      <c r="J31" s="77">
        <f>I31*C31</f>
        <v>2073.6</v>
      </c>
      <c r="K31" s="74"/>
      <c r="L31" s="75">
        <f t="shared" si="3"/>
        <v>0</v>
      </c>
      <c r="M31" s="79"/>
      <c r="N31" s="77">
        <f>M31*C31</f>
        <v>0</v>
      </c>
      <c r="O31" s="74"/>
      <c r="P31" s="75">
        <f t="shared" ref="P31:P34" si="7">O31*E31</f>
        <v>0</v>
      </c>
      <c r="Q31" s="79"/>
      <c r="R31" s="77">
        <f t="shared" si="5"/>
        <v>0</v>
      </c>
      <c r="S31" s="74"/>
      <c r="T31" s="77">
        <f t="shared" si="6"/>
        <v>0</v>
      </c>
    </row>
    <row r="32" spans="1:20" s="151" customFormat="1" ht="39.950000000000003" customHeight="1" x14ac:dyDescent="0.25">
      <c r="A32" s="147" t="s">
        <v>38</v>
      </c>
      <c r="B32" s="152" t="s">
        <v>58</v>
      </c>
      <c r="C32" s="86">
        <v>6</v>
      </c>
      <c r="D32" s="149" t="s">
        <v>34</v>
      </c>
      <c r="E32" s="153"/>
      <c r="F32" s="154"/>
      <c r="G32" s="77"/>
      <c r="H32" s="77">
        <f>G32*C32</f>
        <v>0</v>
      </c>
      <c r="I32" s="77">
        <v>88.37</v>
      </c>
      <c r="J32" s="77">
        <f>I32*C32</f>
        <v>530.22</v>
      </c>
      <c r="K32" s="74"/>
      <c r="L32" s="77">
        <f t="shared" si="3"/>
        <v>0</v>
      </c>
      <c r="M32" s="77"/>
      <c r="N32" s="77">
        <f>M32*C32</f>
        <v>0</v>
      </c>
      <c r="O32" s="99"/>
      <c r="P32" s="75">
        <f t="shared" si="7"/>
        <v>0</v>
      </c>
      <c r="Q32" s="102"/>
      <c r="R32" s="77">
        <f t="shared" ref="R32:R34" si="8">Q32*G32</f>
        <v>0</v>
      </c>
      <c r="S32" s="74"/>
      <c r="T32" s="77">
        <f t="shared" si="6"/>
        <v>0</v>
      </c>
    </row>
    <row r="33" spans="1:20" s="49" customFormat="1" ht="39.950000000000003" customHeight="1" x14ac:dyDescent="0.25">
      <c r="A33" s="52" t="s">
        <v>38</v>
      </c>
      <c r="B33" s="83" t="s">
        <v>52</v>
      </c>
      <c r="C33" s="86">
        <v>8</v>
      </c>
      <c r="D33" s="84" t="s">
        <v>54</v>
      </c>
      <c r="E33" s="83"/>
      <c r="F33" s="53"/>
      <c r="G33" s="77">
        <v>0</v>
      </c>
      <c r="H33" s="75">
        <f>G33*C33</f>
        <v>0</v>
      </c>
      <c r="I33" s="79"/>
      <c r="J33" s="77">
        <f>I33*C33</f>
        <v>0</v>
      </c>
      <c r="K33" s="74"/>
      <c r="L33" s="75">
        <f t="shared" si="3"/>
        <v>0</v>
      </c>
      <c r="M33" s="79"/>
      <c r="N33" s="77">
        <f>M33*C33</f>
        <v>0</v>
      </c>
      <c r="O33" s="74"/>
      <c r="P33" s="75">
        <f t="shared" si="7"/>
        <v>0</v>
      </c>
      <c r="Q33" s="79"/>
      <c r="R33" s="77">
        <f t="shared" si="8"/>
        <v>0</v>
      </c>
      <c r="S33" s="74"/>
      <c r="T33" s="77">
        <f t="shared" si="6"/>
        <v>0</v>
      </c>
    </row>
    <row r="34" spans="1:20" s="49" customFormat="1" ht="56.25" customHeight="1" x14ac:dyDescent="0.25">
      <c r="A34" s="52" t="s">
        <v>38</v>
      </c>
      <c r="B34" s="88" t="s">
        <v>53</v>
      </c>
      <c r="C34" s="86">
        <v>6</v>
      </c>
      <c r="D34" s="84" t="s">
        <v>34</v>
      </c>
      <c r="E34" s="88"/>
      <c r="F34" s="53"/>
      <c r="G34" s="77"/>
      <c r="H34" s="75">
        <f>G34*C34</f>
        <v>0</v>
      </c>
      <c r="I34" s="79"/>
      <c r="J34" s="77">
        <f>I34*C34</f>
        <v>0</v>
      </c>
      <c r="K34" s="74"/>
      <c r="L34" s="75">
        <f t="shared" si="3"/>
        <v>0</v>
      </c>
      <c r="M34" s="79"/>
      <c r="N34" s="77">
        <f>M34*C34</f>
        <v>0</v>
      </c>
      <c r="O34" s="74"/>
      <c r="P34" s="75">
        <f t="shared" si="7"/>
        <v>0</v>
      </c>
      <c r="Q34" s="79"/>
      <c r="R34" s="77">
        <f t="shared" si="8"/>
        <v>0</v>
      </c>
      <c r="S34" s="74"/>
      <c r="T34" s="77">
        <f t="shared" si="6"/>
        <v>0</v>
      </c>
    </row>
    <row r="35" spans="1:20" s="25" customFormat="1" ht="56.25" customHeight="1" x14ac:dyDescent="0.25">
      <c r="A35" s="52"/>
      <c r="B35" s="89" t="s">
        <v>59</v>
      </c>
      <c r="C35" s="86">
        <v>6</v>
      </c>
      <c r="D35" s="84" t="s">
        <v>34</v>
      </c>
      <c r="E35" s="92"/>
      <c r="F35" s="93"/>
      <c r="G35" s="94"/>
      <c r="H35" s="95"/>
      <c r="I35" s="96"/>
      <c r="J35" s="97"/>
      <c r="K35" s="98"/>
      <c r="L35" s="95"/>
      <c r="M35" s="96"/>
      <c r="N35" s="97"/>
      <c r="O35" s="146">
        <v>724</v>
      </c>
      <c r="P35" s="75">
        <f>O35*C35</f>
        <v>4344</v>
      </c>
      <c r="Q35" s="96">
        <v>1345</v>
      </c>
      <c r="R35" s="97"/>
      <c r="S35" s="98">
        <v>2455.1999999999998</v>
      </c>
      <c r="T35" s="97"/>
    </row>
    <row r="36" spans="1:20" s="28" customFormat="1" ht="20.100000000000001" customHeight="1" thickBot="1" x14ac:dyDescent="0.3">
      <c r="A36" s="52"/>
      <c r="B36" s="50"/>
      <c r="C36" s="47"/>
      <c r="D36" s="51"/>
      <c r="E36" s="48"/>
      <c r="F36" s="54"/>
      <c r="G36" s="63"/>
      <c r="H36" s="64"/>
      <c r="I36" s="65"/>
      <c r="J36" s="66"/>
      <c r="K36" s="73"/>
      <c r="L36" s="67"/>
      <c r="M36" s="68"/>
      <c r="N36" s="66"/>
      <c r="O36" s="100"/>
      <c r="P36" s="103"/>
      <c r="Q36" s="68"/>
      <c r="R36" s="66"/>
      <c r="S36" s="100"/>
      <c r="T36" s="66"/>
    </row>
    <row r="37" spans="1:20" s="28" customFormat="1" ht="33" customHeight="1" thickTop="1" x14ac:dyDescent="0.25">
      <c r="A37" s="52"/>
      <c r="B37" s="50"/>
      <c r="C37" s="47"/>
      <c r="D37" s="51"/>
      <c r="E37" s="48"/>
      <c r="F37" s="54"/>
      <c r="G37" s="61"/>
      <c r="H37" s="62">
        <f>H27+H30</f>
        <v>411.15000000000003</v>
      </c>
      <c r="I37" s="69"/>
      <c r="J37" s="76">
        <f>J25+J26+J28+J29+J31+J32</f>
        <v>5412.45</v>
      </c>
      <c r="K37" s="71"/>
      <c r="L37" s="62"/>
      <c r="M37" s="70"/>
      <c r="N37" s="76"/>
      <c r="O37" s="71"/>
      <c r="P37" s="104"/>
      <c r="Q37" s="70"/>
      <c r="R37" s="76"/>
      <c r="S37" s="71"/>
      <c r="T37" s="76"/>
    </row>
    <row r="38" spans="1:20" s="28" customFormat="1" ht="33" customHeight="1" x14ac:dyDescent="0.25">
      <c r="A38" s="52"/>
      <c r="B38" s="50"/>
      <c r="C38" s="47"/>
      <c r="D38" s="51"/>
      <c r="E38" s="48"/>
      <c r="F38" s="54"/>
      <c r="G38" s="58"/>
      <c r="H38" s="57"/>
      <c r="I38" s="56"/>
      <c r="J38" s="59"/>
      <c r="K38" s="72"/>
      <c r="L38" s="78"/>
      <c r="M38" s="60"/>
      <c r="N38" s="59"/>
      <c r="O38" s="101"/>
      <c r="P38" s="105"/>
      <c r="Q38" s="60"/>
      <c r="R38" s="59"/>
      <c r="S38" s="101"/>
      <c r="T38" s="59"/>
    </row>
    <row r="39" spans="1:20" ht="33" customHeight="1" thickBot="1" x14ac:dyDescent="0.25">
      <c r="A39" s="42"/>
      <c r="B39" s="25"/>
      <c r="C39" s="42"/>
      <c r="D39" s="42"/>
      <c r="E39" s="43"/>
      <c r="F39" s="35" t="s">
        <v>21</v>
      </c>
      <c r="G39" s="119"/>
      <c r="H39" s="120"/>
      <c r="I39" s="119"/>
      <c r="J39" s="116"/>
      <c r="K39" s="119"/>
      <c r="L39" s="120"/>
      <c r="M39" s="116"/>
      <c r="N39" s="116"/>
      <c r="O39" s="119"/>
      <c r="P39" s="120"/>
      <c r="Q39" s="116"/>
      <c r="R39" s="116"/>
      <c r="S39" s="116"/>
      <c r="T39" s="116"/>
    </row>
    <row r="40" spans="1:20" ht="58.5" customHeight="1" thickBot="1" x14ac:dyDescent="0.25">
      <c r="A40" s="28"/>
      <c r="B40" s="80" t="s">
        <v>41</v>
      </c>
      <c r="C40" s="81">
        <f>H37+J37</f>
        <v>5823.5999999999995</v>
      </c>
      <c r="D40" s="28"/>
      <c r="E40" s="28"/>
      <c r="F40" s="35" t="s">
        <v>22</v>
      </c>
      <c r="G40" s="121"/>
      <c r="H40" s="118"/>
      <c r="I40" s="121"/>
      <c r="J40" s="118"/>
      <c r="K40" s="121">
        <f>L37</f>
        <v>0</v>
      </c>
      <c r="L40" s="118"/>
      <c r="M40" s="121">
        <f>N37</f>
        <v>0</v>
      </c>
      <c r="N40" s="117"/>
      <c r="O40" s="121">
        <f t="shared" ref="O40" si="9">P37</f>
        <v>0</v>
      </c>
      <c r="P40" s="118"/>
      <c r="Q40" s="117">
        <f t="shared" ref="Q40" si="10">R37</f>
        <v>0</v>
      </c>
      <c r="R40" s="118"/>
      <c r="S40" s="117">
        <f t="shared" ref="S40" si="11">T37</f>
        <v>0</v>
      </c>
      <c r="T40" s="118"/>
    </row>
    <row r="41" spans="1:20" ht="30.75" thickBot="1" x14ac:dyDescent="0.25">
      <c r="A41" s="28"/>
      <c r="B41" s="28"/>
      <c r="C41" s="28"/>
      <c r="D41" s="28"/>
      <c r="E41" s="28"/>
      <c r="F41" s="35" t="s">
        <v>23</v>
      </c>
      <c r="G41" s="109" t="s">
        <v>0</v>
      </c>
      <c r="H41" s="110"/>
      <c r="I41" s="106" t="s">
        <v>0</v>
      </c>
      <c r="J41" s="107"/>
      <c r="K41" s="106" t="s">
        <v>0</v>
      </c>
      <c r="L41" s="107"/>
      <c r="M41" s="106" t="s">
        <v>0</v>
      </c>
      <c r="N41" s="107"/>
      <c r="O41" s="106" t="s">
        <v>0</v>
      </c>
      <c r="P41" s="107"/>
      <c r="Q41" s="106" t="s">
        <v>0</v>
      </c>
      <c r="R41" s="107"/>
      <c r="S41" s="106" t="s">
        <v>0</v>
      </c>
      <c r="T41" s="107"/>
    </row>
    <row r="42" spans="1:20" x14ac:dyDescent="0.2">
      <c r="A42" s="28"/>
      <c r="B42" s="28"/>
      <c r="C42" s="28"/>
      <c r="D42" s="28"/>
      <c r="E42" s="28"/>
    </row>
    <row r="44" spans="1:20" x14ac:dyDescent="0.2">
      <c r="A44" s="3" t="s">
        <v>24</v>
      </c>
      <c r="B44" s="3"/>
      <c r="C44" s="141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42"/>
    </row>
    <row r="45" spans="1:20" x14ac:dyDescent="0.2">
      <c r="A45" s="4"/>
      <c r="B45" s="4"/>
      <c r="C45" s="143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5"/>
    </row>
    <row r="46" spans="1:20" x14ac:dyDescent="0.2">
      <c r="A46" s="2" t="s">
        <v>25</v>
      </c>
      <c r="B46" s="2"/>
      <c r="C46" s="2"/>
      <c r="D46" s="5"/>
      <c r="E46" s="5"/>
      <c r="F46" s="5"/>
      <c r="G46" s="5"/>
      <c r="H46" s="5"/>
      <c r="I46" s="5"/>
      <c r="J46" s="5"/>
      <c r="K46" s="5"/>
      <c r="L46" s="108"/>
      <c r="M46" s="108"/>
      <c r="N46" s="108"/>
    </row>
    <row r="47" spans="1:20" x14ac:dyDescent="0.2">
      <c r="A47" s="32" t="s">
        <v>26</v>
      </c>
      <c r="B47" s="32"/>
      <c r="C47" s="32"/>
      <c r="D47" s="5"/>
      <c r="E47" s="5"/>
      <c r="F47" s="5"/>
      <c r="G47" s="5"/>
      <c r="H47" s="5"/>
      <c r="I47" s="5"/>
      <c r="J47" s="5"/>
      <c r="K47" s="5"/>
      <c r="L47" s="108"/>
      <c r="M47" s="108"/>
      <c r="N47" s="108"/>
    </row>
  </sheetData>
  <mergeCells count="78">
    <mergeCell ref="G40:H40"/>
    <mergeCell ref="G41:H41"/>
    <mergeCell ref="G23:H23"/>
    <mergeCell ref="G24:H24"/>
    <mergeCell ref="I40:J40"/>
    <mergeCell ref="I41:J41"/>
    <mergeCell ref="I24:J24"/>
    <mergeCell ref="K22:L22"/>
    <mergeCell ref="I22:J22"/>
    <mergeCell ref="M22:N22"/>
    <mergeCell ref="M23:N23"/>
    <mergeCell ref="I23:J23"/>
    <mergeCell ref="G22:H22"/>
    <mergeCell ref="L46:N46"/>
    <mergeCell ref="L47:N47"/>
    <mergeCell ref="M24:N24"/>
    <mergeCell ref="M40:N40"/>
    <mergeCell ref="M41:N41"/>
    <mergeCell ref="K24:L24"/>
    <mergeCell ref="K40:L40"/>
    <mergeCell ref="M39:N39"/>
    <mergeCell ref="K41:L41"/>
    <mergeCell ref="C44:N44"/>
    <mergeCell ref="C45:N45"/>
    <mergeCell ref="G39:H39"/>
    <mergeCell ref="I39:J39"/>
    <mergeCell ref="K39:L39"/>
    <mergeCell ref="K23:L23"/>
    <mergeCell ref="K4:N4"/>
    <mergeCell ref="B10:B11"/>
    <mergeCell ref="C12:L12"/>
    <mergeCell ref="B17:F17"/>
    <mergeCell ref="G17:H17"/>
    <mergeCell ref="C9:N9"/>
    <mergeCell ref="G13:H13"/>
    <mergeCell ref="M17:N17"/>
    <mergeCell ref="C10:L11"/>
    <mergeCell ref="I17:J17"/>
    <mergeCell ref="K17:L17"/>
    <mergeCell ref="K20:L20"/>
    <mergeCell ref="K18:L18"/>
    <mergeCell ref="K5:N5"/>
    <mergeCell ref="M18:N18"/>
    <mergeCell ref="M20:N20"/>
    <mergeCell ref="B18:F18"/>
    <mergeCell ref="B19:F19"/>
    <mergeCell ref="B20:F20"/>
    <mergeCell ref="G18:H18"/>
    <mergeCell ref="I18:J18"/>
    <mergeCell ref="G20:H20"/>
    <mergeCell ref="I20:J20"/>
    <mergeCell ref="O17:P17"/>
    <mergeCell ref="Q17:R17"/>
    <mergeCell ref="O18:P18"/>
    <mergeCell ref="Q18:R18"/>
    <mergeCell ref="O40:P40"/>
    <mergeCell ref="Q40:R40"/>
    <mergeCell ref="O20:P20"/>
    <mergeCell ref="Q20:R20"/>
    <mergeCell ref="O22:P22"/>
    <mergeCell ref="Q22:R22"/>
    <mergeCell ref="O23:P23"/>
    <mergeCell ref="Q23:R23"/>
    <mergeCell ref="O41:P41"/>
    <mergeCell ref="Q41:R41"/>
    <mergeCell ref="S17:T17"/>
    <mergeCell ref="S18:T18"/>
    <mergeCell ref="S20:T20"/>
    <mergeCell ref="S22:T22"/>
    <mergeCell ref="S23:T23"/>
    <mergeCell ref="S24:T24"/>
    <mergeCell ref="S39:T39"/>
    <mergeCell ref="S40:T40"/>
    <mergeCell ref="S41:T41"/>
    <mergeCell ref="O24:P24"/>
    <mergeCell ref="Q24:R24"/>
    <mergeCell ref="O39:P39"/>
    <mergeCell ref="Q39:R39"/>
  </mergeCells>
  <dataValidations disablePrompts="1" count="1">
    <dataValidation type="list" allowBlank="1" showInputMessage="1" showErrorMessage="1" sqref="G41 M41 K41 I41 C13 E13 O41 Q41 S41" xr:uid="{00000000-0002-0000-0000-000001000000}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7" scale="31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5:G7"/>
  <sheetViews>
    <sheetView workbookViewId="0">
      <selection activeCell="F22" sqref="F22"/>
    </sheetView>
  </sheetViews>
  <sheetFormatPr baseColWidth="10" defaultRowHeight="15" x14ac:dyDescent="0.25"/>
  <sheetData>
    <row r="5" spans="5:7" x14ac:dyDescent="0.25">
      <c r="E5">
        <v>0.75</v>
      </c>
      <c r="F5">
        <v>6</v>
      </c>
      <c r="G5">
        <f>F5*E5</f>
        <v>4.5</v>
      </c>
    </row>
    <row r="6" spans="5:7" x14ac:dyDescent="0.25">
      <c r="E6">
        <v>1.25</v>
      </c>
      <c r="F6">
        <v>6</v>
      </c>
      <c r="G6">
        <f>F6*E6</f>
        <v>7.5</v>
      </c>
    </row>
    <row r="7" spans="5:7" x14ac:dyDescent="0.25">
      <c r="G7">
        <f>SUM(G5:G6)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Hoja1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Rodriguez</dc:creator>
  <cp:lastModifiedBy>Agalaviz</cp:lastModifiedBy>
  <cp:lastPrinted>2019-01-31T14:55:12Z</cp:lastPrinted>
  <dcterms:created xsi:type="dcterms:W3CDTF">2015-11-20T21:11:16Z</dcterms:created>
  <dcterms:modified xsi:type="dcterms:W3CDTF">2019-02-01T18:56:38Z</dcterms:modified>
</cp:coreProperties>
</file>