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2330" activeTab="2"/>
  </bookViews>
  <sheets>
    <sheet name="Sheet1" sheetId="1" r:id="rId1"/>
    <sheet name="Sheet2" sheetId="2" r:id="rId2"/>
    <sheet name="Chi phí chi tiết" sheetId="3" r:id="rId3"/>
    <sheet name="Sheet4" sheetId="4" r:id="rId4"/>
  </sheets>
  <definedNames>
    <definedName name="_xlnm._FilterDatabase" localSheetId="2" hidden="1">'Chi phí chi tiết'!$A$2:$I$55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3" l="1"/>
  <c r="F27" i="3"/>
  <c r="B2" i="4"/>
  <c r="F56" i="3"/>
  <c r="I57" i="3"/>
  <c r="H57" i="3"/>
  <c r="G57" i="3"/>
  <c r="F57" i="3"/>
  <c r="F14" i="3"/>
  <c r="G14" i="3"/>
  <c r="H14" i="3"/>
  <c r="I14" i="3"/>
  <c r="F17" i="3"/>
  <c r="G17" i="3"/>
  <c r="H17" i="3"/>
  <c r="I17" i="3"/>
  <c r="H29" i="3"/>
  <c r="G23" i="3"/>
  <c r="F23" i="3"/>
  <c r="I22" i="3"/>
  <c r="H22" i="3"/>
  <c r="I11" i="3"/>
  <c r="H11" i="3"/>
  <c r="F4" i="3"/>
  <c r="G4" i="3"/>
  <c r="H4" i="3"/>
  <c r="I4" i="3"/>
  <c r="F5" i="3"/>
  <c r="G5" i="3"/>
  <c r="H5" i="3"/>
  <c r="I5" i="3"/>
  <c r="F6" i="3"/>
  <c r="G6" i="3"/>
  <c r="H6" i="3"/>
  <c r="I6" i="3"/>
  <c r="F7" i="3"/>
  <c r="G7" i="3"/>
  <c r="H7" i="3"/>
  <c r="I7" i="3"/>
  <c r="F8" i="3"/>
  <c r="G8" i="3"/>
  <c r="H8" i="3"/>
  <c r="I8" i="3"/>
  <c r="F9" i="3"/>
  <c r="G9" i="3"/>
  <c r="H9" i="3"/>
  <c r="I9" i="3"/>
  <c r="F10" i="3"/>
  <c r="G10" i="3"/>
  <c r="H10" i="3"/>
  <c r="I10" i="3"/>
  <c r="F12" i="3"/>
  <c r="G12" i="3"/>
  <c r="H12" i="3"/>
  <c r="I12" i="3"/>
  <c r="F13" i="3"/>
  <c r="G13" i="3"/>
  <c r="H13" i="3"/>
  <c r="I13" i="3"/>
  <c r="F15" i="3"/>
  <c r="G15" i="3"/>
  <c r="H15" i="3"/>
  <c r="I15" i="3"/>
  <c r="F16" i="3"/>
  <c r="G16" i="3"/>
  <c r="H16" i="3"/>
  <c r="I16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4" i="3"/>
  <c r="G24" i="3"/>
  <c r="H24" i="3"/>
  <c r="I24" i="3"/>
  <c r="F25" i="3"/>
  <c r="G25" i="3"/>
  <c r="H25" i="3"/>
  <c r="I25" i="3"/>
  <c r="F26" i="3"/>
  <c r="G26" i="3"/>
  <c r="H26" i="3"/>
  <c r="I26" i="3"/>
  <c r="F28" i="3"/>
  <c r="G28" i="3"/>
  <c r="H28" i="3"/>
  <c r="I28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I3" i="3"/>
  <c r="H3" i="3"/>
  <c r="G3" i="3"/>
  <c r="F3" i="3"/>
  <c r="C2" i="3"/>
  <c r="F1" i="3" l="1"/>
  <c r="G1" i="3"/>
  <c r="H1" i="3"/>
  <c r="I1" i="3"/>
</calcChain>
</file>

<file path=xl/sharedStrings.xml><?xml version="1.0" encoding="utf-8"?>
<sst xmlns="http://schemas.openxmlformats.org/spreadsheetml/2006/main" count="222" uniqueCount="197">
  <si>
    <t>Lịch trình</t>
  </si>
  <si>
    <t>Địa điểm</t>
  </si>
  <si>
    <t>Hoạt động</t>
  </si>
  <si>
    <t>Thời gian</t>
  </si>
  <si>
    <t>Quãng đường</t>
  </si>
  <si>
    <t>Chi phí</t>
  </si>
  <si>
    <t>Ghi chú</t>
  </si>
  <si>
    <t>Ngày 1
(08/12/2023)</t>
  </si>
  <si>
    <t>HN-HCM</t>
  </si>
  <si>
    <t>Di chuyển</t>
  </si>
  <si>
    <t>5h-7h10</t>
  </si>
  <si>
    <t>HCM-Phan Thiết</t>
  </si>
  <si>
    <t>8h-12h</t>
  </si>
  <si>
    <t>Xe Phương Trang</t>
  </si>
  <si>
    <t>Hotel =&gt; Lâu đài rượu vang RD Phan Thiết</t>
  </si>
  <si>
    <t>14h-15h</t>
  </si>
  <si>
    <t>9km</t>
  </si>
  <si>
    <t>https://www.google.com/maps/dir/Wanderlust+Hotel/L%C3%A2u+%C4%91%C3%A0i+r%C6%B0%E1%BB%A3u+vang+RD+Phan+Thi%E1%BA%BFt+-+M%C5%A9i+N%C3%A9,+%C4%90%C6%B0%E1%BB%9Dng+V%C3%B5+Nguy%C3%AAn+Gi%C3%A1p,+khu+ph%E1%BB%91+1,+Ph%C3%BA+H%C3%A0i,+Th%C3%A0nh+ph%E1%BB%91+Phan+Thi%E1%BA%BFt,+B%C3%ACnh+Thu%E1%BA%ADn/B%C3%A3i+%C4%91%C3%A1+%C3%94ng+%C4%90%E1%BB%8Ba/Th%C3%A1p+Po+Sah+Inu,+Ph%C3%BA+H%C3%A0i,+Th%C3%A0nh+ph%E1%BB%91+Phan+Thi%E1%BA%BFt,+B%C3%ACnh+Thu%E1%BA%ADn/L%E1%BA%A7u+%C3%94ng+Ho%C3%A0ng,+H%C3%A0n+M%E1%BA%B7c+T%E1%BB%AD,+Ph%C3%BA+H%C3%A0i,+Th%C3%A0nh+ph%E1%BB%91+Phan+Thi%E1%BA%BFt,+B%C3%ACnh+Thu%E1%BA%ADn/M%C6%A1+Hoang,+D%C3%A3+T%C6%B0%E1%BB%A3ng,+Thanh+H%E1%BA%A3i,+Th%C3%A0nh+ph%E1%BB%91+Phan+Thi%E1%BA%BFt,+B%C3%ACnh+Thu%E1%BA%ADn/@10.9446704,108.1537449,13.25z/data=!4m38!4m37!1m5!1m1!1s0x31768f2169b807bb:0x940078704d81b416!2m2!1d108.247693!2d10.953923!1m5!1m1!1s0x317684db87bd9ced:0x2f7a79e7084692fd!2m2!1d108.1819972!2d10.9474643!1m5!1m1!1s0x317684e3e2b75663:0x144b665eea92a03c!2m2!1d108.1843512!2d10.9367259!1m5!1m1!1s0x3176849cff9b8107:0x8dfd44cd24f9a789!2m2!1d108.1460033!2d10.9359603!1m5!1m1!1s0x3176849d3d040121:0x2b70d1788cc59f23!2m2!1d108.1449546!2d10.9346897!1m5!1m1!1s0x317683261d861927:0xaa2ef1334450aa0a!2m2!1d108.1299995!2d10.9321597!3e0?hl=vi-VN&amp;entry=ttu</t>
  </si>
  <si>
    <t>Bãi đá ông địa</t>
  </si>
  <si>
    <t>15h-15h30</t>
  </si>
  <si>
    <t>3km</t>
  </si>
  <si>
    <t>Tháp Po Sah Inu + Lầu Ông Hoàng</t>
  </si>
  <si>
    <t>15h30-16h30</t>
  </si>
  <si>
    <t>5km</t>
  </si>
  <si>
    <t>18h30 -</t>
  </si>
  <si>
    <t>14km</t>
  </si>
  <si>
    <t>Đi về chơi dọc bờ biển =&gt; Hotel</t>
  </si>
  <si>
    <t>Ngày 2
(09/12/2023)</t>
  </si>
  <si>
    <t>Từ 4h30 đến 8h30 sáng là tour mặt trời mọc( lịch trình cụ thể : Bàu Trắng &gt;&gt;cung đường biển đẹp nhất Việt Nam &gt;&gt;xe vàng bán nước và cánh đồng quạt gió &gt;&gt;dọc biển Hòn Rơm &gt;&gt;đồi cát đỏ &gt;&gt;Làng Chài &gt;&gt;Suối Tiên)</t>
  </si>
  <si>
    <t xml:space="preserve">Từ 14h đến 18h chiều là tour mặt trời lặn( Lịch trình cụ thể : Suối Tiên &gt;&gt;Làng Chài &gt;&gt;Bàu Trắng &gt;&gt;cung đường biển đẹp nhất Việt Nam&gt;&gt; xe vàng bán nước và cánh đồng quạt gió &gt;&gt;dọc biển Hòn Rơm)&gt;&gt;đồi cát đỏ </t>
  </si>
  <si>
    <t>4h30 - 12h</t>
  </si>
  <si>
    <t>Check out Wanderlust</t>
  </si>
  <si>
    <t>12h</t>
  </si>
  <si>
    <t>12h -13h</t>
  </si>
  <si>
    <t>Đi ăn đâu đó hoặc về thành phố Phan Thiết ăn</t>
  </si>
  <si>
    <t>14h</t>
  </si>
  <si>
    <t>Check in Hotel Minh Hằng ( 680/4 ng/2 phòng)</t>
  </si>
  <si>
    <t>12h -14h</t>
  </si>
  <si>
    <t>Checkin Wanderlust hotel (972k/4ng/2 phòng)
Ăn uống + nghỉ ngơi</t>
  </si>
  <si>
    <t>Ngày 3
(10/12/2023)</t>
  </si>
  <si>
    <t>20 km từ Wanderlusst</t>
  </si>
  <si>
    <t>Sáng</t>
  </si>
  <si>
    <t>Chiều</t>
  </si>
  <si>
    <t>Café Mơ Hoang, 49 Dã Tượng, Thanh Hải, Thành phố Phan Thiết, Bình Thuận, Việt Nam</t>
  </si>
  <si>
    <t>Ăn tối: Bi bo quán (191 Nguyễn Đình Chiểu, Phường Hàm Tiến, Thành phố Phan Thiết, Bình Thuận, Việt Nam)</t>
  </si>
  <si>
    <t>Phan Thiết -&gt; HCM</t>
  </si>
  <si>
    <t>3h30-5h</t>
  </si>
  <si>
    <t>Quắt + Ma xuất phát lúc 3h30 đi lên nhà chị Vân =&gt; lên sân bay</t>
  </si>
  <si>
    <t>Bay HN - HCM</t>
  </si>
  <si>
    <t>8h - 12h</t>
  </si>
  <si>
    <t>HCM - Phan Thiết</t>
  </si>
  <si>
    <t>Checkin Minh Hằng hotel</t>
  </si>
  <si>
    <t>Ăn sáng tạm j đó ở HCM</t>
  </si>
  <si>
    <t>Xong rồi đi ăn trưa gì đó =&gt; cần tìm và chốt</t>
  </si>
  <si>
    <t>12h-14h</t>
  </si>
  <si>
    <t>Ăn trưa + Nghỉ ngơi</t>
  </si>
  <si>
    <t>(ăn trưa gì)?</t>
  </si>
  <si>
    <t>https://www.google.com/maps/dir/Minh+H%E1%BA%B1ng+Home,+L%C3%AA+L%E1%BB%A3i,+H%C6%B0ng+Long,+Th%C3%A0nh+ph%E1%BB%91+Phan+Thi%E1%BA%BFt,+B%C3%ACnh+Thu%E1%BA%ADn/L%C3%A2u+%C4%91%C3%A0i+r%C6%B0%E1%BB%A3u+vang+RD+Phan+Thi%E1%BA%BFt+-+M%C5%A9i+N%C3%A9/B%C3%A3i+%C4%91%C3%A1+%C3%94ng+%C4%90%E1%BB%8Ba/Th%C3%A1p+Po+Sah+Inu/L%E1%BA%A7u+%C3%94ng+Ho%C3%A0ng/M%C6%A1+Hoang/@10.9357422,108.1432413,14z/data=!4m38!4m37!1m5!1m1!1s0x31768393a4a7852d:0xfb7ff31fec6436fe!2m2!1d108.1076024!2d10.9192998!1m5!1m1!1s0x317684db87bd9ced:0x2f7a79e7084692fd!2m2!1d108.1819972!2d10.9474643!1m5!1m1!1s0x317684e3e2b75663:0x144b665eea92a03c!2m2!1d108.1843512!2d10.9367259!1m5!1m1!1s0x3176849cff9b8107:0x8dfd44cd24f9a789!2m2!1d108.1460033!2d10.9359603!1m5!1m1!1s0x3176849d3d040121:0x2b70d1788cc59f23!2m2!1d108.1449546!2d10.9346897!1m5!1m1!1s0x317683261d861927:0xaa2ef1334450aa0a!2m2!1d108.1299995!2d10.9321597!3e0?hl=vi-VN&amp;entry=ttu</t>
  </si>
  <si>
    <t>Lâu đài rượu vang</t>
  </si>
  <si>
    <t>Tháp Po Sah Inu</t>
  </si>
  <si>
    <t>Lầu Ông Hoàng</t>
  </si>
  <si>
    <t>10km</t>
  </si>
  <si>
    <t>14h-15h30</t>
  </si>
  <si>
    <t>200m</t>
  </si>
  <si>
    <t>4km</t>
  </si>
  <si>
    <t>15h30-16h</t>
  </si>
  <si>
    <t>16h-16h30</t>
  </si>
  <si>
    <t>16h30-17h</t>
  </si>
  <si>
    <t>17h-19h</t>
  </si>
  <si>
    <t>về khách sạn Minh Hằng hotel</t>
  </si>
  <si>
    <t>Café Mơ Hoang hoặc đi Café bồng bềnh (cách ks mình ở 400 m thôi) (https://www.facebook.com/groups/Reviewanchoiphanthietmuine/permalink/7095230700496207)</t>
  </si>
  <si>
    <t>Chi phí thực tế</t>
  </si>
  <si>
    <t>9.672.000 đ</t>
  </si>
  <si>
    <t>Đặt cọc tour jeep</t>
  </si>
  <si>
    <t>200.000 đ</t>
  </si>
  <si>
    <t>Phòng hcm</t>
  </si>
  <si>
    <t>770.000 đ</t>
  </si>
  <si>
    <t>Xúc xích</t>
  </si>
  <si>
    <t>30.000 đ</t>
  </si>
  <si>
    <t>dầu gội súnsilk</t>
  </si>
  <si>
    <t>13.000 đ</t>
  </si>
  <si>
    <t>576.000 đ</t>
  </si>
  <si>
    <t>Xe khách hcm- phan thiết</t>
  </si>
  <si>
    <t>714.000 đ</t>
  </si>
  <si>
    <t>Grab sb - ắn sáng</t>
  </si>
  <si>
    <t>85.000 đ</t>
  </si>
  <si>
    <t>130.000 đ</t>
  </si>
  <si>
    <t>Bánh mì gối</t>
  </si>
  <si>
    <t>25.000 đ</t>
  </si>
  <si>
    <t>Xanh sm từ chỗ ăn sáng đến hạnh cafe</t>
  </si>
  <si>
    <t>44.000 đ</t>
  </si>
  <si>
    <t>Taxi từ phan thiết về ks</t>
  </si>
  <si>
    <t>40.000 đ</t>
  </si>
  <si>
    <t>Răng mực + nc ép</t>
  </si>
  <si>
    <t>120.000 đ</t>
  </si>
  <si>
    <t>Bánh canh chả cá + bánh mì</t>
  </si>
  <si>
    <t>70.000 đ</t>
  </si>
  <si>
    <t>37.000 đ</t>
  </si>
  <si>
    <t>Cafe bong benh</t>
  </si>
  <si>
    <t>165.000 đ</t>
  </si>
  <si>
    <t>Chả cuốn cá trích bà nga</t>
  </si>
  <si>
    <t>140.000 đ</t>
  </si>
  <si>
    <t>Kem flan mộng cầm</t>
  </si>
  <si>
    <t>110.000 đ</t>
  </si>
  <si>
    <t>Bánh mì ma quates</t>
  </si>
  <si>
    <t>27.000 đ</t>
  </si>
  <si>
    <t>Tháp po sa inu</t>
  </si>
  <si>
    <t>Ve lâu dsaif rựou</t>
  </si>
  <si>
    <t>500.000 đ</t>
  </si>
  <si>
    <t>400.000 đ</t>
  </si>
  <si>
    <t>Xe lên đỉnh bàu trắng</t>
  </si>
  <si>
    <t>800.000 đ</t>
  </si>
  <si>
    <t>Nc cam xe vàng</t>
  </si>
  <si>
    <t>Trà tắc xe vàng</t>
  </si>
  <si>
    <t>20.000 đ</t>
  </si>
  <si>
    <t>Tour jeep</t>
  </si>
  <si>
    <t>Bánh tráng mắm ruốc cô nở</t>
  </si>
  <si>
    <t>87.000 đ</t>
  </si>
  <si>
    <t>Táo cam winmart</t>
  </si>
  <si>
    <t>72.000 đ</t>
  </si>
  <si>
    <t>Phòng phan thiết</t>
  </si>
  <si>
    <t>1.345.000 đ</t>
  </si>
  <si>
    <t>Taxi ra bến xe</t>
  </si>
  <si>
    <t>Grab về full house hostel</t>
  </si>
  <si>
    <t>33.000 đ</t>
  </si>
  <si>
    <t>Cơm tấm</t>
  </si>
  <si>
    <t>248.000 đ</t>
  </si>
  <si>
    <t>90.000 đ</t>
  </si>
  <si>
    <t>Vé bảo tàng mĩ thuật</t>
  </si>
  <si>
    <t>Chè thái kim</t>
  </si>
  <si>
    <t>105.000 đ</t>
  </si>
  <si>
    <t>Bờ kè landmarrk</t>
  </si>
  <si>
    <t>226.000 đ</t>
  </si>
  <si>
    <t>Phở</t>
  </si>
  <si>
    <t>170.000 đ</t>
  </si>
  <si>
    <t>350.000 đ</t>
  </si>
  <si>
    <t>Cơm cháy cho béo</t>
  </si>
  <si>
    <t>Cơm cháy vân</t>
  </si>
  <si>
    <t>Xăng</t>
  </si>
  <si>
    <t>60.000 đ</t>
  </si>
  <si>
    <t>Hủ tiếu</t>
  </si>
  <si>
    <t>283.000 đ</t>
  </si>
  <si>
    <t>Vé dinh độc lập</t>
  </si>
  <si>
    <t>160.000 đ</t>
  </si>
  <si>
    <t>Quắt</t>
  </si>
  <si>
    <t>Gs25</t>
  </si>
  <si>
    <t>79.000 đ</t>
  </si>
  <si>
    <t>Ma đưa 40k</t>
  </si>
  <si>
    <t>Phòng thêm</t>
  </si>
  <si>
    <t>Grab ra sb</t>
  </si>
  <si>
    <t>108.000 đ</t>
  </si>
  <si>
    <t>Ma</t>
  </si>
  <si>
    <t>Vân</t>
  </si>
  <si>
    <t>Ta</t>
  </si>
  <si>
    <t xml:space="preserve">Xe khách (phan thiết - hcm) </t>
  </si>
  <si>
    <t xml:space="preserve">Giặt đồ </t>
  </si>
  <si>
    <t>Bánh mì Huynh Hoa</t>
  </si>
  <si>
    <t>Cháo cá Vân + Ta</t>
  </si>
  <si>
    <t>Quắt trả</t>
  </si>
  <si>
    <t>MA trả</t>
  </si>
  <si>
    <t>Bánh pía Vân</t>
  </si>
  <si>
    <t xml:space="preserve"> 350.000 đ </t>
  </si>
  <si>
    <t>Thuê xe máy ngày 1 ở HCM</t>
  </si>
  <si>
    <t>Thuê xe máy ngày 2 ở HCM</t>
  </si>
  <si>
    <t>Thuê xe máy ở PT 2 ngày</t>
  </si>
  <si>
    <t>Bánh tráng mua cho béo</t>
  </si>
  <si>
    <t>Ma cơm sấy</t>
  </si>
  <si>
    <t>Ma muối 15k + muối 40k</t>
  </si>
  <si>
    <t>Ma bánh tráng bơ</t>
  </si>
  <si>
    <t>Quắt 8k+12k gói bánh tráng mini</t>
  </si>
  <si>
    <t>Bánh tráng cuộn ăn chung</t>
  </si>
  <si>
    <t>Quắt Bánh tráng: 3 gói * 20k</t>
  </si>
  <si>
    <t>Ma Bánh tráng: 5 gói *20k</t>
  </si>
  <si>
    <t>Vân Bánh tráng: 3 gói mang đi cty, 2 gói nhà =&gt; 5 gói *20k</t>
  </si>
  <si>
    <t>Vân bánh tráng mini 20k</t>
  </si>
  <si>
    <t>Vân bánh tráng mua hộ cty</t>
  </si>
  <si>
    <t>gs25</t>
  </si>
  <si>
    <t>bánh tráng</t>
  </si>
  <si>
    <t>hủ tiếu</t>
  </si>
  <si>
    <t>cơm cháy</t>
  </si>
  <si>
    <t>bánh pía</t>
  </si>
  <si>
    <t>Ăn trưua cơm + mì ý nhà hàng panda</t>
  </si>
  <si>
    <t>Ăn sáng hủ tiếu chay ko ngon</t>
  </si>
  <si>
    <t>Nước suối th mua cạnh ksan</t>
  </si>
  <si>
    <t>Mua nước lavie trc khi đi tour</t>
  </si>
  <si>
    <t>nuwcos lavie</t>
  </si>
  <si>
    <t>mì ý, cơm rang panda</t>
  </si>
  <si>
    <t>lâu đài rượu</t>
  </si>
  <si>
    <t>flan mộng cầm</t>
  </si>
  <si>
    <t>café bogn benh</t>
  </si>
  <si>
    <t>tạp hoa</t>
  </si>
  <si>
    <t>răng mực</t>
  </si>
  <si>
    <t>thue xe máy PT</t>
  </si>
  <si>
    <t>an sáng hủ tiếu chay</t>
  </si>
  <si>
    <t>taxi</t>
  </si>
  <si>
    <t>bánh mì huỳnh hoa</t>
  </si>
  <si>
    <t>Ma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</si>
</sst>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BC04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CCCCCC"/>
      </right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1" applyNumberFormat="1" applyFont="1"/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/>
    <xf numFmtId="0" fontId="4" fillId="0" borderId="0" xfId="0" applyFont="1" applyAlignment="1">
      <alignment wrapText="1"/>
    </xf>
    <xf numFmtId="0" fontId="4" fillId="0" borderId="0" xfId="0" applyFont="1" applyFill="1" applyBorder="1" applyAlignment="1"/>
    <xf numFmtId="0" fontId="3" fillId="3" borderId="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/>
    <xf numFmtId="0" fontId="3" fillId="4" borderId="0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wrapText="1"/>
    </xf>
    <xf numFmtId="0" fontId="0" fillId="4" borderId="0" xfId="0" applyFill="1"/>
    <xf numFmtId="0" fontId="0" fillId="2" borderId="0" xfId="0" applyFill="1"/>
    <xf numFmtId="0" fontId="4" fillId="2" borderId="0" xfId="0" applyFont="1" applyFill="1"/>
    <xf numFmtId="0" fontId="3" fillId="4" borderId="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/>
    <xf numFmtId="0" fontId="4" fillId="5" borderId="1" xfId="0" applyFont="1" applyFill="1" applyBorder="1" applyAlignment="1"/>
    <xf numFmtId="0" fontId="4" fillId="0" borderId="1" xfId="0" applyFont="1" applyBorder="1" applyAlignment="1">
      <alignment horizontal="right"/>
    </xf>
    <xf numFmtId="165" fontId="0" fillId="0" borderId="0" xfId="1" applyNumberFormat="1" applyFont="1" applyAlignment="1"/>
    <xf numFmtId="165" fontId="4" fillId="5" borderId="1" xfId="1" applyNumberFormat="1" applyFont="1" applyFill="1" applyBorder="1" applyAlignment="1">
      <alignment horizontal="right"/>
    </xf>
    <xf numFmtId="165" fontId="4" fillId="0" borderId="1" xfId="1" applyNumberFormat="1" applyFont="1" applyBorder="1" applyAlignment="1">
      <alignment horizontal="right"/>
    </xf>
    <xf numFmtId="165" fontId="4" fillId="0" borderId="1" xfId="1" applyNumberFormat="1" applyFont="1" applyBorder="1" applyAlignment="1"/>
    <xf numFmtId="165" fontId="4" fillId="0" borderId="1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"/>
  <sheetViews>
    <sheetView topLeftCell="A4" workbookViewId="0">
      <selection activeCell="D4" sqref="D4:D6"/>
    </sheetView>
  </sheetViews>
  <sheetFormatPr defaultRowHeight="15" x14ac:dyDescent="0.25"/>
  <cols>
    <col min="3" max="3" width="10.85546875" bestFit="1" customWidth="1"/>
    <col min="4" max="4" width="10.85546875" customWidth="1"/>
    <col min="5" max="5" width="42.7109375" bestFit="1" customWidth="1"/>
    <col min="6" max="6" width="9.28515625" bestFit="1" customWidth="1"/>
    <col min="7" max="7" width="11.5703125" bestFit="1" customWidth="1"/>
    <col min="9" max="9" width="5.42578125" bestFit="1" customWidth="1"/>
    <col min="10" max="10" width="27.28515625" customWidth="1"/>
  </cols>
  <sheetData>
    <row r="1" spans="3:10" x14ac:dyDescent="0.25">
      <c r="C1" s="1"/>
      <c r="D1" s="1"/>
      <c r="E1" s="1"/>
    </row>
    <row r="3" spans="3:10" ht="37.5" x14ac:dyDescent="0.3">
      <c r="C3" s="3" t="s">
        <v>0</v>
      </c>
      <c r="D3" s="3"/>
      <c r="E3" s="3" t="s">
        <v>1</v>
      </c>
      <c r="F3" s="4" t="s">
        <v>2</v>
      </c>
      <c r="G3" s="3" t="s">
        <v>3</v>
      </c>
      <c r="H3" s="3" t="s">
        <v>4</v>
      </c>
      <c r="I3" s="3" t="s">
        <v>5</v>
      </c>
      <c r="J3" s="3" t="s">
        <v>6</v>
      </c>
    </row>
    <row r="4" spans="3:10" ht="47.25" x14ac:dyDescent="0.25">
      <c r="C4" s="5" t="s">
        <v>7</v>
      </c>
      <c r="D4" s="21" t="s">
        <v>41</v>
      </c>
      <c r="E4" s="12" t="s">
        <v>8</v>
      </c>
      <c r="F4" s="6" t="s">
        <v>9</v>
      </c>
      <c r="G4" s="6" t="s">
        <v>10</v>
      </c>
      <c r="H4" s="6"/>
      <c r="I4" s="6"/>
      <c r="J4" s="6"/>
    </row>
    <row r="5" spans="3:10" x14ac:dyDescent="0.25">
      <c r="C5" s="6"/>
      <c r="D5" s="22"/>
      <c r="E5" s="12" t="s">
        <v>11</v>
      </c>
      <c r="F5" s="6" t="s">
        <v>9</v>
      </c>
      <c r="G5" s="6" t="s">
        <v>12</v>
      </c>
      <c r="H5" s="6"/>
      <c r="I5" s="6"/>
      <c r="J5" s="7" t="s">
        <v>13</v>
      </c>
    </row>
    <row r="6" spans="3:10" ht="30.75" thickBot="1" x14ac:dyDescent="0.3">
      <c r="D6" s="22"/>
      <c r="E6" s="13" t="s">
        <v>38</v>
      </c>
      <c r="F6" s="6" t="s">
        <v>9</v>
      </c>
      <c r="G6" t="s">
        <v>37</v>
      </c>
    </row>
    <row r="7" spans="3:10" ht="15.75" thickBot="1" x14ac:dyDescent="0.3">
      <c r="D7" s="23" t="s">
        <v>42</v>
      </c>
      <c r="E7" s="14" t="s">
        <v>14</v>
      </c>
      <c r="F7" s="2"/>
      <c r="G7" s="2" t="s">
        <v>15</v>
      </c>
      <c r="H7" s="2" t="s">
        <v>16</v>
      </c>
    </row>
    <row r="8" spans="3:10" ht="15.75" thickBot="1" x14ac:dyDescent="0.3">
      <c r="C8" s="8" t="s">
        <v>17</v>
      </c>
      <c r="D8" s="23"/>
      <c r="E8" s="15" t="s">
        <v>18</v>
      </c>
      <c r="F8" s="8"/>
      <c r="G8" s="8" t="s">
        <v>19</v>
      </c>
      <c r="H8" s="8" t="s">
        <v>20</v>
      </c>
    </row>
    <row r="9" spans="3:10" ht="15.75" thickBot="1" x14ac:dyDescent="0.3">
      <c r="C9" s="8"/>
      <c r="D9" s="23"/>
      <c r="E9" s="14" t="s">
        <v>21</v>
      </c>
      <c r="F9" s="8"/>
      <c r="G9" s="8" t="s">
        <v>22</v>
      </c>
      <c r="H9" s="8" t="s">
        <v>23</v>
      </c>
    </row>
    <row r="10" spans="3:10" ht="15.75" thickBot="1" x14ac:dyDescent="0.3">
      <c r="C10" s="8"/>
      <c r="D10" s="24"/>
      <c r="E10" s="15" t="s">
        <v>26</v>
      </c>
      <c r="F10" s="8"/>
      <c r="G10" s="8" t="s">
        <v>24</v>
      </c>
      <c r="H10" s="8" t="s">
        <v>25</v>
      </c>
    </row>
    <row r="11" spans="3:10" ht="15.75" thickBot="1" x14ac:dyDescent="0.3">
      <c r="E11" s="15" t="s">
        <v>44</v>
      </c>
      <c r="H11" s="10" t="s">
        <v>20</v>
      </c>
    </row>
    <row r="13" spans="3:10" ht="102.75" x14ac:dyDescent="0.25">
      <c r="C13" s="5" t="s">
        <v>27</v>
      </c>
      <c r="D13" s="16" t="s">
        <v>41</v>
      </c>
      <c r="E13" s="17" t="s">
        <v>28</v>
      </c>
      <c r="G13" s="10" t="s">
        <v>30</v>
      </c>
      <c r="J13" s="9" t="s">
        <v>29</v>
      </c>
    </row>
    <row r="14" spans="3:10" x14ac:dyDescent="0.25">
      <c r="D14" s="18"/>
      <c r="E14" s="18" t="s">
        <v>31</v>
      </c>
      <c r="G14" s="10" t="s">
        <v>32</v>
      </c>
    </row>
    <row r="15" spans="3:10" x14ac:dyDescent="0.25">
      <c r="D15" s="19" t="s">
        <v>42</v>
      </c>
      <c r="E15" s="19" t="s">
        <v>34</v>
      </c>
      <c r="G15" s="10" t="s">
        <v>33</v>
      </c>
    </row>
    <row r="16" spans="3:10" x14ac:dyDescent="0.25">
      <c r="D16" s="19"/>
      <c r="E16" s="19" t="s">
        <v>36</v>
      </c>
      <c r="G16" s="10" t="s">
        <v>35</v>
      </c>
      <c r="H16" t="s">
        <v>40</v>
      </c>
    </row>
    <row r="17" spans="3:5" x14ac:dyDescent="0.25">
      <c r="D17" s="19"/>
      <c r="E17" s="19"/>
    </row>
    <row r="18" spans="3:5" x14ac:dyDescent="0.25">
      <c r="D18" s="19"/>
      <c r="E18" s="19"/>
    </row>
    <row r="19" spans="3:5" x14ac:dyDescent="0.25">
      <c r="D19" s="19"/>
      <c r="E19" s="19"/>
    </row>
    <row r="20" spans="3:5" x14ac:dyDescent="0.25">
      <c r="D20" s="19"/>
      <c r="E20" s="19"/>
    </row>
    <row r="21" spans="3:5" x14ac:dyDescent="0.25">
      <c r="D21" s="19"/>
      <c r="E21" s="19" t="s">
        <v>43</v>
      </c>
    </row>
    <row r="22" spans="3:5" x14ac:dyDescent="0.25">
      <c r="D22" s="19"/>
      <c r="E22" s="19"/>
    </row>
    <row r="23" spans="3:5" ht="47.25" x14ac:dyDescent="0.25">
      <c r="C23" s="5" t="s">
        <v>39</v>
      </c>
      <c r="D23" s="11" t="s">
        <v>41</v>
      </c>
      <c r="E23" t="s">
        <v>45</v>
      </c>
    </row>
  </sheetData>
  <mergeCells count="2">
    <mergeCell ref="D4:D6"/>
    <mergeCell ref="D7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workbookViewId="0">
      <selection activeCell="D14" sqref="D14"/>
    </sheetView>
  </sheetViews>
  <sheetFormatPr defaultRowHeight="15" x14ac:dyDescent="0.25"/>
  <cols>
    <col min="3" max="3" width="12" bestFit="1" customWidth="1"/>
    <col min="4" max="4" width="56.42578125" bestFit="1" customWidth="1"/>
    <col min="5" max="5" width="22.140625" bestFit="1" customWidth="1"/>
  </cols>
  <sheetData>
    <row r="2" spans="1:6" ht="47.25" x14ac:dyDescent="0.25">
      <c r="A2" s="5" t="s">
        <v>7</v>
      </c>
      <c r="B2" s="21" t="s">
        <v>41</v>
      </c>
      <c r="C2" t="s">
        <v>46</v>
      </c>
      <c r="D2" t="s">
        <v>47</v>
      </c>
    </row>
    <row r="3" spans="1:6" x14ac:dyDescent="0.25">
      <c r="B3" s="22"/>
      <c r="C3" t="s">
        <v>10</v>
      </c>
      <c r="D3" t="s">
        <v>48</v>
      </c>
      <c r="E3" t="s">
        <v>52</v>
      </c>
    </row>
    <row r="4" spans="1:6" x14ac:dyDescent="0.25">
      <c r="B4" s="22"/>
      <c r="C4" t="s">
        <v>49</v>
      </c>
      <c r="D4" t="s">
        <v>50</v>
      </c>
      <c r="E4" s="20" t="s">
        <v>13</v>
      </c>
    </row>
    <row r="5" spans="1:6" x14ac:dyDescent="0.25">
      <c r="D5" t="s">
        <v>51</v>
      </c>
    </row>
    <row r="6" spans="1:6" x14ac:dyDescent="0.25">
      <c r="D6" s="19" t="s">
        <v>53</v>
      </c>
    </row>
    <row r="7" spans="1:6" x14ac:dyDescent="0.25">
      <c r="C7" t="s">
        <v>54</v>
      </c>
      <c r="D7" t="s">
        <v>55</v>
      </c>
    </row>
    <row r="8" spans="1:6" x14ac:dyDescent="0.25">
      <c r="D8" s="19" t="s">
        <v>56</v>
      </c>
    </row>
    <row r="9" spans="1:6" x14ac:dyDescent="0.25">
      <c r="B9" t="s">
        <v>57</v>
      </c>
      <c r="C9" t="s">
        <v>62</v>
      </c>
      <c r="D9" t="s">
        <v>58</v>
      </c>
      <c r="F9" t="s">
        <v>61</v>
      </c>
    </row>
    <row r="10" spans="1:6" x14ac:dyDescent="0.25">
      <c r="C10" t="s">
        <v>65</v>
      </c>
      <c r="D10" s="19" t="s">
        <v>18</v>
      </c>
      <c r="F10" t="s">
        <v>20</v>
      </c>
    </row>
    <row r="11" spans="1:6" x14ac:dyDescent="0.25">
      <c r="C11" t="s">
        <v>66</v>
      </c>
      <c r="D11" t="s">
        <v>59</v>
      </c>
      <c r="F11" t="s">
        <v>23</v>
      </c>
    </row>
    <row r="12" spans="1:6" x14ac:dyDescent="0.25">
      <c r="C12" t="s">
        <v>67</v>
      </c>
      <c r="D12" s="19" t="s">
        <v>60</v>
      </c>
      <c r="F12" t="s">
        <v>63</v>
      </c>
    </row>
    <row r="13" spans="1:6" x14ac:dyDescent="0.25">
      <c r="C13" t="s">
        <v>68</v>
      </c>
      <c r="D13" t="s">
        <v>70</v>
      </c>
      <c r="F13" t="s">
        <v>64</v>
      </c>
    </row>
    <row r="14" spans="1:6" x14ac:dyDescent="0.25">
      <c r="D14" t="s">
        <v>69</v>
      </c>
    </row>
  </sheetData>
  <mergeCells count="1">
    <mergeCell ref="B2:B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workbookViewId="0">
      <pane ySplit="2" topLeftCell="A42" activePane="bottomLeft" state="frozen"/>
      <selection pane="bottomLeft" activeCell="J49" sqref="J49"/>
    </sheetView>
  </sheetViews>
  <sheetFormatPr defaultRowHeight="15" x14ac:dyDescent="0.25"/>
  <cols>
    <col min="1" max="1" width="34.28515625" style="25" bestFit="1" customWidth="1"/>
    <col min="2" max="2" width="11.28515625" style="28" hidden="1" customWidth="1"/>
    <col min="3" max="3" width="11.28515625" style="28" customWidth="1"/>
    <col min="4" max="4" width="16.140625" style="25" bestFit="1" customWidth="1"/>
    <col min="5" max="5" width="7" style="25" hidden="1" customWidth="1"/>
    <col min="6" max="9" width="13.28515625" style="1" bestFit="1" customWidth="1"/>
  </cols>
  <sheetData>
    <row r="1" spans="1:9" ht="15.75" thickBot="1" x14ac:dyDescent="0.3">
      <c r="F1" s="1">
        <f>SUM(F3:F1048576)</f>
        <v>2612750</v>
      </c>
      <c r="G1" s="1">
        <f>SUM(G3:G1048576)</f>
        <v>2843750</v>
      </c>
      <c r="H1" s="1">
        <f>SUM(H3:H1048576)</f>
        <v>3399750</v>
      </c>
      <c r="I1" s="1">
        <f>SUM(I3:I1048576)</f>
        <v>2716750</v>
      </c>
    </row>
    <row r="2" spans="1:9" ht="15.75" thickBot="1" x14ac:dyDescent="0.3">
      <c r="A2" s="26" t="s">
        <v>71</v>
      </c>
      <c r="B2" s="29" t="s">
        <v>72</v>
      </c>
      <c r="C2" s="29">
        <f>SUM(C3:C53)</f>
        <v>10804000</v>
      </c>
      <c r="D2" s="32"/>
      <c r="E2" s="8"/>
      <c r="F2" s="1" t="s">
        <v>144</v>
      </c>
      <c r="G2" s="1" t="s">
        <v>151</v>
      </c>
      <c r="H2" s="1" t="s">
        <v>152</v>
      </c>
      <c r="I2" s="1" t="s">
        <v>153</v>
      </c>
    </row>
    <row r="3" spans="1:9" ht="15.75" thickBot="1" x14ac:dyDescent="0.3">
      <c r="A3" s="8" t="s">
        <v>73</v>
      </c>
      <c r="B3" s="30" t="s">
        <v>74</v>
      </c>
      <c r="C3" s="30">
        <v>200000</v>
      </c>
      <c r="D3" s="8"/>
      <c r="E3" s="8"/>
      <c r="F3" s="1">
        <f>$C3/4</f>
        <v>50000</v>
      </c>
      <c r="G3" s="1">
        <f>$C3/4</f>
        <v>50000</v>
      </c>
      <c r="H3" s="1">
        <f>$C3/4</f>
        <v>50000</v>
      </c>
      <c r="I3" s="1">
        <f>$C3/4</f>
        <v>50000</v>
      </c>
    </row>
    <row r="4" spans="1:9" ht="15.75" thickBot="1" x14ac:dyDescent="0.3">
      <c r="A4" s="8" t="s">
        <v>75</v>
      </c>
      <c r="B4" s="30" t="s">
        <v>76</v>
      </c>
      <c r="C4" s="30">
        <v>770000</v>
      </c>
      <c r="D4" s="8"/>
      <c r="E4" s="8"/>
      <c r="F4" s="1">
        <f t="shared" ref="F4:I53" si="0">$C4/4</f>
        <v>192500</v>
      </c>
      <c r="G4" s="1">
        <f t="shared" si="0"/>
        <v>192500</v>
      </c>
      <c r="H4" s="1">
        <f t="shared" si="0"/>
        <v>192500</v>
      </c>
      <c r="I4" s="1">
        <f t="shared" si="0"/>
        <v>192500</v>
      </c>
    </row>
    <row r="5" spans="1:9" ht="15.75" thickBot="1" x14ac:dyDescent="0.3">
      <c r="A5" s="8" t="s">
        <v>77</v>
      </c>
      <c r="B5" s="30" t="s">
        <v>78</v>
      </c>
      <c r="C5" s="30">
        <v>30000</v>
      </c>
      <c r="D5" s="8" t="s">
        <v>159</v>
      </c>
      <c r="E5" s="8"/>
      <c r="F5" s="1">
        <f t="shared" si="0"/>
        <v>7500</v>
      </c>
      <c r="G5" s="1">
        <f t="shared" si="0"/>
        <v>7500</v>
      </c>
      <c r="H5" s="1">
        <f t="shared" si="0"/>
        <v>7500</v>
      </c>
      <c r="I5" s="1">
        <f t="shared" si="0"/>
        <v>7500</v>
      </c>
    </row>
    <row r="6" spans="1:9" ht="15.75" thickBot="1" x14ac:dyDescent="0.3">
      <c r="A6" s="8" t="s">
        <v>79</v>
      </c>
      <c r="B6" s="30" t="s">
        <v>80</v>
      </c>
      <c r="C6" s="30">
        <v>13000</v>
      </c>
      <c r="D6" s="8" t="s">
        <v>159</v>
      </c>
      <c r="E6" s="8"/>
      <c r="F6" s="1">
        <f t="shared" si="0"/>
        <v>3250</v>
      </c>
      <c r="G6" s="1">
        <f t="shared" si="0"/>
        <v>3250</v>
      </c>
      <c r="H6" s="1">
        <f t="shared" si="0"/>
        <v>3250</v>
      </c>
      <c r="I6" s="1">
        <f t="shared" si="0"/>
        <v>3250</v>
      </c>
    </row>
    <row r="7" spans="1:9" ht="15.75" thickBot="1" x14ac:dyDescent="0.3">
      <c r="A7" s="8" t="s">
        <v>154</v>
      </c>
      <c r="B7" s="30" t="s">
        <v>81</v>
      </c>
      <c r="C7" s="30">
        <v>576000</v>
      </c>
      <c r="D7" s="8"/>
      <c r="E7" s="8"/>
      <c r="F7" s="1">
        <f t="shared" si="0"/>
        <v>144000</v>
      </c>
      <c r="G7" s="1">
        <f t="shared" si="0"/>
        <v>144000</v>
      </c>
      <c r="H7" s="1">
        <f t="shared" si="0"/>
        <v>144000</v>
      </c>
      <c r="I7" s="1">
        <f t="shared" si="0"/>
        <v>144000</v>
      </c>
    </row>
    <row r="8" spans="1:9" ht="15.75" thickBot="1" x14ac:dyDescent="0.3">
      <c r="A8" s="8" t="s">
        <v>82</v>
      </c>
      <c r="B8" s="30" t="s">
        <v>83</v>
      </c>
      <c r="C8" s="30">
        <v>714000</v>
      </c>
      <c r="D8" s="8"/>
      <c r="E8" s="8"/>
      <c r="F8" s="1">
        <f t="shared" si="0"/>
        <v>178500</v>
      </c>
      <c r="G8" s="1">
        <f t="shared" si="0"/>
        <v>178500</v>
      </c>
      <c r="H8" s="1">
        <f t="shared" si="0"/>
        <v>178500</v>
      </c>
      <c r="I8" s="1">
        <f t="shared" si="0"/>
        <v>178500</v>
      </c>
    </row>
    <row r="9" spans="1:9" ht="15.75" thickBot="1" x14ac:dyDescent="0.3">
      <c r="A9" s="8" t="s">
        <v>84</v>
      </c>
      <c r="B9" s="30" t="s">
        <v>85</v>
      </c>
      <c r="C9" s="30">
        <v>85000</v>
      </c>
      <c r="D9" s="8"/>
      <c r="E9" s="8"/>
      <c r="F9" s="1">
        <f t="shared" si="0"/>
        <v>21250</v>
      </c>
      <c r="G9" s="1">
        <f t="shared" si="0"/>
        <v>21250</v>
      </c>
      <c r="H9" s="1">
        <f t="shared" si="0"/>
        <v>21250</v>
      </c>
      <c r="I9" s="1">
        <f t="shared" si="0"/>
        <v>21250</v>
      </c>
    </row>
    <row r="10" spans="1:9" ht="15.75" thickBot="1" x14ac:dyDescent="0.3">
      <c r="A10" s="8" t="s">
        <v>182</v>
      </c>
      <c r="B10" s="30" t="s">
        <v>86</v>
      </c>
      <c r="C10" s="30">
        <v>130000</v>
      </c>
      <c r="D10" s="8"/>
      <c r="E10" s="8"/>
      <c r="F10" s="1">
        <f t="shared" si="0"/>
        <v>32500</v>
      </c>
      <c r="G10" s="1">
        <f t="shared" si="0"/>
        <v>32500</v>
      </c>
      <c r="H10" s="1">
        <f t="shared" si="0"/>
        <v>32500</v>
      </c>
      <c r="I10" s="1">
        <f t="shared" si="0"/>
        <v>32500</v>
      </c>
    </row>
    <row r="11" spans="1:9" ht="15.75" thickBot="1" x14ac:dyDescent="0.3">
      <c r="A11" s="8" t="s">
        <v>87</v>
      </c>
      <c r="B11" s="30" t="s">
        <v>88</v>
      </c>
      <c r="C11" s="30">
        <v>25000</v>
      </c>
      <c r="D11" s="8"/>
      <c r="E11" s="8"/>
      <c r="H11" s="1">
        <f>+C11/2</f>
        <v>12500</v>
      </c>
      <c r="I11" s="1">
        <f>C11/2</f>
        <v>12500</v>
      </c>
    </row>
    <row r="12" spans="1:9" ht="15.75" thickBot="1" x14ac:dyDescent="0.3">
      <c r="A12" s="8" t="s">
        <v>89</v>
      </c>
      <c r="B12" s="30" t="s">
        <v>90</v>
      </c>
      <c r="C12" s="30">
        <v>44000</v>
      </c>
      <c r="D12" s="8"/>
      <c r="E12" s="8"/>
      <c r="F12" s="1">
        <f t="shared" si="0"/>
        <v>11000</v>
      </c>
      <c r="G12" s="1">
        <f t="shared" si="0"/>
        <v>11000</v>
      </c>
      <c r="H12" s="1">
        <f t="shared" si="0"/>
        <v>11000</v>
      </c>
      <c r="I12" s="1">
        <f t="shared" si="0"/>
        <v>11000</v>
      </c>
    </row>
    <row r="13" spans="1:9" ht="15.75" thickBot="1" x14ac:dyDescent="0.3">
      <c r="A13" s="8" t="s">
        <v>91</v>
      </c>
      <c r="B13" s="30" t="s">
        <v>92</v>
      </c>
      <c r="C13" s="30">
        <v>40000</v>
      </c>
      <c r="D13" s="8"/>
      <c r="E13" s="8"/>
      <c r="F13" s="1">
        <f t="shared" si="0"/>
        <v>10000</v>
      </c>
      <c r="G13" s="1">
        <f t="shared" si="0"/>
        <v>10000</v>
      </c>
      <c r="H13" s="1">
        <f t="shared" si="0"/>
        <v>10000</v>
      </c>
      <c r="I13" s="1">
        <f t="shared" si="0"/>
        <v>10000</v>
      </c>
    </row>
    <row r="14" spans="1:9" ht="15.75" thickBot="1" x14ac:dyDescent="0.3">
      <c r="A14" s="8" t="s">
        <v>164</v>
      </c>
      <c r="B14" s="30">
        <v>600000</v>
      </c>
      <c r="C14" s="30">
        <v>600000</v>
      </c>
      <c r="D14" s="8"/>
      <c r="E14" s="8"/>
      <c r="F14" s="1">
        <f t="shared" si="0"/>
        <v>150000</v>
      </c>
      <c r="G14" s="1">
        <f t="shared" si="0"/>
        <v>150000</v>
      </c>
      <c r="H14" s="1">
        <f t="shared" si="0"/>
        <v>150000</v>
      </c>
      <c r="I14" s="1">
        <f t="shared" si="0"/>
        <v>150000</v>
      </c>
    </row>
    <row r="15" spans="1:9" ht="15.75" thickBot="1" x14ac:dyDescent="0.3">
      <c r="A15" s="8" t="s">
        <v>93</v>
      </c>
      <c r="B15" s="30" t="s">
        <v>94</v>
      </c>
      <c r="C15" s="30">
        <v>120000</v>
      </c>
      <c r="D15" s="8"/>
      <c r="E15" s="8"/>
      <c r="F15" s="1">
        <f t="shared" si="0"/>
        <v>30000</v>
      </c>
      <c r="G15" s="1">
        <f t="shared" si="0"/>
        <v>30000</v>
      </c>
      <c r="H15" s="1">
        <f t="shared" si="0"/>
        <v>30000</v>
      </c>
      <c r="I15" s="1">
        <f t="shared" si="0"/>
        <v>30000</v>
      </c>
    </row>
    <row r="16" spans="1:9" ht="15.75" thickBot="1" x14ac:dyDescent="0.3">
      <c r="A16" s="8" t="s">
        <v>95</v>
      </c>
      <c r="B16" s="30" t="s">
        <v>96</v>
      </c>
      <c r="C16" s="30">
        <v>70000</v>
      </c>
      <c r="D16" s="8"/>
      <c r="E16" s="8"/>
      <c r="F16" s="1">
        <f t="shared" si="0"/>
        <v>17500</v>
      </c>
      <c r="G16" s="1">
        <f t="shared" si="0"/>
        <v>17500</v>
      </c>
      <c r="H16" s="1">
        <f t="shared" si="0"/>
        <v>17500</v>
      </c>
      <c r="I16" s="1">
        <f t="shared" si="0"/>
        <v>17500</v>
      </c>
    </row>
    <row r="17" spans="1:9" ht="15.75" thickBot="1" x14ac:dyDescent="0.3">
      <c r="A17" s="8" t="s">
        <v>138</v>
      </c>
      <c r="B17" s="30">
        <v>100000</v>
      </c>
      <c r="C17" s="30">
        <v>100000</v>
      </c>
      <c r="D17" s="8"/>
      <c r="E17" s="8"/>
      <c r="F17" s="1">
        <f t="shared" si="0"/>
        <v>25000</v>
      </c>
      <c r="G17" s="1">
        <f t="shared" si="0"/>
        <v>25000</v>
      </c>
      <c r="H17" s="1">
        <f t="shared" si="0"/>
        <v>25000</v>
      </c>
      <c r="I17" s="1">
        <f t="shared" si="0"/>
        <v>25000</v>
      </c>
    </row>
    <row r="18" spans="1:9" ht="15.75" thickBot="1" x14ac:dyDescent="0.3">
      <c r="A18" s="8" t="s">
        <v>183</v>
      </c>
      <c r="B18" s="30" t="s">
        <v>97</v>
      </c>
      <c r="C18" s="30">
        <v>37000</v>
      </c>
      <c r="D18" s="8"/>
      <c r="E18" s="8"/>
      <c r="F18" s="1">
        <f t="shared" si="0"/>
        <v>9250</v>
      </c>
      <c r="G18" s="1">
        <f t="shared" si="0"/>
        <v>9250</v>
      </c>
      <c r="H18" s="1">
        <f t="shared" si="0"/>
        <v>9250</v>
      </c>
      <c r="I18" s="1">
        <f t="shared" si="0"/>
        <v>9250</v>
      </c>
    </row>
    <row r="19" spans="1:9" ht="15.75" thickBot="1" x14ac:dyDescent="0.3">
      <c r="A19" s="8" t="s">
        <v>98</v>
      </c>
      <c r="B19" s="30" t="s">
        <v>99</v>
      </c>
      <c r="C19" s="30">
        <v>165000</v>
      </c>
      <c r="D19" s="8"/>
      <c r="E19" s="8"/>
      <c r="F19" s="1">
        <f t="shared" si="0"/>
        <v>41250</v>
      </c>
      <c r="G19" s="1">
        <f t="shared" si="0"/>
        <v>41250</v>
      </c>
      <c r="H19" s="1">
        <f t="shared" si="0"/>
        <v>41250</v>
      </c>
      <c r="I19" s="1">
        <f t="shared" si="0"/>
        <v>41250</v>
      </c>
    </row>
    <row r="20" spans="1:9" ht="15.75" thickBot="1" x14ac:dyDescent="0.3">
      <c r="A20" s="8" t="s">
        <v>100</v>
      </c>
      <c r="B20" s="30" t="s">
        <v>101</v>
      </c>
      <c r="C20" s="30">
        <v>140000</v>
      </c>
      <c r="D20" s="8"/>
      <c r="E20" s="8"/>
      <c r="F20" s="1">
        <f t="shared" si="0"/>
        <v>35000</v>
      </c>
      <c r="G20" s="1">
        <f t="shared" si="0"/>
        <v>35000</v>
      </c>
      <c r="H20" s="1">
        <f t="shared" si="0"/>
        <v>35000</v>
      </c>
      <c r="I20" s="1">
        <f t="shared" si="0"/>
        <v>35000</v>
      </c>
    </row>
    <row r="21" spans="1:9" ht="15.75" thickBot="1" x14ac:dyDescent="0.3">
      <c r="A21" s="8" t="s">
        <v>102</v>
      </c>
      <c r="B21" s="30" t="s">
        <v>103</v>
      </c>
      <c r="C21" s="30">
        <v>110000</v>
      </c>
      <c r="D21" s="8"/>
      <c r="E21" s="8"/>
      <c r="F21" s="1">
        <f t="shared" si="0"/>
        <v>27500</v>
      </c>
      <c r="G21" s="1">
        <f t="shared" si="0"/>
        <v>27500</v>
      </c>
      <c r="H21" s="1">
        <f t="shared" si="0"/>
        <v>27500</v>
      </c>
      <c r="I21" s="1">
        <f t="shared" si="0"/>
        <v>27500</v>
      </c>
    </row>
    <row r="22" spans="1:9" ht="15.75" thickBot="1" x14ac:dyDescent="0.3">
      <c r="A22" s="8" t="s">
        <v>157</v>
      </c>
      <c r="B22" s="30">
        <v>50000</v>
      </c>
      <c r="C22" s="30">
        <v>50000</v>
      </c>
      <c r="D22" s="8"/>
      <c r="E22" s="8"/>
      <c r="H22" s="1">
        <f>C22/2</f>
        <v>25000</v>
      </c>
      <c r="I22" s="1">
        <f>C22/2</f>
        <v>25000</v>
      </c>
    </row>
    <row r="23" spans="1:9" ht="15.75" thickBot="1" x14ac:dyDescent="0.3">
      <c r="A23" s="8" t="s">
        <v>104</v>
      </c>
      <c r="B23" s="30" t="s">
        <v>105</v>
      </c>
      <c r="C23" s="30">
        <v>27000</v>
      </c>
      <c r="D23" s="8"/>
      <c r="E23" s="27"/>
      <c r="F23" s="1">
        <f>C23/2</f>
        <v>13500</v>
      </c>
      <c r="G23" s="1">
        <f>+C23/2</f>
        <v>13500</v>
      </c>
    </row>
    <row r="24" spans="1:9" ht="15.75" thickBot="1" x14ac:dyDescent="0.3">
      <c r="A24" s="8" t="s">
        <v>106</v>
      </c>
      <c r="B24" s="30" t="s">
        <v>96</v>
      </c>
      <c r="C24" s="30">
        <v>70000</v>
      </c>
      <c r="D24" s="8"/>
      <c r="E24" s="27"/>
      <c r="F24" s="1">
        <f t="shared" si="0"/>
        <v>17500</v>
      </c>
      <c r="G24" s="1">
        <f t="shared" si="0"/>
        <v>17500</v>
      </c>
      <c r="H24" s="1">
        <f t="shared" si="0"/>
        <v>17500</v>
      </c>
      <c r="I24" s="1">
        <f t="shared" si="0"/>
        <v>17500</v>
      </c>
    </row>
    <row r="25" spans="1:9" ht="15.75" thickBot="1" x14ac:dyDescent="0.3">
      <c r="A25" s="8" t="s">
        <v>107</v>
      </c>
      <c r="B25" s="30" t="s">
        <v>108</v>
      </c>
      <c r="C25" s="30">
        <v>500000</v>
      </c>
      <c r="D25" s="8"/>
      <c r="E25" s="8"/>
      <c r="F25" s="1">
        <f t="shared" si="0"/>
        <v>125000</v>
      </c>
      <c r="G25" s="1">
        <f t="shared" si="0"/>
        <v>125000</v>
      </c>
      <c r="H25" s="1">
        <f t="shared" si="0"/>
        <v>125000</v>
      </c>
      <c r="I25" s="1">
        <f t="shared" si="0"/>
        <v>125000</v>
      </c>
    </row>
    <row r="26" spans="1:9" ht="15.75" thickBot="1" x14ac:dyDescent="0.3">
      <c r="A26" s="8" t="s">
        <v>181</v>
      </c>
      <c r="B26" s="30" t="s">
        <v>109</v>
      </c>
      <c r="C26" s="30">
        <v>400000</v>
      </c>
      <c r="D26" s="8"/>
      <c r="E26" s="8"/>
      <c r="F26" s="1">
        <f t="shared" si="0"/>
        <v>100000</v>
      </c>
      <c r="G26" s="1">
        <f t="shared" si="0"/>
        <v>100000</v>
      </c>
      <c r="H26" s="1">
        <f t="shared" si="0"/>
        <v>100000</v>
      </c>
      <c r="I26" s="1">
        <f t="shared" si="0"/>
        <v>100000</v>
      </c>
    </row>
    <row r="27" spans="1:9" ht="15.75" thickBot="1" x14ac:dyDescent="0.3">
      <c r="A27" s="8" t="s">
        <v>184</v>
      </c>
      <c r="B27" s="30">
        <v>32000</v>
      </c>
      <c r="C27" s="30">
        <v>32000</v>
      </c>
      <c r="D27" s="8"/>
      <c r="E27" s="8"/>
      <c r="F27" s="1">
        <f>+C27/4</f>
        <v>8000</v>
      </c>
      <c r="G27" s="1">
        <v>8000</v>
      </c>
      <c r="H27" s="1">
        <v>8000</v>
      </c>
      <c r="I27" s="1">
        <v>8000</v>
      </c>
    </row>
    <row r="28" spans="1:9" ht="15.75" thickBot="1" x14ac:dyDescent="0.3">
      <c r="A28" s="8" t="s">
        <v>110</v>
      </c>
      <c r="B28" s="30" t="s">
        <v>111</v>
      </c>
      <c r="C28" s="30">
        <v>800000</v>
      </c>
      <c r="D28" s="8"/>
      <c r="E28" s="8"/>
      <c r="F28" s="1">
        <f t="shared" si="0"/>
        <v>200000</v>
      </c>
      <c r="G28" s="1">
        <f t="shared" si="0"/>
        <v>200000</v>
      </c>
      <c r="H28" s="1">
        <f t="shared" si="0"/>
        <v>200000</v>
      </c>
      <c r="I28" s="1">
        <f t="shared" si="0"/>
        <v>200000</v>
      </c>
    </row>
    <row r="29" spans="1:9" ht="15.75" thickBot="1" x14ac:dyDescent="0.3">
      <c r="A29" s="8" t="s">
        <v>112</v>
      </c>
      <c r="B29" s="30" t="s">
        <v>78</v>
      </c>
      <c r="C29" s="30">
        <v>30000</v>
      </c>
      <c r="D29" s="8"/>
      <c r="E29" s="8"/>
      <c r="H29" s="1">
        <f>+C29</f>
        <v>30000</v>
      </c>
    </row>
    <row r="30" spans="1:9" ht="15.75" thickBot="1" x14ac:dyDescent="0.3">
      <c r="A30" s="8" t="s">
        <v>113</v>
      </c>
      <c r="B30" s="30" t="s">
        <v>114</v>
      </c>
      <c r="C30" s="30">
        <v>20000</v>
      </c>
      <c r="D30" s="8"/>
      <c r="E30" s="8"/>
      <c r="G30" s="1">
        <v>20000</v>
      </c>
    </row>
    <row r="31" spans="1:9" ht="15.75" thickBot="1" x14ac:dyDescent="0.3">
      <c r="A31" s="8" t="s">
        <v>115</v>
      </c>
      <c r="B31" s="30" t="s">
        <v>109</v>
      </c>
      <c r="C31" s="30">
        <v>400000</v>
      </c>
      <c r="D31" s="8"/>
      <c r="E31" s="8"/>
      <c r="F31" s="1">
        <f t="shared" si="0"/>
        <v>100000</v>
      </c>
      <c r="G31" s="1">
        <f t="shared" si="0"/>
        <v>100000</v>
      </c>
      <c r="H31" s="1">
        <f t="shared" si="0"/>
        <v>100000</v>
      </c>
      <c r="I31" s="1">
        <f t="shared" si="0"/>
        <v>100000</v>
      </c>
    </row>
    <row r="32" spans="1:9" ht="15.75" thickBot="1" x14ac:dyDescent="0.3">
      <c r="A32" s="8" t="s">
        <v>116</v>
      </c>
      <c r="B32" s="30" t="s">
        <v>117</v>
      </c>
      <c r="C32" s="30">
        <v>87000</v>
      </c>
      <c r="D32" s="8"/>
      <c r="E32" s="8"/>
      <c r="F32" s="1">
        <f t="shared" si="0"/>
        <v>21750</v>
      </c>
      <c r="G32" s="1">
        <f t="shared" si="0"/>
        <v>21750</v>
      </c>
      <c r="H32" s="1">
        <f t="shared" si="0"/>
        <v>21750</v>
      </c>
      <c r="I32" s="1">
        <f t="shared" si="0"/>
        <v>21750</v>
      </c>
    </row>
    <row r="33" spans="1:9" ht="15.75" thickBot="1" x14ac:dyDescent="0.3">
      <c r="A33" s="8" t="s">
        <v>118</v>
      </c>
      <c r="B33" s="30" t="s">
        <v>119</v>
      </c>
      <c r="C33" s="30">
        <v>72000</v>
      </c>
      <c r="D33" s="8"/>
      <c r="E33" s="8"/>
      <c r="F33" s="1">
        <f t="shared" si="0"/>
        <v>18000</v>
      </c>
      <c r="G33" s="1">
        <f t="shared" si="0"/>
        <v>18000</v>
      </c>
      <c r="H33" s="1">
        <f t="shared" si="0"/>
        <v>18000</v>
      </c>
      <c r="I33" s="1">
        <f t="shared" si="0"/>
        <v>18000</v>
      </c>
    </row>
    <row r="34" spans="1:9" ht="15.75" thickBot="1" x14ac:dyDescent="0.3">
      <c r="A34" s="8" t="s">
        <v>120</v>
      </c>
      <c r="B34" s="30" t="s">
        <v>121</v>
      </c>
      <c r="C34" s="30">
        <v>1345000</v>
      </c>
      <c r="D34" s="8"/>
      <c r="E34" s="8"/>
      <c r="F34" s="1">
        <f t="shared" si="0"/>
        <v>336250</v>
      </c>
      <c r="G34" s="1">
        <f t="shared" si="0"/>
        <v>336250</v>
      </c>
      <c r="H34" s="1">
        <f t="shared" si="0"/>
        <v>336250</v>
      </c>
      <c r="I34" s="1">
        <f t="shared" si="0"/>
        <v>336250</v>
      </c>
    </row>
    <row r="35" spans="1:9" ht="15.75" thickBot="1" x14ac:dyDescent="0.3">
      <c r="A35" s="8" t="s">
        <v>122</v>
      </c>
      <c r="B35" s="30" t="s">
        <v>96</v>
      </c>
      <c r="C35" s="30">
        <v>70000</v>
      </c>
      <c r="D35" s="8"/>
      <c r="E35" s="8"/>
      <c r="F35" s="1">
        <f t="shared" si="0"/>
        <v>17500</v>
      </c>
      <c r="G35" s="1">
        <f t="shared" si="0"/>
        <v>17500</v>
      </c>
      <c r="H35" s="1">
        <f t="shared" si="0"/>
        <v>17500</v>
      </c>
      <c r="I35" s="1">
        <f t="shared" si="0"/>
        <v>17500</v>
      </c>
    </row>
    <row r="36" spans="1:9" ht="15.75" thickBot="1" x14ac:dyDescent="0.3">
      <c r="A36" s="8" t="s">
        <v>123</v>
      </c>
      <c r="B36" s="30" t="s">
        <v>124</v>
      </c>
      <c r="C36" s="30">
        <v>33000</v>
      </c>
      <c r="D36" s="8"/>
      <c r="E36" s="8"/>
      <c r="F36" s="1">
        <f t="shared" si="0"/>
        <v>8250</v>
      </c>
      <c r="G36" s="1">
        <f t="shared" si="0"/>
        <v>8250</v>
      </c>
      <c r="H36" s="1">
        <f t="shared" si="0"/>
        <v>8250</v>
      </c>
      <c r="I36" s="1">
        <f t="shared" si="0"/>
        <v>8250</v>
      </c>
    </row>
    <row r="37" spans="1:9" ht="15.75" thickBot="1" x14ac:dyDescent="0.3">
      <c r="A37" s="8" t="s">
        <v>125</v>
      </c>
      <c r="B37" s="30" t="s">
        <v>126</v>
      </c>
      <c r="C37" s="30">
        <v>248000</v>
      </c>
      <c r="D37" s="8"/>
      <c r="E37" s="8"/>
      <c r="F37" s="1">
        <f t="shared" si="0"/>
        <v>62000</v>
      </c>
      <c r="G37" s="1">
        <f t="shared" si="0"/>
        <v>62000</v>
      </c>
      <c r="H37" s="1">
        <f t="shared" si="0"/>
        <v>62000</v>
      </c>
      <c r="I37" s="1">
        <f t="shared" si="0"/>
        <v>62000</v>
      </c>
    </row>
    <row r="38" spans="1:9" ht="15.75" thickBot="1" x14ac:dyDescent="0.3">
      <c r="A38" s="8" t="s">
        <v>155</v>
      </c>
      <c r="B38" s="30" t="s">
        <v>127</v>
      </c>
      <c r="C38" s="30">
        <v>90000</v>
      </c>
      <c r="D38" s="8"/>
      <c r="E38" s="8"/>
      <c r="F38" s="1">
        <f t="shared" si="0"/>
        <v>22500</v>
      </c>
      <c r="G38" s="1">
        <f t="shared" si="0"/>
        <v>22500</v>
      </c>
      <c r="H38" s="1">
        <f t="shared" si="0"/>
        <v>22500</v>
      </c>
      <c r="I38" s="1">
        <f t="shared" si="0"/>
        <v>22500</v>
      </c>
    </row>
    <row r="39" spans="1:9" ht="15.75" thickBot="1" x14ac:dyDescent="0.3">
      <c r="A39" s="8" t="s">
        <v>162</v>
      </c>
      <c r="B39" s="30" t="s">
        <v>161</v>
      </c>
      <c r="C39" s="30">
        <v>350000</v>
      </c>
      <c r="D39" s="8"/>
      <c r="E39" s="8"/>
      <c r="F39" s="1">
        <f>+C39/4</f>
        <v>87500</v>
      </c>
      <c r="G39" s="1">
        <v>87500</v>
      </c>
      <c r="H39" s="1">
        <v>87500</v>
      </c>
      <c r="I39" s="1">
        <v>87500</v>
      </c>
    </row>
    <row r="40" spans="1:9" ht="15.75" thickBot="1" x14ac:dyDescent="0.3">
      <c r="A40" s="8" t="s">
        <v>128</v>
      </c>
      <c r="B40" s="30" t="s">
        <v>94</v>
      </c>
      <c r="C40" s="30">
        <v>120000</v>
      </c>
      <c r="D40" s="8"/>
      <c r="E40" s="8"/>
      <c r="F40" s="1">
        <f t="shared" si="0"/>
        <v>30000</v>
      </c>
      <c r="G40" s="1">
        <f t="shared" si="0"/>
        <v>30000</v>
      </c>
      <c r="H40" s="1">
        <f t="shared" si="0"/>
        <v>30000</v>
      </c>
      <c r="I40" s="1">
        <f t="shared" si="0"/>
        <v>30000</v>
      </c>
    </row>
    <row r="41" spans="1:9" ht="15.75" thickBot="1" x14ac:dyDescent="0.3">
      <c r="A41" s="8" t="s">
        <v>129</v>
      </c>
      <c r="B41" s="30" t="s">
        <v>130</v>
      </c>
      <c r="C41" s="30">
        <v>105000</v>
      </c>
      <c r="D41" s="8"/>
      <c r="E41" s="8"/>
      <c r="F41" s="1">
        <f t="shared" si="0"/>
        <v>26250</v>
      </c>
      <c r="G41" s="1">
        <f t="shared" si="0"/>
        <v>26250</v>
      </c>
      <c r="H41" s="1">
        <f t="shared" si="0"/>
        <v>26250</v>
      </c>
      <c r="I41" s="1">
        <f t="shared" si="0"/>
        <v>26250</v>
      </c>
    </row>
    <row r="42" spans="1:9" ht="15.75" thickBot="1" x14ac:dyDescent="0.3">
      <c r="A42" s="8" t="s">
        <v>131</v>
      </c>
      <c r="B42" s="30" t="s">
        <v>132</v>
      </c>
      <c r="C42" s="30">
        <v>226000</v>
      </c>
      <c r="D42" s="8"/>
      <c r="E42" s="8"/>
      <c r="F42" s="1">
        <f t="shared" si="0"/>
        <v>56500</v>
      </c>
      <c r="G42" s="1">
        <f t="shared" si="0"/>
        <v>56500</v>
      </c>
      <c r="H42" s="1">
        <f t="shared" si="0"/>
        <v>56500</v>
      </c>
      <c r="I42" s="1">
        <f t="shared" si="0"/>
        <v>56500</v>
      </c>
    </row>
    <row r="43" spans="1:9" ht="15.75" thickBot="1" x14ac:dyDescent="0.3">
      <c r="A43" s="8" t="s">
        <v>133</v>
      </c>
      <c r="B43" s="30" t="s">
        <v>134</v>
      </c>
      <c r="C43" s="30">
        <v>170000</v>
      </c>
      <c r="D43" s="8"/>
      <c r="E43" s="8"/>
      <c r="F43" s="1">
        <f t="shared" si="0"/>
        <v>42500</v>
      </c>
      <c r="G43" s="1">
        <f t="shared" si="0"/>
        <v>42500</v>
      </c>
      <c r="H43" s="1">
        <f t="shared" si="0"/>
        <v>42500</v>
      </c>
      <c r="I43" s="1">
        <f t="shared" si="0"/>
        <v>42500</v>
      </c>
    </row>
    <row r="44" spans="1:9" ht="15.75" thickBot="1" x14ac:dyDescent="0.3">
      <c r="A44" s="8" t="s">
        <v>163</v>
      </c>
      <c r="B44" s="30" t="s">
        <v>135</v>
      </c>
      <c r="C44" s="30">
        <v>350000</v>
      </c>
      <c r="D44" s="8"/>
      <c r="E44" s="8"/>
      <c r="F44" s="1">
        <f t="shared" si="0"/>
        <v>87500</v>
      </c>
      <c r="G44" s="1">
        <f t="shared" si="0"/>
        <v>87500</v>
      </c>
      <c r="H44" s="1">
        <f t="shared" si="0"/>
        <v>87500</v>
      </c>
      <c r="I44" s="1">
        <f t="shared" si="0"/>
        <v>87500</v>
      </c>
    </row>
    <row r="45" spans="1:9" ht="15.75" thickBot="1" x14ac:dyDescent="0.3">
      <c r="A45" s="8" t="s">
        <v>156</v>
      </c>
      <c r="B45" s="30" t="s">
        <v>86</v>
      </c>
      <c r="C45" s="30">
        <v>130000</v>
      </c>
      <c r="D45" s="8"/>
      <c r="E45" s="8"/>
      <c r="F45" s="1">
        <f t="shared" si="0"/>
        <v>32500</v>
      </c>
      <c r="G45" s="1">
        <f t="shared" si="0"/>
        <v>32500</v>
      </c>
      <c r="H45" s="1">
        <f t="shared" si="0"/>
        <v>32500</v>
      </c>
      <c r="I45" s="1">
        <f t="shared" si="0"/>
        <v>32500</v>
      </c>
    </row>
    <row r="46" spans="1:9" ht="15.75" thickBot="1" x14ac:dyDescent="0.3">
      <c r="A46" s="8" t="s">
        <v>136</v>
      </c>
      <c r="B46" s="30" t="s">
        <v>96</v>
      </c>
      <c r="C46" s="30">
        <v>70000</v>
      </c>
      <c r="D46" s="8"/>
      <c r="E46" s="27"/>
      <c r="F46" s="1">
        <f t="shared" si="0"/>
        <v>17500</v>
      </c>
      <c r="G46" s="1">
        <f t="shared" si="0"/>
        <v>17500</v>
      </c>
      <c r="H46" s="1">
        <f t="shared" si="0"/>
        <v>17500</v>
      </c>
      <c r="I46" s="1">
        <f t="shared" si="0"/>
        <v>17500</v>
      </c>
    </row>
    <row r="47" spans="1:9" ht="15.75" thickBot="1" x14ac:dyDescent="0.3">
      <c r="A47" s="8" t="s">
        <v>138</v>
      </c>
      <c r="B47" s="30" t="s">
        <v>139</v>
      </c>
      <c r="C47" s="30">
        <v>60000</v>
      </c>
      <c r="D47" s="8"/>
      <c r="E47" s="27"/>
      <c r="F47" s="1">
        <f t="shared" si="0"/>
        <v>15000</v>
      </c>
      <c r="G47" s="1">
        <f t="shared" si="0"/>
        <v>15000</v>
      </c>
      <c r="H47" s="1">
        <f t="shared" si="0"/>
        <v>15000</v>
      </c>
      <c r="I47" s="1">
        <f t="shared" si="0"/>
        <v>15000</v>
      </c>
    </row>
    <row r="48" spans="1:9" ht="15.75" thickBot="1" x14ac:dyDescent="0.3">
      <c r="A48" s="8" t="s">
        <v>140</v>
      </c>
      <c r="B48" s="30" t="s">
        <v>141</v>
      </c>
      <c r="C48" s="30">
        <v>283000</v>
      </c>
      <c r="D48" s="8"/>
      <c r="E48" s="8"/>
      <c r="F48" s="1">
        <f t="shared" si="0"/>
        <v>70750</v>
      </c>
      <c r="G48" s="1">
        <f t="shared" si="0"/>
        <v>70750</v>
      </c>
      <c r="H48" s="1">
        <f t="shared" si="0"/>
        <v>70750</v>
      </c>
      <c r="I48" s="1">
        <f t="shared" si="0"/>
        <v>70750</v>
      </c>
    </row>
    <row r="49" spans="1:9" ht="15.75" thickBot="1" x14ac:dyDescent="0.3">
      <c r="A49" s="8" t="s">
        <v>142</v>
      </c>
      <c r="B49" s="30" t="s">
        <v>143</v>
      </c>
      <c r="C49" s="30">
        <v>160000</v>
      </c>
      <c r="D49" s="8" t="s">
        <v>158</v>
      </c>
      <c r="E49" s="27"/>
      <c r="F49" s="1">
        <f t="shared" si="0"/>
        <v>40000</v>
      </c>
      <c r="G49" s="1">
        <f t="shared" si="0"/>
        <v>40000</v>
      </c>
      <c r="H49" s="1">
        <f t="shared" si="0"/>
        <v>40000</v>
      </c>
      <c r="I49" s="1">
        <f t="shared" si="0"/>
        <v>40000</v>
      </c>
    </row>
    <row r="50" spans="1:9" ht="15.75" thickBot="1" x14ac:dyDescent="0.3">
      <c r="A50" s="8" t="s">
        <v>145</v>
      </c>
      <c r="B50" s="30" t="s">
        <v>146</v>
      </c>
      <c r="C50" s="30">
        <v>79000</v>
      </c>
      <c r="D50" s="8"/>
      <c r="E50" s="8"/>
      <c r="F50" s="1">
        <f t="shared" si="0"/>
        <v>19750</v>
      </c>
      <c r="G50" s="1">
        <f t="shared" si="0"/>
        <v>19750</v>
      </c>
      <c r="H50" s="1">
        <f t="shared" si="0"/>
        <v>19750</v>
      </c>
      <c r="I50" s="1">
        <f t="shared" si="0"/>
        <v>19750</v>
      </c>
    </row>
    <row r="51" spans="1:9" ht="15.75" thickBot="1" x14ac:dyDescent="0.3">
      <c r="A51" s="8" t="s">
        <v>147</v>
      </c>
      <c r="B51" s="30"/>
      <c r="C51" s="30"/>
      <c r="D51" s="8" t="s">
        <v>159</v>
      </c>
      <c r="E51" s="8"/>
      <c r="F51" s="1">
        <f t="shared" si="0"/>
        <v>0</v>
      </c>
      <c r="G51" s="1">
        <f t="shared" si="0"/>
        <v>0</v>
      </c>
      <c r="H51" s="1">
        <f t="shared" si="0"/>
        <v>0</v>
      </c>
      <c r="I51" s="1">
        <f t="shared" si="0"/>
        <v>0</v>
      </c>
    </row>
    <row r="52" spans="1:9" ht="15.75" thickBot="1" x14ac:dyDescent="0.3">
      <c r="A52" s="8" t="s">
        <v>148</v>
      </c>
      <c r="B52" s="31" t="s">
        <v>135</v>
      </c>
      <c r="C52" s="31">
        <v>350000</v>
      </c>
      <c r="D52" s="8"/>
      <c r="E52" s="8"/>
      <c r="F52" s="1">
        <f t="shared" si="0"/>
        <v>87500</v>
      </c>
      <c r="G52" s="1">
        <f t="shared" si="0"/>
        <v>87500</v>
      </c>
      <c r="H52" s="1">
        <f t="shared" si="0"/>
        <v>87500</v>
      </c>
      <c r="I52" s="1">
        <f t="shared" si="0"/>
        <v>87500</v>
      </c>
    </row>
    <row r="53" spans="1:9" ht="15.75" thickBot="1" x14ac:dyDescent="0.3">
      <c r="A53" s="8" t="s">
        <v>149</v>
      </c>
      <c r="B53" s="30" t="s">
        <v>150</v>
      </c>
      <c r="C53" s="30">
        <v>108000</v>
      </c>
      <c r="D53" s="8"/>
      <c r="E53" s="8"/>
      <c r="F53" s="1">
        <f t="shared" si="0"/>
        <v>27000</v>
      </c>
      <c r="G53" s="1">
        <f t="shared" si="0"/>
        <v>27000</v>
      </c>
      <c r="H53" s="1">
        <f t="shared" si="0"/>
        <v>27000</v>
      </c>
      <c r="I53" s="1">
        <f t="shared" si="0"/>
        <v>27000</v>
      </c>
    </row>
    <row r="54" spans="1:9" x14ac:dyDescent="0.25">
      <c r="A54" s="25" t="s">
        <v>137</v>
      </c>
      <c r="B54" s="28">
        <v>280000</v>
      </c>
      <c r="C54" s="28">
        <v>280000</v>
      </c>
      <c r="H54" s="1">
        <v>280000</v>
      </c>
    </row>
    <row r="55" spans="1:9" x14ac:dyDescent="0.25">
      <c r="A55" s="25" t="s">
        <v>160</v>
      </c>
      <c r="B55" s="28">
        <v>153000</v>
      </c>
      <c r="C55" s="28">
        <v>153000</v>
      </c>
      <c r="H55" s="1">
        <v>153000</v>
      </c>
    </row>
    <row r="56" spans="1:9" x14ac:dyDescent="0.25">
      <c r="A56" s="10" t="s">
        <v>170</v>
      </c>
      <c r="B56" s="28">
        <v>25000</v>
      </c>
      <c r="C56" s="28">
        <v>25000</v>
      </c>
      <c r="F56" s="1">
        <f>+C56/4</f>
        <v>6250</v>
      </c>
      <c r="G56" s="1">
        <v>6250</v>
      </c>
      <c r="H56" s="1">
        <v>6250</v>
      </c>
      <c r="I56" s="1">
        <v>6250</v>
      </c>
    </row>
    <row r="57" spans="1:9" x14ac:dyDescent="0.25">
      <c r="A57" s="10" t="s">
        <v>165</v>
      </c>
      <c r="B57" s="28">
        <v>40000</v>
      </c>
      <c r="C57" s="28">
        <v>40000</v>
      </c>
      <c r="F57" s="1">
        <f>+C57/4</f>
        <v>10000</v>
      </c>
      <c r="G57" s="1">
        <f>+C57/4</f>
        <v>10000</v>
      </c>
      <c r="H57" s="1">
        <f>+C57/4</f>
        <v>10000</v>
      </c>
      <c r="I57" s="1">
        <f>+C57/4</f>
        <v>10000</v>
      </c>
    </row>
    <row r="58" spans="1:9" x14ac:dyDescent="0.25">
      <c r="A58" s="10" t="s">
        <v>173</v>
      </c>
      <c r="B58" s="28">
        <v>100000</v>
      </c>
      <c r="C58" s="28">
        <v>100000</v>
      </c>
      <c r="H58" s="1">
        <v>100000</v>
      </c>
    </row>
    <row r="59" spans="1:9" x14ac:dyDescent="0.25">
      <c r="A59" s="10" t="s">
        <v>175</v>
      </c>
      <c r="B59" s="28">
        <v>100000</v>
      </c>
      <c r="C59" s="28">
        <v>100000</v>
      </c>
      <c r="H59" s="1">
        <v>100000</v>
      </c>
    </row>
    <row r="60" spans="1:9" x14ac:dyDescent="0.25">
      <c r="A60" s="10" t="s">
        <v>174</v>
      </c>
      <c r="B60" s="28">
        <v>20000</v>
      </c>
      <c r="C60" s="28">
        <v>20000</v>
      </c>
      <c r="H60" s="1">
        <v>20000</v>
      </c>
    </row>
    <row r="61" spans="1:9" x14ac:dyDescent="0.25">
      <c r="A61" s="10" t="s">
        <v>172</v>
      </c>
      <c r="B61" s="28">
        <v>100000</v>
      </c>
      <c r="C61" s="28">
        <v>100000</v>
      </c>
      <c r="G61" s="1">
        <v>100000</v>
      </c>
    </row>
    <row r="62" spans="1:9" x14ac:dyDescent="0.25">
      <c r="A62" s="10" t="s">
        <v>166</v>
      </c>
      <c r="B62" s="28">
        <v>35000</v>
      </c>
      <c r="C62" s="28">
        <v>35000</v>
      </c>
      <c r="G62" s="1">
        <v>35000</v>
      </c>
    </row>
    <row r="63" spans="1:9" x14ac:dyDescent="0.25">
      <c r="A63" s="10" t="s">
        <v>167</v>
      </c>
      <c r="B63" s="28">
        <v>55000</v>
      </c>
      <c r="C63" s="28">
        <v>55000</v>
      </c>
      <c r="G63" s="1">
        <v>55000</v>
      </c>
    </row>
    <row r="64" spans="1:9" x14ac:dyDescent="0.25">
      <c r="A64" s="10" t="s">
        <v>168</v>
      </c>
      <c r="B64" s="28">
        <v>24000</v>
      </c>
      <c r="C64" s="28">
        <v>24000</v>
      </c>
      <c r="G64" s="1">
        <v>24000</v>
      </c>
    </row>
    <row r="65" spans="1:7" x14ac:dyDescent="0.25">
      <c r="A65" s="10" t="s">
        <v>169</v>
      </c>
      <c r="B65" s="28">
        <v>20000</v>
      </c>
      <c r="C65" s="28">
        <v>20000</v>
      </c>
      <c r="F65" s="1">
        <v>20000</v>
      </c>
    </row>
    <row r="66" spans="1:7" x14ac:dyDescent="0.25">
      <c r="A66" s="25" t="s">
        <v>171</v>
      </c>
      <c r="B66" s="28">
        <v>60000</v>
      </c>
      <c r="C66" s="28">
        <v>60000</v>
      </c>
      <c r="F66" s="1">
        <v>60000</v>
      </c>
    </row>
    <row r="67" spans="1:7" x14ac:dyDescent="0.25">
      <c r="A67" s="10" t="s">
        <v>196</v>
      </c>
      <c r="G67" s="1">
        <v>-83000</v>
      </c>
    </row>
    <row r="68" spans="1:7" x14ac:dyDescent="0.25">
      <c r="A68" s="10" t="s">
        <v>158</v>
      </c>
      <c r="F68" s="1">
        <v>-160000</v>
      </c>
    </row>
  </sheetData>
  <autoFilter ref="A2:I5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 t="s">
        <v>176</v>
      </c>
      <c r="B1">
        <v>79</v>
      </c>
    </row>
    <row r="2" spans="1:2" x14ac:dyDescent="0.25">
      <c r="A2" t="s">
        <v>177</v>
      </c>
      <c r="B2">
        <f>559+20</f>
        <v>579</v>
      </c>
    </row>
    <row r="3" spans="1:2" x14ac:dyDescent="0.25">
      <c r="A3" t="s">
        <v>178</v>
      </c>
      <c r="B3">
        <v>283</v>
      </c>
    </row>
    <row r="4" spans="1:2" x14ac:dyDescent="0.25">
      <c r="A4" t="s">
        <v>179</v>
      </c>
      <c r="B4">
        <v>350</v>
      </c>
    </row>
    <row r="5" spans="1:2" x14ac:dyDescent="0.25">
      <c r="A5" t="s">
        <v>180</v>
      </c>
      <c r="B5">
        <v>153</v>
      </c>
    </row>
    <row r="6" spans="1:2" x14ac:dyDescent="0.25">
      <c r="A6" t="s">
        <v>185</v>
      </c>
      <c r="B6">
        <v>32</v>
      </c>
    </row>
    <row r="7" spans="1:2" x14ac:dyDescent="0.25">
      <c r="A7" t="s">
        <v>186</v>
      </c>
      <c r="B7">
        <v>400</v>
      </c>
    </row>
    <row r="8" spans="1:2" x14ac:dyDescent="0.25">
      <c r="A8" t="s">
        <v>187</v>
      </c>
      <c r="B8">
        <v>500</v>
      </c>
    </row>
    <row r="9" spans="1:2" x14ac:dyDescent="0.25">
      <c r="A9" t="s">
        <v>188</v>
      </c>
      <c r="B9">
        <v>110</v>
      </c>
    </row>
    <row r="10" spans="1:2" x14ac:dyDescent="0.25">
      <c r="A10" t="s">
        <v>189</v>
      </c>
      <c r="B10">
        <v>165</v>
      </c>
    </row>
    <row r="11" spans="1:2" x14ac:dyDescent="0.25">
      <c r="A11" t="s">
        <v>190</v>
      </c>
      <c r="B11">
        <v>37</v>
      </c>
    </row>
    <row r="12" spans="1:2" x14ac:dyDescent="0.25">
      <c r="A12" t="s">
        <v>191</v>
      </c>
      <c r="B12">
        <v>120</v>
      </c>
    </row>
    <row r="13" spans="1:2" x14ac:dyDescent="0.25">
      <c r="A13" t="s">
        <v>192</v>
      </c>
      <c r="B13">
        <v>600</v>
      </c>
    </row>
    <row r="14" spans="1:2" x14ac:dyDescent="0.25">
      <c r="A14" t="s">
        <v>193</v>
      </c>
      <c r="B14">
        <v>130</v>
      </c>
    </row>
    <row r="15" spans="1:2" x14ac:dyDescent="0.25">
      <c r="A15" t="s">
        <v>194</v>
      </c>
      <c r="B15">
        <v>44</v>
      </c>
    </row>
    <row r="16" spans="1:2" x14ac:dyDescent="0.25">
      <c r="A16" t="s">
        <v>195</v>
      </c>
      <c r="B16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Chi phí chi tiết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2023-10-15T08:52:37Z</dcterms:created>
  <dcterms:modified xsi:type="dcterms:W3CDTF">2023-12-14T15:01:04Z</dcterms:modified>
</cp:coreProperties>
</file>