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ight\Desktop\Testcase\"/>
    </mc:Choice>
  </mc:AlternateContent>
  <bookViews>
    <workbookView xWindow="0" yWindow="0" windowWidth="20490" windowHeight="7755" tabRatio="821" activeTab="3"/>
  </bookViews>
  <sheets>
    <sheet name="Cover" sheetId="1" r:id="rId1"/>
    <sheet name="Test case List" sheetId="2" r:id="rId2"/>
    <sheet name="Test Report" sheetId="5" r:id="rId3"/>
    <sheet name="Message Rules" sheetId="11" r:id="rId4"/>
    <sheet name="User_Function" sheetId="9" r:id="rId5"/>
    <sheet name="Admin_Function" sheetId="10" r:id="rId6"/>
    <sheet name="Staff_Function" sheetId="12" r:id="rId7"/>
  </sheets>
  <externalReferences>
    <externalReference r:id="rId8"/>
  </externalReferences>
  <definedNames>
    <definedName name="ACTION" localSheetId="3">#REF!</definedName>
    <definedName name="ACTION">#REF!</definedName>
    <definedName name="d">'[1]Search grammar'!$C$45</definedName>
    <definedName name="Defect" comment="fsfsdfs">#REF!</definedName>
    <definedName name="dfsf">#REF!</definedName>
    <definedName name="Discover">#REF!</definedName>
    <definedName name="Lỗi">#REF!</definedName>
    <definedName name="Pass">#REF!</definedName>
    <definedName name="Statistic" comment="fsfsdfs">#REF!</definedName>
  </definedNames>
  <calcPr calcId="152511" iterate="1" iterateCount="10000" iterateDelta="1.0000000000000001E-5"/>
</workbook>
</file>

<file path=xl/calcChain.xml><?xml version="1.0" encoding="utf-8"?>
<calcChain xmlns="http://schemas.openxmlformats.org/spreadsheetml/2006/main">
  <c r="A28" i="12" l="1"/>
  <c r="A27" i="12" l="1"/>
  <c r="A20" i="12"/>
  <c r="A19" i="12"/>
  <c r="A19" i="10"/>
  <c r="A18" i="10"/>
  <c r="D4" i="2" l="1"/>
  <c r="A82" i="12" l="1"/>
  <c r="A81" i="12"/>
  <c r="A80" i="12"/>
  <c r="A79" i="12"/>
  <c r="A55" i="9" l="1"/>
  <c r="A56" i="9"/>
  <c r="A57" i="9"/>
  <c r="A58" i="9"/>
  <c r="A59" i="9"/>
  <c r="A60" i="9"/>
  <c r="A61" i="9"/>
  <c r="A62" i="9"/>
  <c r="A63" i="9"/>
  <c r="A64" i="9"/>
  <c r="A65" i="9"/>
  <c r="A69" i="9"/>
  <c r="A52" i="9"/>
  <c r="A53" i="9"/>
  <c r="A67" i="9"/>
  <c r="A68" i="9"/>
  <c r="A50" i="9"/>
  <c r="A47" i="9"/>
  <c r="A48" i="9"/>
  <c r="A40" i="9"/>
  <c r="A41" i="9"/>
  <c r="A39" i="9"/>
  <c r="A38" i="9"/>
  <c r="A37" i="9"/>
  <c r="A36" i="9"/>
  <c r="A35" i="9"/>
  <c r="A34" i="9"/>
  <c r="A28" i="9" l="1"/>
  <c r="A29" i="9"/>
  <c r="A30" i="9"/>
  <c r="A31" i="9"/>
  <c r="A23" i="9"/>
  <c r="A24" i="9"/>
  <c r="A25" i="9"/>
  <c r="A27" i="9"/>
  <c r="A22" i="9"/>
  <c r="A33" i="9"/>
  <c r="A43" i="9"/>
  <c r="A27" i="10" l="1"/>
  <c r="A21" i="9"/>
  <c r="A20" i="9"/>
  <c r="A19" i="9"/>
  <c r="A18" i="9"/>
  <c r="A17" i="9"/>
  <c r="A16" i="9"/>
  <c r="A15" i="9"/>
  <c r="A14" i="9"/>
  <c r="A13" i="9"/>
  <c r="A12" i="9"/>
  <c r="A92" i="10" l="1"/>
  <c r="A93" i="10"/>
  <c r="A94" i="10"/>
  <c r="A95" i="10"/>
  <c r="A96" i="10"/>
  <c r="A97" i="10"/>
  <c r="A98" i="10"/>
  <c r="A99" i="10"/>
  <c r="A100" i="10"/>
  <c r="A101" i="10"/>
  <c r="C6" i="1" l="1"/>
  <c r="D3" i="2"/>
  <c r="A78" i="12"/>
  <c r="A77" i="12"/>
  <c r="A76" i="12"/>
  <c r="A74" i="12"/>
  <c r="A73" i="12"/>
  <c r="A72" i="12"/>
  <c r="A71" i="12"/>
  <c r="A70" i="12"/>
  <c r="A69" i="12"/>
  <c r="A68" i="12"/>
  <c r="A67" i="12"/>
  <c r="A65" i="12"/>
  <c r="A64" i="12"/>
  <c r="A63" i="12"/>
  <c r="A62" i="12"/>
  <c r="A61" i="12"/>
  <c r="A59" i="12"/>
  <c r="A58" i="12"/>
  <c r="A57" i="12"/>
  <c r="A56" i="12"/>
  <c r="A55" i="12"/>
  <c r="A54" i="12"/>
  <c r="A53" i="12"/>
  <c r="A52" i="12"/>
  <c r="A51" i="12"/>
  <c r="A50" i="12"/>
  <c r="A42" i="12"/>
  <c r="A43" i="12"/>
  <c r="A119" i="10"/>
  <c r="A120" i="10"/>
  <c r="A121" i="10"/>
  <c r="A116" i="10"/>
  <c r="A117" i="10"/>
  <c r="A118" i="10"/>
  <c r="A22" i="12"/>
  <c r="A23" i="12"/>
  <c r="A24" i="12"/>
  <c r="A25" i="12"/>
  <c r="A26" i="12"/>
  <c r="A23" i="10"/>
  <c r="A24" i="10"/>
  <c r="A25" i="10"/>
  <c r="A26" i="10"/>
  <c r="A12" i="12"/>
  <c r="A48" i="12"/>
  <c r="A47" i="12"/>
  <c r="A46" i="12"/>
  <c r="A45" i="12"/>
  <c r="A41" i="12"/>
  <c r="A39" i="12"/>
  <c r="A37" i="12"/>
  <c r="A36" i="12"/>
  <c r="A35" i="12"/>
  <c r="A34" i="12"/>
  <c r="A33" i="12"/>
  <c r="A32" i="12"/>
  <c r="A31" i="12"/>
  <c r="A30" i="12"/>
  <c r="A21" i="12"/>
  <c r="A18" i="12"/>
  <c r="A17" i="12"/>
  <c r="A16" i="12"/>
  <c r="A15" i="12"/>
  <c r="A14" i="12"/>
  <c r="A13" i="12"/>
  <c r="D6" i="12"/>
  <c r="G12" i="5" s="1"/>
  <c r="B6" i="12"/>
  <c r="E12" i="5" s="1"/>
  <c r="A6" i="12"/>
  <c r="D12" i="5" s="1"/>
  <c r="E6" i="12" l="1"/>
  <c r="A34" i="10"/>
  <c r="A35" i="10"/>
  <c r="A36" i="10"/>
  <c r="A33" i="10"/>
  <c r="A32" i="10"/>
  <c r="A30" i="10"/>
  <c r="A31" i="10"/>
  <c r="A147" i="10"/>
  <c r="A146" i="10"/>
  <c r="A145" i="10"/>
  <c r="A69" i="10"/>
  <c r="A70" i="10"/>
  <c r="A71" i="10"/>
  <c r="A140" i="10"/>
  <c r="A141" i="10"/>
  <c r="A142" i="10"/>
  <c r="A143" i="10"/>
  <c r="A138" i="10"/>
  <c r="A137" i="10"/>
  <c r="A136" i="10"/>
  <c r="A135" i="10"/>
  <c r="A134" i="10"/>
  <c r="A133" i="10"/>
  <c r="A132" i="10"/>
  <c r="A82" i="10"/>
  <c r="A130" i="10"/>
  <c r="A129" i="10"/>
  <c r="A83" i="10"/>
  <c r="A84" i="10"/>
  <c r="A85" i="10"/>
  <c r="A86" i="10"/>
  <c r="A87" i="10"/>
  <c r="A88" i="10"/>
  <c r="A89" i="10"/>
  <c r="A90" i="10"/>
  <c r="A125" i="10"/>
  <c r="A126" i="10"/>
  <c r="A127" i="10"/>
  <c r="A128" i="10"/>
  <c r="A65" i="10"/>
  <c r="A66" i="10"/>
  <c r="A73" i="10"/>
  <c r="A74" i="10"/>
  <c r="A75" i="10"/>
  <c r="A76" i="10"/>
  <c r="A77" i="10"/>
  <c r="A78" i="10"/>
  <c r="A79" i="10"/>
  <c r="A80" i="10"/>
  <c r="A107" i="10"/>
  <c r="A108" i="10"/>
  <c r="A109" i="10"/>
  <c r="A110" i="10"/>
  <c r="A111" i="10"/>
  <c r="A112" i="10"/>
  <c r="A113" i="10"/>
  <c r="A114" i="10"/>
  <c r="A115" i="10"/>
  <c r="A122" i="10"/>
  <c r="A123" i="10"/>
  <c r="A55" i="10"/>
  <c r="A56" i="10"/>
  <c r="A57" i="10"/>
  <c r="A58" i="10"/>
  <c r="A59" i="10"/>
  <c r="A60" i="10"/>
  <c r="A61" i="10"/>
  <c r="A62" i="10"/>
  <c r="A63" i="10"/>
  <c r="A102" i="10"/>
  <c r="A103" i="10"/>
  <c r="A104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38" i="10"/>
  <c r="A40" i="10"/>
  <c r="A22" i="10"/>
  <c r="A29" i="10"/>
  <c r="A15" i="10"/>
  <c r="A16" i="10"/>
  <c r="A17" i="10"/>
  <c r="A20" i="10"/>
  <c r="A21" i="10"/>
  <c r="A13" i="10"/>
  <c r="A14" i="10"/>
  <c r="C6" i="12" l="1"/>
  <c r="F12" i="5" s="1"/>
  <c r="H12" i="5"/>
  <c r="A54" i="10"/>
  <c r="A12" i="10" l="1"/>
  <c r="A68" i="10" l="1"/>
  <c r="A106" i="10"/>
  <c r="D6" i="10"/>
  <c r="G13" i="5" s="1"/>
  <c r="B6" i="10"/>
  <c r="E13" i="5" s="1"/>
  <c r="A6" i="10"/>
  <c r="D13" i="5" s="1"/>
  <c r="A45" i="9"/>
  <c r="A6" i="9"/>
  <c r="B6" i="9"/>
  <c r="D6" i="9"/>
  <c r="E6" i="10" l="1"/>
  <c r="C6" i="10" l="1"/>
  <c r="F13" i="5" s="1"/>
  <c r="H13" i="5"/>
  <c r="G11" i="5"/>
  <c r="E11" i="5"/>
  <c r="D11" i="5"/>
  <c r="C3" i="5"/>
  <c r="C4" i="5"/>
  <c r="C5" i="5" s="1"/>
  <c r="A94" i="9" l="1"/>
  <c r="G14" i="5"/>
  <c r="D14" i="5"/>
  <c r="E14" i="5"/>
  <c r="A95" i="9" l="1"/>
  <c r="A97" i="9" l="1"/>
  <c r="A98" i="9" s="1"/>
  <c r="A99" i="9" s="1"/>
  <c r="A100" i="9" l="1"/>
  <c r="A101" i="9" s="1"/>
  <c r="A102" i="9" s="1"/>
  <c r="A103" i="9" s="1"/>
  <c r="A104" i="9" s="1"/>
  <c r="A105" i="9" s="1"/>
  <c r="A106" i="9" s="1"/>
  <c r="A107" i="9" s="1"/>
  <c r="A108" i="9" s="1"/>
  <c r="A109" i="9" s="1"/>
  <c r="E6" i="9" l="1"/>
  <c r="H11" i="5" s="1"/>
  <c r="H14" i="5" s="1"/>
  <c r="C6" i="9" l="1"/>
  <c r="F11" i="5" s="1"/>
  <c r="F14" i="5" s="1"/>
  <c r="E16" i="5"/>
  <c r="E17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<sst xmlns="http://schemas.openxmlformats.org/spreadsheetml/2006/main" count="1024" uniqueCount="663">
  <si>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</si>
  <si>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</si>
  <si>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</si>
  <si>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</si>
  <si>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</si>
  <si>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</si>
  <si>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</si>
  <si>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</si>
  <si>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</si>
  <si>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</si>
  <si>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</si>
  <si>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</si>
  <si>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</si>
  <si>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</si>
  <si>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</si>
  <si>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</si>
  <si>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</si>
  <si>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</si>
  <si>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</si>
  <si>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</si>
  <si>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</si>
  <si>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</si>
  <si>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</si>
  <si>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</si>
  <si>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</si>
  <si>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</si>
  <si>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</si>
  <si>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</si>
  <si>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</si>
  <si>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</si>
  <si>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</si>
  <si>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</si>
  <si>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</si>
  <si>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</si>
  <si>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</si>
  <si>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</si>
  <si>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</si>
  <si>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</si>
  <si>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</si>
  <si>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</si>
  <si>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</si>
  <si>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</si>
  <si>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</si>
  <si>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</si>
  <si>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</si>
  <si>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</si>
  <si>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</si>
  <si>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Admin_login</t>
  </si>
  <si>
    <t>Admin_function</t>
  </si>
  <si>
    <t>Back to Test Report</t>
  </si>
  <si>
    <t>Admin function</t>
  </si>
  <si>
    <t>User_function</t>
  </si>
  <si>
    <t>Integrating all functions of admin together then execute test</t>
  </si>
  <si>
    <t>User_login</t>
  </si>
  <si>
    <t>This test cases were created to test integration between login with all functions and all functions together</t>
  </si>
  <si>
    <t>Add new</t>
  </si>
  <si>
    <t>Registered User function</t>
  </si>
  <si>
    <t>Integrating all functions of registered user together then execute test</t>
  </si>
  <si>
    <t>Registered_User_function</t>
  </si>
  <si>
    <t>Login</t>
  </si>
  <si>
    <t>Verify that password is encoded</t>
  </si>
  <si>
    <t>Admin_Function</t>
  </si>
  <si>
    <t>Integration Register with Login</t>
  </si>
  <si>
    <t>Execute all Registered User unit test cases and passed</t>
  </si>
  <si>
    <t>Execute all Admin unit test cases
 and passed</t>
  </si>
  <si>
    <t>Result Chorme version 40</t>
  </si>
  <si>
    <t>Result Firefox version 30</t>
  </si>
  <si>
    <t>1. Homepage is displayed
2. Login page is displayed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</si>
  <si>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</si>
  <si>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</si>
  <si>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</si>
  <si>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</si>
  <si>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</si>
  <si>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</si>
  <si>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</si>
  <si>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</si>
  <si>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</si>
  <si>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</si>
  <si>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</si>
  <si>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</si>
  <si>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MS10</t>
  </si>
  <si>
    <t>Log in</t>
  </si>
  <si>
    <t>1. Enter the admin page</t>
  </si>
  <si>
    <t>Check "Password" textbox</t>
  </si>
  <si>
    <t>Admin Common module</t>
  </si>
  <si>
    <t>1. Enter the admin page
2. Click logout button in Right Slide bar</t>
  </si>
  <si>
    <t>1. Admin Page is displayed
2. Sidebar is hidden
3. Siderbar is showed</t>
  </si>
  <si>
    <t>Admin Dashboard module</t>
  </si>
  <si>
    <t>Back to Check Report</t>
  </si>
  <si>
    <t>Check requirement</t>
  </si>
  <si>
    <t>This Check cases were created to Check integration between login with all functions and all functions together</t>
  </si>
  <si>
    <t>Checker</t>
  </si>
  <si>
    <t>UnChecked</t>
  </si>
  <si>
    <t>Number of Check cases</t>
  </si>
  <si>
    <t>Check Case Description</t>
  </si>
  <si>
    <t>Check Case Procedure</t>
  </si>
  <si>
    <t>Inter-Check case Dependence</t>
  </si>
  <si>
    <t>Check date</t>
  </si>
  <si>
    <t>Check viewing "Login" form</t>
  </si>
  <si>
    <t>Check Admin view</t>
  </si>
  <si>
    <t>Check Logout button</t>
  </si>
  <si>
    <t>Check Admin when admin click Dashboard button in sidebar</t>
  </si>
  <si>
    <t>1. Admin Page is displayed
2. Content about dashboard is displayed</t>
  </si>
  <si>
    <t>Common</t>
  </si>
  <si>
    <t xml:space="preserve">1. Log out successfully
2. Homepage is displayed </t>
  </si>
  <si>
    <t>Check order of pointer when enter Tab</t>
  </si>
  <si>
    <t>1. Go to Homepage</t>
  </si>
  <si>
    <t>Security</t>
  </si>
  <si>
    <t>Check copy &amp; paste link to other browser</t>
  </si>
  <si>
    <t>Homepage</t>
  </si>
  <si>
    <t>1. Login on one browser
2. Copy link
3. Change to other browser
4. Paste link and press Enter</t>
  </si>
  <si>
    <t>Login screen is displayed.</t>
  </si>
  <si>
    <t>OK</t>
  </si>
  <si>
    <t>UI</t>
  </si>
  <si>
    <t>Check displaying default language of the system when open website</t>
  </si>
  <si>
    <t>Check width of browser &lt; 800x600  px</t>
  </si>
  <si>
    <t>Check width of page</t>
  </si>
  <si>
    <t>- Width of page is 800x600
- Scrollbar of browser is displayed</t>
  </si>
  <si>
    <t>- Width of page is equal to width of browser
- Scrollbar of browser is not displayed</t>
  </si>
  <si>
    <t>Check display greeting when user login successfully</t>
  </si>
  <si>
    <t>1. Login successfully
2. Confirm display greeting</t>
  </si>
  <si>
    <t>Check header of screen</t>
  </si>
  <si>
    <t>Confirm header of screen</t>
  </si>
  <si>
    <t xml:space="preserve">Display header that has font, layout &amp; spelling is the same as design    </t>
  </si>
  <si>
    <t>Check footer of screen</t>
  </si>
  <si>
    <t>Confirm footer of screen</t>
  </si>
  <si>
    <t xml:space="preserve">Display footer that has font, layout &amp; spelling is the same as design:
</t>
  </si>
  <si>
    <t>Check title of screen</t>
  </si>
  <si>
    <t>Confirm title of screen</t>
  </si>
  <si>
    <t>Display title that has font, layout &amp; spelling is the same as design</t>
  </si>
  <si>
    <t>Check GUI of link</t>
  </si>
  <si>
    <t>Check UI of link</t>
  </si>
  <si>
    <t>Display link that has font, layout &amp; spelling is the same as design</t>
  </si>
  <si>
    <t>Check GUI of menu on screen</t>
  </si>
  <si>
    <t>Confirm label on menu</t>
  </si>
  <si>
    <t>Display label that has font, layout &amp; spelling is the same design</t>
  </si>
  <si>
    <t>Check tab order</t>
  </si>
  <si>
    <t>Press tab continuously</t>
  </si>
  <si>
    <t xml:space="preserve">Tab order follow:  left to right, top to down </t>
  </si>
  <si>
    <t xml:space="preserve">Check mouse hover </t>
  </si>
  <si>
    <t>Mouse hover over link</t>
  </si>
  <si>
    <t>Mouse pointer has hand symbol</t>
  </si>
  <si>
    <t>Check tab selection color</t>
  </si>
  <si>
    <t>Confirm tab selection color</t>
  </si>
  <si>
    <t>Color of selected tab is changed</t>
  </si>
  <si>
    <t xml:space="preserve">Check consistent color of tab selection on all pages </t>
  </si>
  <si>
    <t xml:space="preserve">Confirm  consistent color of tab selection on all pages </t>
  </si>
  <si>
    <t>Color of all tabs selection is the same</t>
  </si>
  <si>
    <t xml:space="preserve">Display Homepage with name and avatar of user </t>
  </si>
  <si>
    <t>[Admin_login-2]</t>
  </si>
  <si>
    <t>1. Enter the login page</t>
  </si>
  <si>
    <t>1. Enter the login page
2. Click on "Login" button</t>
  </si>
  <si>
    <t>1. Enter the login page
2. Click "Username" field</t>
  </si>
  <si>
    <t>1. Enter the login page
2. Click "Password" field</t>
  </si>
  <si>
    <t>1. Enter the login page
2. Input data to "Password" field</t>
  </si>
  <si>
    <t>1. Enter the login page
2. Input username "xuanha31@gmail.com" password "admin", then click "Login" button</t>
  </si>
  <si>
    <t>Check "Email" textbox</t>
  </si>
  <si>
    <t>When user input correct email and password</t>
  </si>
  <si>
    <t>When user input correct email and wrong password</t>
  </si>
  <si>
    <t>When user input wrong email and correct password</t>
  </si>
  <si>
    <t>When user input wrong email and wrong password</t>
  </si>
  <si>
    <t xml:space="preserve">When user input wrong email format
</t>
  </si>
  <si>
    <t>Check "Forgot Password" button</t>
  </si>
  <si>
    <t>1. Enter the login page
2. Click on "Forgot password" button</t>
  </si>
  <si>
    <t>1. Enter the login page
2. Input username "xuanha31@gmail.com" and password "fsdfs", then click "Login" button</t>
  </si>
  <si>
    <t>1. Enter the login page
2. Input username and password, then click "Login" button</t>
  </si>
  <si>
    <t>1. Enter the login page
2. Input wrong username "fsdfsd@gmail.com" and password "123456789", then click "Login" button</t>
  </si>
  <si>
    <t>1. Enter the login page
2. Input username "xuanha31" and password "fsdfs", then click "Login" button</t>
  </si>
  <si>
    <t>1.The login page view form is displayed with the following informaion:
- "Email" field
- "Password" field
- "Sign in" button
-" Forgot password" button</t>
  </si>
  <si>
    <t>1.The login page is displayed 
2. Pointer is flickered in "Username" textbox</t>
  </si>
  <si>
    <t>1.The login page is displayed 
2. Pointer is flickered in "Password" textbox</t>
  </si>
  <si>
    <t>1.The login page is displayed 
2. Data is encoded</t>
  </si>
  <si>
    <t>1.The login page is displayed 
2. Logged in successfully, The "Admin management" page is displayed</t>
  </si>
  <si>
    <t>1.The login page is displayed 
2. Display error message "Password wrong"</t>
  </si>
  <si>
    <t>1.The login page is displayed 
2. Display error message "No user found."</t>
  </si>
  <si>
    <t>1.The login page is displayed 
2. Display error message "No user found.
"</t>
  </si>
  <si>
    <t>1.The login page is displayed 
2. Display error message
"Please fill out this field" below the Username textbox</t>
  </si>
  <si>
    <t>1.The login page is displayed
2. Display error message "Please enter an email addresss"</t>
  </si>
  <si>
    <t>1.The forgot password page is displayed 
2. Display error message
"Email not exist" above the "Email" textbox</t>
  </si>
  <si>
    <t>When user input correct email</t>
  </si>
  <si>
    <t>1. Enter the forgot password page
2. Click on "Forgot Password" button</t>
  </si>
  <si>
    <t>1. Enter the forgot password page
2. Input username and password, then click "Forgot password" button</t>
  </si>
  <si>
    <t xml:space="preserve">1.The login page is displayed </t>
  </si>
  <si>
    <t>Check "Back to login" button</t>
  </si>
  <si>
    <t>1.The forgot password page view form is displayed with the following informaion:
- "Email" field
-" Forgot password" button
-"Back to login" button</t>
  </si>
  <si>
    <t>1. Enter the forgot password page
2. Click on "Back to login" button</t>
  </si>
  <si>
    <t>[Admin_login-17]</t>
  </si>
  <si>
    <t xml:space="preserve">1. Login Page is displayed
</t>
  </si>
  <si>
    <t>Check  Sidebar toggle button</t>
  </si>
  <si>
    <t>1. Enter the admin page
2. Click Sidebar toggle button in Left Slide bar
3. Click Sidebar toggle button in Left Slide bar</t>
  </si>
  <si>
    <t xml:space="preserve">1. Enter the admin page
2. Click Dashboard button in Left Slide bar
</t>
  </si>
  <si>
    <t>Manage Account module</t>
  </si>
  <si>
    <t>Check  Manage Account button in sidebar</t>
  </si>
  <si>
    <t>Check Phone Number search button</t>
  </si>
  <si>
    <t xml:space="preserve">1. Enter the manage account page
2. Click search button </t>
  </si>
  <si>
    <t xml:space="preserve">1. Account list table displayed </t>
  </si>
  <si>
    <t>Check Lock/Unlock button in Account list table</t>
  </si>
  <si>
    <t>1. Account list table displayed 
2. Account information is displayed 
3. Account is Block/Unlock and return account list Page</t>
  </si>
  <si>
    <t>1. Enter the manage account page
2. Click Update button</t>
  </si>
  <si>
    <t>Check Update button in Account list table, available with staff role</t>
  </si>
  <si>
    <t>Check update button without input StaffName</t>
  </si>
  <si>
    <t>1. Enter the Staff information Page
2. Click Update</t>
  </si>
  <si>
    <t>1. Staff information page displayed with:
"Staff name" textbox
"Password" textbox
"Address" textbox
"Phone number" textbox
"Email" textbox
"Note" textbox
"Browse" button
"Cancel" button
"Update" button</t>
  </si>
  <si>
    <t>1. Staff information page is displayed
2. Display error message
"Please fill out this field" below the StaffName textbox</t>
  </si>
  <si>
    <t>Check update button without input Password</t>
  </si>
  <si>
    <t>Check update button without input Address</t>
  </si>
  <si>
    <t>Check update button without input Phone Number</t>
  </si>
  <si>
    <t>Check update button without input Email</t>
  </si>
  <si>
    <t>Check update button without input Note</t>
  </si>
  <si>
    <t>1. Staff information page is displayed</t>
  </si>
  <si>
    <t>1. Staff information page is displayed
2. Display error message
"Please fill out this field" below the Password textbox</t>
  </si>
  <si>
    <t>1. Staff information page is displayed
2. Display error message
"Please fill out this field" below the Phone number textbox</t>
  </si>
  <si>
    <t>1. Staff information page is displayed
2. Display error message
"Please fill out this field" below the Address textbox</t>
  </si>
  <si>
    <t>1. Staff information page is displayed
2. Display error message
"Please enter the email address" below the Email textbox</t>
  </si>
  <si>
    <t>Check browse button</t>
  </si>
  <si>
    <t>1. Enter the Staff information Page
2. Click browse</t>
  </si>
  <si>
    <t>1.Choose image link displayed</t>
  </si>
  <si>
    <t>Check cancel button</t>
  </si>
  <si>
    <t>1. Enter the Staff information Page
2. Click cancel</t>
  </si>
  <si>
    <t>1. Account list table displayed without change staff information</t>
  </si>
  <si>
    <t>Manage Cake module</t>
  </si>
  <si>
    <t>Check  Manage Cake button in sidebar</t>
  </si>
  <si>
    <t>1. Manage Account displayed with: 
-Phone Number search button
-"Choose role you want" Drop down list displayed with:
+Customer
+Staff
- Content about account list table is displayed with column:
+Email
+Name customer
+Address
+Phone number
+Date Create
+Date Update
+Role
+Block
+Lock button
+Unlock button
+Update button</t>
  </si>
  <si>
    <t>1. Account list table is displayed</t>
  </si>
  <si>
    <t xml:space="preserve">1. Enter the manage cake page
2. Click search button </t>
  </si>
  <si>
    <t>1. Cake list table is displayed</t>
  </si>
  <si>
    <t>Check Sell Again/Not Sell button in cake list table</t>
  </si>
  <si>
    <t>1. Enter the manage account page
2. Click Lock/Unlock button</t>
  </si>
  <si>
    <t>1. Enter the manage cake page
2. Click Sell Again/Not Sell button</t>
  </si>
  <si>
    <t>1. Cake list table displayed 
2. Cake information is displayed 
3. Cake is Sell Again/Not Sell and return cake list Page</t>
  </si>
  <si>
    <t>Check Update button in cake list table</t>
  </si>
  <si>
    <t>1. Enter the manage cake page
2. Click Update button</t>
  </si>
  <si>
    <t>1. Cake information page displayed with:
"Cake name" textbox
"Description" textbox
"Size" textbox
"Price" textbox
"Quantity" textbox
Browse button</t>
  </si>
  <si>
    <t>Check update button without input Cake Name</t>
  </si>
  <si>
    <t>Check update button without input Description</t>
  </si>
  <si>
    <t>1. Enter the cake information Page
2. Click Update</t>
  </si>
  <si>
    <t>1. Cake information page is displayed
2. Display error message
"Please fill out this field" below the Cake Name textbox</t>
  </si>
  <si>
    <t>1. Cake information page is displayed
2. Display error message
"Please fill out this field" below the Description textbox</t>
  </si>
  <si>
    <t>Check update button without input Size</t>
  </si>
  <si>
    <t>Check update button without input Price</t>
  </si>
  <si>
    <t>Check update button without input Quantity</t>
  </si>
  <si>
    <t>1. Cake information page is displayed
2. Display error message
"Please fill out this field" below the Size textbox</t>
  </si>
  <si>
    <t>1. Cake information page is displayed
2. Display error message
"Please fill out this field" below the Price textbox</t>
  </si>
  <si>
    <t>1. Cake information page is displayed
2. Display error message
"Please fill out this field" below the Quantity textbox</t>
  </si>
  <si>
    <t>1. Enter the cake information Page
2. Click browse</t>
  </si>
  <si>
    <t>1. Enter the cake information Page
2. Click cancel</t>
  </si>
  <si>
    <t>1. Account list table displayed without change cake information</t>
  </si>
  <si>
    <t>Insert Staff module</t>
  </si>
  <si>
    <t>Check  Insert Staff button in sidebar</t>
  </si>
  <si>
    <t>1. Enter the Insert Staff Page
2. Click Update</t>
  </si>
  <si>
    <t>1. Insert Staff page is displayed
2. Display error message
"Please fill out this field" below the Password textbox</t>
  </si>
  <si>
    <t>1. Insert Staff page is displayed</t>
  </si>
  <si>
    <t>1. Insert Staff page is displayed
2. Display error message
"Please fill out this field" below the Staff Name textbox</t>
  </si>
  <si>
    <t>1. Insert Staff page is displayed
2. Display error message
"Please fill out this field" below the Address textbox</t>
  </si>
  <si>
    <t>1. Insert Staff page is displayed
2. Display error message
"Please fill out this field" below the Phone Number textbox</t>
  </si>
  <si>
    <t>1. Insert Staff page is displayed
2. Display error message
"Please fill out this field" below the Email textbox</t>
  </si>
  <si>
    <t>Insert Event module</t>
  </si>
  <si>
    <t>Check  Insert Cake button in sidebar</t>
  </si>
  <si>
    <t>Insert cake module</t>
  </si>
  <si>
    <t>1. Enter the Insert Cake Page
2. Click Update</t>
  </si>
  <si>
    <t>1. Insert Cake page is displayed
2. Display error message
"Please fill out this field" below the Cake Type textbox</t>
  </si>
  <si>
    <t>1. Insert Cake page is displayed
2. Display error message
"Please fill out this field" below the Cake Name textbox</t>
  </si>
  <si>
    <t>1. Insert Cake page is displayed
2. Display error message
"Please fill out this field" below the material textbox</t>
  </si>
  <si>
    <t>Check more material button</t>
  </si>
  <si>
    <t>1. Enter the Insert Cake Page
2. Click more meterial button</t>
  </si>
  <si>
    <t>1. Insert Cake page is displayed
2. Display: 
-Another material text box
-Remove button</t>
  </si>
  <si>
    <t>Check remove button</t>
  </si>
  <si>
    <t>1. Enter the Insert Cake Page
2. Click more meterial button
3.Click remove button</t>
  </si>
  <si>
    <t xml:space="preserve">1. Insert Cake page is displayed
2. Display current list of material </t>
  </si>
  <si>
    <t>1. Enter the Insert Cake Page
2. Click more material button
3. Click Update</t>
  </si>
  <si>
    <t>1. Insert Cake page is displayed
2. Display error message
"Please fill out this field" below the another created material textbox</t>
  </si>
  <si>
    <t>1. Insert Cake page is displayed
2. Display error message
"Please fill out this field" below the Description textbox</t>
  </si>
  <si>
    <t>1. Insert Cake page is displayed
2. Display error message
"Please fill out this field" below the Size text box</t>
  </si>
  <si>
    <t xml:space="preserve">1. Enter the Insert Cake Page
2. Enter "weqr" in price textbox
3. Click update button
</t>
  </si>
  <si>
    <t>1. Insert Cake page is displayed
2. Display error message
"Please enter a number" below the Price text box</t>
  </si>
  <si>
    <t xml:space="preserve">1. Enter the Insert Cake Page
2. Click Update
</t>
  </si>
  <si>
    <t>1. Insert Cake page is displayed
2. Display error message
"Please enter a number" below the Quantity text box</t>
  </si>
  <si>
    <t xml:space="preserve">1. Insert Cake page is displayed
2. Display error message
"Please enter a number" below the Quantity text box
</t>
  </si>
  <si>
    <t>1. Enter the Insert Staff Page
2. Click browse button</t>
  </si>
  <si>
    <t>1. Enter the Insert Staff Page
2. Click cancel button</t>
  </si>
  <si>
    <t xml:space="preserve">1.Choose image link displayed
</t>
  </si>
  <si>
    <t xml:space="preserve">1. Enter the Insert cake Page
2. Click browse button
</t>
  </si>
  <si>
    <t>1. Enter the Insert cake Page
2. Click cancel button</t>
  </si>
  <si>
    <t>1. Insert Cake page is displayed with all of blank field</t>
  </si>
  <si>
    <t>1. Enter the Insert cake Page
2. Click update button</t>
  </si>
  <si>
    <t>1. Account list table displayed after change staff information</t>
  </si>
  <si>
    <t>1. Enter the cake information Page
2. Click update</t>
  </si>
  <si>
    <t>1. Account list table displayed after change cake information</t>
  </si>
  <si>
    <t>1. Insert Staff displayed with: 
"Staff name" textbox
"Password" textbox
"Address" textbox
"Phone number" textbox
"Email" textbox
"Note" textbox
"Browse" button
"Cancel" button
"Save" button</t>
  </si>
  <si>
    <t>1. Enter the Insert Staff Page
2. Click save button</t>
  </si>
  <si>
    <t>Check save button when when input valid all of field</t>
  </si>
  <si>
    <t>Check add button when input valid all of field</t>
  </si>
  <si>
    <t>Check update button when input valid all of field</t>
  </si>
  <si>
    <t>Insert Category module</t>
  </si>
  <si>
    <t>Check  Insert Category button in sidebar</t>
  </si>
  <si>
    <t>1. Insert Cake page displayed with: 
-"Cake Types" radio button
-"Cake name" textbox
-"Material" textbox
-"More material" button
-"Description" textbox
"Size" textbox
"Price" textbox
"Quantity" textbox
"Browse" button
"Cancel" button
"Add" button</t>
  </si>
  <si>
    <t>1. Insert Category page displayed with: 
-"Category Name"  textbox
-"Cancel" button
"Post" button</t>
  </si>
  <si>
    <t>Check Post button without input Category Name</t>
  </si>
  <si>
    <t>1. Enter the admin page
2. Click Post button</t>
  </si>
  <si>
    <t>1. Insert Category page is displayed
2. Display error message
"Please fill out this field" below the Category Name textbox</t>
  </si>
  <si>
    <t>Check add button without input another created material</t>
  </si>
  <si>
    <t>Check add button without choose any cake type</t>
  </si>
  <si>
    <t>Check add button without input cake name</t>
  </si>
  <si>
    <t>Check add button without input material</t>
  </si>
  <si>
    <t>Check add button without input Description</t>
  </si>
  <si>
    <t>Check add button without input Size</t>
  </si>
  <si>
    <t>Check add button without input Price</t>
  </si>
  <si>
    <t>Check add button when input wrong type number Price</t>
  </si>
  <si>
    <t>Check add button without input Quantity</t>
  </si>
  <si>
    <t>Check add button without input wrong type number Quantity</t>
  </si>
  <si>
    <t>Check Cancel button</t>
  </si>
  <si>
    <t>1. Enter the admin page
2. Click Cancel button</t>
  </si>
  <si>
    <t>1. Insert Category page is displayed</t>
  </si>
  <si>
    <t>Check Post button when input valid Category Name</t>
  </si>
  <si>
    <t>1. Insert Category page is displayed with all blank field</t>
  </si>
  <si>
    <t>Check  Manage Bill button in sidebar</t>
  </si>
  <si>
    <t>Manage Bill module</t>
  </si>
  <si>
    <t>1. Manage Bill page displayed with: 
- Seach button
- Content about bill list table is displayed with column:
+Email
+Name customer
+Phone number
+Bill
+Price
+Time order
+Delivery location
+Status
+Confirm button
+Unconfirm button</t>
  </si>
  <si>
    <t xml:space="preserve">1. Enter the manage bill page
2. Click search button </t>
  </si>
  <si>
    <t>Check Confirm/Unconfirm button in manage bill table</t>
  </si>
  <si>
    <t>1. Enter the manage bill page
2. Click Confirm/Unconfirm button</t>
  </si>
  <si>
    <t>1. Enter the admin page
2. Click Category drop down list in Left Sidebar
3. Click Insert Category button in Left Sidebar</t>
  </si>
  <si>
    <t>Manage Category module</t>
  </si>
  <si>
    <t>Check  Manage Category button in sidebar</t>
  </si>
  <si>
    <t>1. Enter the admin page
2. Click Category drop down list in Left Sidebar
3. Click Manage Category button in Left Sidebar</t>
  </si>
  <si>
    <t>1. Content about Manage Category list table is displayed with column: 
-Category Name
-Status
-Lock button
-Unlock button</t>
  </si>
  <si>
    <t>Check Lock/Unlock button in manage category table</t>
  </si>
  <si>
    <t>1. Enter the manage category page
2. Click lock/unlock</t>
  </si>
  <si>
    <t>1. Manage category list table displayed 
2. Manage category information is displayed 
3. Category is Lock/Unlock and return manage category list Page</t>
  </si>
  <si>
    <t>Manage Blog module</t>
  </si>
  <si>
    <t>Check Manage Blog button in sidebar</t>
  </si>
  <si>
    <t>1. Enter the admin page
2. Click blog drop down list in Left Side bar
3.Click Manage blog button in Left Side bar</t>
  </si>
  <si>
    <t>Check search button without input information</t>
  </si>
  <si>
    <t>Check search button when input title of blog</t>
  </si>
  <si>
    <t>Check Lock/Unlock button in manage blog table</t>
  </si>
  <si>
    <t>1. Enter the manage blog page
2. Click search button</t>
  </si>
  <si>
    <t>1. Enter the manage blog page
2. Click lock/unlock</t>
  </si>
  <si>
    <t>1. Manage Blog list table is displayed with empty</t>
  </si>
  <si>
    <t>1. Manage Blog list table displayed with blog that contains inputted title</t>
  </si>
  <si>
    <t>1. Manage Blog list table displayed 
2. Manage blog information is displayed 
3. Blog is Lock/Unlock and return manage blog Page</t>
  </si>
  <si>
    <t>1. Enter the manage blog page
2. Click title of blog</t>
  </si>
  <si>
    <t>Check detail of the post</t>
  </si>
  <si>
    <t>1. Blog detail is displayed with
-Detail of blog
-Back button</t>
  </si>
  <si>
    <t>1. Enter the blog detail page
2. Click back button</t>
  </si>
  <si>
    <t>Insert Blog module</t>
  </si>
  <si>
    <t>Check Insert Blog button in sidebar</t>
  </si>
  <si>
    <t>1. Enter the admin page
2. Click blog drop down list in Left Side bar
3.Click Insert blog button in Left Side bar</t>
  </si>
  <si>
    <t>1. Enter the insert blog page
2. Click browse button</t>
  </si>
  <si>
    <t>Check more content &amp; image button</t>
  </si>
  <si>
    <t>1. Enter the insert blog page
2. Click more content &amp; image button</t>
  </si>
  <si>
    <t>1. Enter the insert blog page
2. Click remove button</t>
  </si>
  <si>
    <t>1. Enter the insert blog page
2. Click cancel button</t>
  </si>
  <si>
    <t>1. Enter the insert blog page
2. Click update button</t>
  </si>
  <si>
    <t>1. Insert blog page is displayed
2. Display error message
"Please fill out this field" below the title textbox</t>
  </si>
  <si>
    <t>1. Insert blog page is displayed
2. Display error message
"Please fill out this field" below the content textbox</t>
  </si>
  <si>
    <t>Check update button without input image</t>
  </si>
  <si>
    <t>Check update button without input title</t>
  </si>
  <si>
    <t>Check update button without input content</t>
  </si>
  <si>
    <t>1. Insert blog page is displayed
2. Display error message
"Please select a file" below the browse button</t>
  </si>
  <si>
    <t>Check update button when when input valid all of field</t>
  </si>
  <si>
    <t>1. Insert Blog page displayed with all of blank field</t>
  </si>
  <si>
    <t>1. Insert Blog page displayed with: 
-"Blog title" text box
-"Content" text box
-"Browse" button
-"More content &amp; image" button
-Content[2] text box
-Browse[2] button
-"Remove" button
-"Cancel" button
"Post" button</t>
  </si>
  <si>
    <t>1. Insert Blog page displayed with: 
-"Blog title" text box
-"Content" text box
-"Browse" button
-"More content &amp; image" button
-"Cancel" button
"Post" button</t>
  </si>
  <si>
    <t xml:space="preserve">1. Insert Blog page displayed without added content &amp; image </t>
  </si>
  <si>
    <t>Check add button when when input valid all of field</t>
  </si>
  <si>
    <t>Check add button without input StaffName</t>
  </si>
  <si>
    <t>Check add button without input Password</t>
  </si>
  <si>
    <t>Check add button without input Address</t>
  </si>
  <si>
    <t>Check add button without input Phone Number</t>
  </si>
  <si>
    <t>Check add button without input Email</t>
  </si>
  <si>
    <t>Check add button without input Note</t>
  </si>
  <si>
    <t>1. Enter the admin page
2. Click Cake drop down list in Left Side bar
3. Click Manage Cake button in Left Side bar</t>
  </si>
  <si>
    <t>1. Enter the admin page
2. Click Account dropdownlist in Left Side bar
3. Click Manage Account button in Left Side bar</t>
  </si>
  <si>
    <t>1. Enter the admin page
2. Click Account drop down list in Left Side bar
3. Click Insert Staff button in Left Side bar</t>
  </si>
  <si>
    <t>1. Enter the admin page
2. Click cake drop down list in Left Side bar
3. Click Insert Cake button in Left Side bar</t>
  </si>
  <si>
    <t>Check Manage Event button in sidebar</t>
  </si>
  <si>
    <t>Manage event module</t>
  </si>
  <si>
    <t>1. Enter the admin page
2. Click Event drop down list in Left Side bar
3.Click Manage event button in Left Side bar</t>
  </si>
  <si>
    <t>1. Enter the manage event page
2. Click search button</t>
  </si>
  <si>
    <t>1. Manage Event list table is displayed with empty</t>
  </si>
  <si>
    <t>Check search button when input title of event</t>
  </si>
  <si>
    <t>1. Manage Blog page displayed with: 
-"Blog" search button
- Content about Manage Blog list table is displayed with column: 
-Title of blog
-Post time
-Lock button
-Unlock button
-Previous button
-Next button</t>
  </si>
  <si>
    <t>Check previous button</t>
  </si>
  <si>
    <t>1. Enter the manage blog page
2. Click previous button</t>
  </si>
  <si>
    <t>1.Previous page of manage Blog list table is displayed</t>
  </si>
  <si>
    <t>1.Next page of manage Blog list table is displayed</t>
  </si>
  <si>
    <t>Check Next button</t>
  </si>
  <si>
    <t>Check Previous button</t>
  </si>
  <si>
    <t>Check Back button</t>
  </si>
  <si>
    <t>1. Enter the manage blog page
2. Click next button</t>
  </si>
  <si>
    <t>1. Manage Event page displayed with: 
-"Event" search button
- Content about Manage event list table is displayed with column: 
-Title of event
-Post time
-Lock button
-Unlock button</t>
  </si>
  <si>
    <t>1. Manage Event list table displayed 
2. Manage Event information is displayed 
3. Event is Lock/Unlock and return manage event Page</t>
  </si>
  <si>
    <t>Check next button</t>
  </si>
  <si>
    <t>1. Enter the manage event page
2. Click previous button</t>
  </si>
  <si>
    <t>1. Enter the manage event page
2. Click lock/unlock</t>
  </si>
  <si>
    <t>1. Manage Event list table displayed with event that contains inputted title</t>
  </si>
  <si>
    <t>1.Previous page of manage Event list table is displayed</t>
  </si>
  <si>
    <t>1.Next page of manage event list table is displayed</t>
  </si>
  <si>
    <t>Check Insert Event button in sidebar</t>
  </si>
  <si>
    <t>1. Enter the admin page
2. Click event drop down list in Left Side bar
3.Click Insert event button in Left Side bar</t>
  </si>
  <si>
    <t>1. Insert Event page displayed with: 
-"Event title" text box
-"Content" text box
-"Browse" button
-"Cancel" button
"Post" button</t>
  </si>
  <si>
    <t>1. Enter the insert event page
2. Click browse button</t>
  </si>
  <si>
    <t>1. Enter the insert event page
2. Click cancel button</t>
  </si>
  <si>
    <t>1. Insert Event page displayed with all of blank field</t>
  </si>
  <si>
    <t>1. Insert Event page is displayed
2. Display error message
"Please fill out this field" below the title textbox</t>
  </si>
  <si>
    <t>1. Enter the insert event page
2. Click update button</t>
  </si>
  <si>
    <t>1. Insert Event page is displayed
2. Display error message
"Please fill out this field" below the content textbox</t>
  </si>
  <si>
    <t>1. Insert event page is displayed
2. Display error message
"Please select a file" below the browse button</t>
  </si>
  <si>
    <t>1. Enter the admin page
2. Click Profit drop down list
3. Click Manage bill button in Left Slide bar</t>
  </si>
  <si>
    <t>Check search button when input time order</t>
  </si>
  <si>
    <t>1. Enter the manage event page
2. Input title of event</t>
  </si>
  <si>
    <t>1. Enter the manage bill page
2. Input time order</t>
  </si>
  <si>
    <t>1. Manage Bill list table displayed with Bill that contains inputted time order</t>
  </si>
  <si>
    <t>1. Manage Bill list table is displayed with empty</t>
  </si>
  <si>
    <t>1. Manage Bill list table displayed 
2. Manage bill information is displayed 
3. Bill is Block/Unlock and return manage bill list Page</t>
  </si>
  <si>
    <t>Revenue module</t>
  </si>
  <si>
    <t>Check Revenue button in sidebar</t>
  </si>
  <si>
    <t>1. Enter the admin page
2. Click Profit drop down list in Left Side bar
3.Click Revenue button in Left Side bar</t>
  </si>
  <si>
    <t>Check "Search by date" button</t>
  </si>
  <si>
    <t>1. Revenue list table displayed with Bill that contains inputted date</t>
  </si>
  <si>
    <t>Check "Search by series date " button</t>
  </si>
  <si>
    <t>1. Revenue page displayed with: 
-"Search by date" button
-"Search by series date" button
- Revenue list table is displayed with column:
+Bill date
+Details
+Price</t>
  </si>
  <si>
    <t>1. Enter the revenue page
2. Click search by date button</t>
  </si>
  <si>
    <t>1. Enter the revenue page
2. Click search by series date button</t>
  </si>
  <si>
    <t>1. Revenue list table displayed with Bill that contains inputted series date</t>
  </si>
  <si>
    <t>Check change password button</t>
  </si>
  <si>
    <t xml:space="preserve">1. Admin Page is displayed with the following list:
- Header
- Right Side bar:
+ Avatar image
+Change password button
+ Logout button
- Content details left:
+ Dashboard (default)
</t>
  </si>
  <si>
    <t>1. Enter the admin page
2. Click change password button in Right Slide bar</t>
  </si>
  <si>
    <t>1. Change password page is displayed with:
-Old password textbox
-New password textbox
-Repeat new password textbox
-Cancel button
-Save button</t>
  </si>
  <si>
    <t>Check Save button when input wrong password</t>
  </si>
  <si>
    <t>1.The change password page is displayed 
2. Display error message "Old password is not correct."</t>
  </si>
  <si>
    <t>Check Save button when input wrong new password</t>
  </si>
  <si>
    <t>1. Enter the change password page
2. Click save button</t>
  </si>
  <si>
    <t>1.The change password page is displayed 
2. Display error message "New password and repassword must be the same ."</t>
  </si>
  <si>
    <t>Check Save button when input valid all of field</t>
  </si>
  <si>
    <t>1.The change password page is displayed 
2. Display message " Change successful."</t>
  </si>
  <si>
    <t>1. Enter the change password page
2. Click cancel button</t>
  </si>
  <si>
    <t>1.The change password page is displayed 
with all of blank field</t>
  </si>
  <si>
    <t>Phuonghase03715</t>
  </si>
  <si>
    <t>Staff_login</t>
  </si>
  <si>
    <t>1. Enter the login page
2. Input username "tuyenla@gmail.com" and password "fsdfs", then click "Login" button</t>
  </si>
  <si>
    <t>1. Enter the login page
2. Input username "tuyenla" and password "fsdfs", then click "Login" button</t>
  </si>
  <si>
    <t>[Staff_login-2]</t>
  </si>
  <si>
    <t>[Staff_login-17]</t>
  </si>
  <si>
    <t>Check search button without input title</t>
  </si>
  <si>
    <t>Check add button when input negative number Price</t>
  </si>
  <si>
    <t>1. Enter the Insert Cake Page
2. Enter "-1" in price textbox
3. Click update button</t>
  </si>
  <si>
    <t>1. Insert Cake page is displayed
2. Display error message
"Check quantity and price again"</t>
  </si>
  <si>
    <t>1. Enter the Insert Cake Page
2. Enter "-1" in quantity textbox
3. Click update button</t>
  </si>
  <si>
    <t>Check add button when input negative number Quantity</t>
  </si>
  <si>
    <t xml:space="preserve">1. Admin Page is displayed with the following list:
- Header
- Right Side bar:
+ Avatar image
+Profile button
+Sign out button
- Content details left:
+ Dashboard (default)
</t>
  </si>
  <si>
    <t>Check profile button</t>
  </si>
  <si>
    <t>1. Change password page is displayed with:
-Staff name textbox
-Address textbox
-Phone number textbox
-Email textbox
-Note textbox
-Browse button
-Cancel button
-Save button</t>
  </si>
  <si>
    <t>Check Sign out button</t>
  </si>
  <si>
    <t>Staff Common module</t>
  </si>
  <si>
    <t>1. Enter the staff page</t>
  </si>
  <si>
    <t>1. Enter the staff page
2. Click profile button in Right Slide bar</t>
  </si>
  <si>
    <t>1. Enter the staff page
2. Click logout button in Right Slide bar</t>
  </si>
  <si>
    <t>1. Enter the staff page
2. Click Sidebar toggle button in Left Slide bar
3. Click Sidebar toggle button in Left Slide bar</t>
  </si>
  <si>
    <t>Check Staff view</t>
  </si>
  <si>
    <t>Check Staff when Staff click Dashboard button in sidebar</t>
  </si>
  <si>
    <t>Staff Dashboard module</t>
  </si>
  <si>
    <t xml:space="preserve">1. Enter the staff page
2. Click Dashboard button in Left Slide bar
</t>
  </si>
  <si>
    <t>1. Staff Page is displayed
2. Content about dashboard is displayed</t>
  </si>
  <si>
    <t>1. Staff Page is displayed
2. Sidebar is hidden
3. Siderbar is showed</t>
  </si>
  <si>
    <t>Check Cake search button without choose cake type</t>
  </si>
  <si>
    <t>1. Manage Cake displayed with: 
-Cake search button
-Cake type drop down list
- Content about account list table is displayed with column:
+Cake name
+Description
+Material
+Size
+Price
+Quantity
+Status</t>
  </si>
  <si>
    <t>1. Manage Cake displayed with: 
-Cake search button
-Cake type drop down list
- Content about account list table is displayed with column:
+Cake name
+Description
+Material
+Size
+Price
+Quantity
+Status
+Sell Again button
+Not Sell button
+Update button</t>
  </si>
  <si>
    <t>1. Cake list table is displayed with empty</t>
  </si>
  <si>
    <t>Check Cake search button when choose cake type</t>
  </si>
  <si>
    <t xml:space="preserve">1. Enter the manage cake page
2. Choose cake type
3. Click search button </t>
  </si>
  <si>
    <t>1. Cake list table is displayed with choosen cake type</t>
  </si>
  <si>
    <t>1. Enter the staff page
2. Click Profit drop down list
3. Click Manage bill button in Left Slide bar</t>
  </si>
  <si>
    <t>Check search button when input date order</t>
  </si>
  <si>
    <t>Check search button without input date order</t>
  </si>
  <si>
    <t>Update information module</t>
  </si>
  <si>
    <t>Check  update information button in sidebar</t>
  </si>
  <si>
    <t>1. Enter the staff page
2. Click Update information button in Left Side bar</t>
  </si>
  <si>
    <t>1. Update information displayed with:
-Staff name text box
-Address textbox
-Phone number textbox
-Email textbox
-Note textbox
-Browse button
-Cancel button
-Save button</t>
  </si>
  <si>
    <t>Check save button without input StaffName</t>
  </si>
  <si>
    <t>Check save button without input Password</t>
  </si>
  <si>
    <t>Check save button without input Address</t>
  </si>
  <si>
    <t>Check save button without input Phone Number</t>
  </si>
  <si>
    <t>Check save button without input Email</t>
  </si>
  <si>
    <t>Check save button without input Note</t>
  </si>
  <si>
    <t>1. Enter the Update information Page
2. Click Update</t>
  </si>
  <si>
    <t>1. Update information page is displayed
2. Display error message
"Please fill out this field" below the Staff Name textbox</t>
  </si>
  <si>
    <t>1. Update information page is displayed</t>
  </si>
  <si>
    <t>Change password module</t>
  </si>
  <si>
    <t>1. Enter the staff page
2. Click change password button in Right Slide bar</t>
  </si>
  <si>
    <t>Create Introduction module</t>
  </si>
  <si>
    <t>Check Create Introduction button</t>
  </si>
  <si>
    <t>1. Enter the staff page
2. Click Create Introduction button</t>
  </si>
  <si>
    <t>Check Save button without input address</t>
  </si>
  <si>
    <t>1. Enter the create introduction page
2. Click save button</t>
  </si>
  <si>
    <t>Check Save button without input phone number</t>
  </si>
  <si>
    <t>Check Save button without input email</t>
  </si>
  <si>
    <t>Check Save button when input wrong type mail</t>
  </si>
  <si>
    <t>1. Enter the create introduction page
2. Input "aweawe" in email textbox
3. Click save button</t>
  </si>
  <si>
    <t>1. Enter the create information Page
2. Click Save</t>
  </si>
  <si>
    <t>1.The create introduction page is displayed 
2. Display error message "Please fill out this field." below address textbox</t>
  </si>
  <si>
    <t>1.The create introduction page is displayed 
2. Display error message "Please fill out this field." below phone number textbox</t>
  </si>
  <si>
    <t>1.The create introduction page is displayed 
2. Display error message "Please fill out this field." below email textbox</t>
  </si>
  <si>
    <t>1.The create introduction page is displayed 
2. Display error message "Please enter an email address." below email textbox</t>
  </si>
  <si>
    <t>1.The create introduction page is displayed 
2. Display error message "Please select a file" below the browse button</t>
  </si>
  <si>
    <t>1. The create Introduction page is displayed with:
-Address textbox
-Phone number textbox
-Email textbox
-Browse button
-Cancel button
-Save button</t>
  </si>
  <si>
    <t>1. The create Introduction page is displayed</t>
  </si>
  <si>
    <t>Update Introduction module</t>
  </si>
  <si>
    <t>1. The Update Introduction page is displayed with:
-Address textbox
-Phone number textbox
-Email textbox
-Browse button
-Cancel button
-Save button</t>
  </si>
  <si>
    <t>1.The Update introduction page is displayed 
2. Display error message "Please fill out this field." below address textbox</t>
  </si>
  <si>
    <t>1.The Update introduction page is displayed 
2. Display error message "Please fill out this field." below phone number textbox</t>
  </si>
  <si>
    <t>1.The Update introduction page is displayed 
2. Display error message "Please fill out this field." below email textbox</t>
  </si>
  <si>
    <t>1.The Update introduction page is displayed 
2. Display error message "Please enter an email address." below email textbox</t>
  </si>
  <si>
    <t>1.The Update introduction page is displayed 
2. Display error message "Please select a file" below the browse button</t>
  </si>
  <si>
    <t>1. Enter the update introduction page
2. Click save button</t>
  </si>
  <si>
    <t>1. Enter the update introduction page
2. Input "aweawe" in email textbox
3. Click save button</t>
  </si>
  <si>
    <t>1. Enter the update information Page
2. Click Save</t>
  </si>
  <si>
    <t>Check save button when when input valid all of field first time</t>
  </si>
  <si>
    <t>Check save button when when input valid all of field second time</t>
  </si>
  <si>
    <t>1. The create Introduction page is displayed
2. Display error message "Already exist."</t>
  </si>
  <si>
    <t>Staff function</t>
  </si>
  <si>
    <t>When user input blocked account</t>
  </si>
  <si>
    <t>1. Enter the login page
2. Input username "duc@gmail.com" password "staff", then click "Login" button</t>
  </si>
  <si>
    <t>1.The login page is displayed 
2. Display error message "Account had been blocked"</t>
  </si>
  <si>
    <t>Please fill out this field</t>
  </si>
  <si>
    <t>Please enter email address</t>
  </si>
  <si>
    <t>Password is wrong</t>
  </si>
  <si>
    <t>No user found</t>
  </si>
  <si>
    <t>Email not exist</t>
  </si>
  <si>
    <t>Please select a file</t>
  </si>
  <si>
    <t>Check quanity and price again</t>
  </si>
  <si>
    <t>Old password is not correct</t>
  </si>
  <si>
    <t>New password and repassword must be the same</t>
  </si>
  <si>
    <t>Bakery Store Online</t>
  </si>
  <si>
    <t>BSO_User Unit Test Case_v1.0_EN</t>
  </si>
  <si>
    <t>PhuongPTMSE03773</t>
  </si>
  <si>
    <t>Staff_function</t>
  </si>
  <si>
    <t>Integrating all functions of staff together then execute test</t>
  </si>
  <si>
    <t>Execute all Staff unit test cases
 and passed</t>
  </si>
  <si>
    <t>Staff_Function</t>
  </si>
  <si>
    <t>1.The login page view form is displayed with the following informaion:
-"Sign up" button
- "Email" field
- "Password" field
- "Sign in" button
-" Forgot password" button</t>
  </si>
  <si>
    <t>Check "Sign in" button</t>
  </si>
  <si>
    <t>1. Enter the login page
2. Click on "Sign in" button</t>
  </si>
  <si>
    <t>1. Enter the homepage
2. Click sign in button the header</t>
  </si>
  <si>
    <t>Check viewing "Sign up" form</t>
  </si>
  <si>
    <t>1.Enter the login page
2. Click Sign up button</t>
  </si>
  <si>
    <t>1.The sign up page view form is displayed with the following informaion:
- "Sign in" button
- "Username" field
- "Password" field
- "Repeat password" field
- "Email address" field
- "Sign up" button
-" Forgot password" button</t>
  </si>
  <si>
    <t>Check user when input password and repassword not match</t>
  </si>
  <si>
    <t>1.Enter the sign up page
2. Input password "1234" and repassword "12345"
3. Click Sign up button</t>
  </si>
  <si>
    <t>Check user when input wrong email format</t>
  </si>
  <si>
    <t>1.Enter the sign up page
2. Input email "rwrrqr"
3. Click Sign up button</t>
  </si>
  <si>
    <t xml:space="preserve">1. Sign up page is displayed
2. Sign in page is displayed
3. Display error message "Password and repeat password must be the same !!"
</t>
  </si>
  <si>
    <t>Check user when input email address already exists</t>
  </si>
  <si>
    <t>1.Enter the sign up page
2. Input email "phuongha@gmail.com"
3. Click Sign up button</t>
  </si>
  <si>
    <t>1. Sign up page is displayed
1.The login page is displayed
2. Display error message "Email has been exist .Please try again !"</t>
  </si>
  <si>
    <t>1. Sign up page is displayed
1.The login page is displayed
2. Display error message "Please enter an email address"</t>
  </si>
  <si>
    <t>When user input correct all of field</t>
  </si>
  <si>
    <t>1.Enter the sign up page
3. Click Sign up button</t>
  </si>
  <si>
    <t>1. Sign up page is displayed
1.The login page is displayed
2. Display message "Signup success!"
4. Homepage is displayed with:
-Logo
-Header
-Right side bar
+Avatar image
+Profile button
+Logout button
-Home button
-About button
-Category drop down list
-Contact button</t>
  </si>
  <si>
    <t>Integration Login with User view</t>
  </si>
  <si>
    <t>Check User view</t>
  </si>
  <si>
    <t>1. Enter the user page</t>
  </si>
  <si>
    <t>1. Enter the user page
2. Click profile button in Right Slide bar</t>
  </si>
  <si>
    <t>Check Browse button</t>
  </si>
  <si>
    <t>1. Enter the user page
2. Click browse button</t>
  </si>
  <si>
    <t>1. Profile page is displayed with:
-Account information
+Avatar image
+Browse button
+Username field
+Email field
+Phone number field
+Address field
+Update button
-Change password
-Purchase history</t>
  </si>
  <si>
    <t>Check  Update button when change another email</t>
  </si>
  <si>
    <t>Check  Update button with blank field email</t>
  </si>
  <si>
    <t>1.The change password page is displayed 
2. Display error message "Please fill out this field."</t>
  </si>
  <si>
    <t>Check Purchase history</t>
  </si>
  <si>
    <t>1. Enter the user page
2. Change email to "phuongha1@gmail.com"
3. Click update button</t>
  </si>
  <si>
    <t>1. Enter the user page
2. Change email to "" 
3. Click update button</t>
  </si>
  <si>
    <t>1. Enter the user page
2. Click purchase history button</t>
  </si>
  <si>
    <t>1.The purchase history view is displayed</t>
  </si>
  <si>
    <t>Check Change password button</t>
  </si>
  <si>
    <t>1. Enter the user page
2. Click change password button</t>
  </si>
  <si>
    <t>1.The change password view is displayed with:
-"Password" field
-"Repassword" field
-"Update" button</t>
  </si>
  <si>
    <t>Check update button when input password and repassword not match</t>
  </si>
  <si>
    <t>1. Enter the user page
2. Click change password button
3. Input password "1234" and repassword "12345" and click update button</t>
  </si>
  <si>
    <t>1. Change password view is displayed
2. Display error message "Password and repeat password must be the same !!"</t>
  </si>
  <si>
    <t>Check update button when input password and repassword match</t>
  </si>
  <si>
    <t>1. Enter the user page
2. Click change password button
3. Input password "1234" and repassword "1234" and click update button</t>
  </si>
  <si>
    <t>1. Profile page is displayed
2. Display message "Change password succesfully!!"</t>
  </si>
  <si>
    <t>Check 'Log out'  when user login successfully</t>
  </si>
  <si>
    <t xml:space="preserve">1. Login successfully
2. Click on avatar at right side screen
3. Click on 'Log out' </t>
  </si>
  <si>
    <t>1. Go to the page have field need to fill in (Home, About, Category, Contact ...)
2. From one text field, enter Tab</t>
  </si>
  <si>
    <t>Integration Login with Home</t>
  </si>
  <si>
    <t>Check "Home" button</t>
  </si>
  <si>
    <t>1. Login the website
2. Click on Home button in header</t>
  </si>
  <si>
    <t xml:space="preserve">1.The Homepage is displayed
</t>
  </si>
  <si>
    <t>Integration Login with About</t>
  </si>
  <si>
    <t>Check "About" button</t>
  </si>
  <si>
    <t>1. Login the website
2. Click on About button in header</t>
  </si>
  <si>
    <t>1. The About page is displayed with:
-Information about website
-Information about team member</t>
  </si>
  <si>
    <t>Integration Login with Category</t>
  </si>
  <si>
    <t>Check "Category" drop down list</t>
  </si>
  <si>
    <t>1. Login the website
2. Click "Category" drop down list</t>
  </si>
  <si>
    <t>1. The Homepage is displayed
2. List of category is displayed</t>
  </si>
  <si>
    <t>1. Login the website
2. Click "Category" drop down list
3. Click any cake type</t>
  </si>
  <si>
    <t>1. The Homepage is displayed
2. List of cake type is displayed</t>
  </si>
  <si>
    <t>Check Contact button</t>
  </si>
  <si>
    <t>1. Login the website
2. Click "Contact" drop down list</t>
  </si>
  <si>
    <t>Integration Login with Contact</t>
  </si>
  <si>
    <t>Intergration Login with Blog</t>
  </si>
  <si>
    <t>Check Blog button</t>
  </si>
  <si>
    <t>1. Login the website
2. Click "Blog" button</t>
  </si>
  <si>
    <t>1. The Blog page is displayed with list of blog:
-Title of blog
-Read more button</t>
  </si>
  <si>
    <t>1. The Contact page is displayed with:
-Address
-Phone number
-Email
-Google map</t>
  </si>
  <si>
    <t>Check read more button</t>
  </si>
  <si>
    <t>1. Enter the blog page
2. Click read more button</t>
  </si>
  <si>
    <t>1. Detail of blog is displayed</t>
  </si>
  <si>
    <t>Check click on 'Logo'</t>
  </si>
  <si>
    <t>Click on 'Logo'</t>
  </si>
  <si>
    <t>Intergration Login Shopping Cart</t>
  </si>
  <si>
    <t xml:space="preserve">1.The Homepage is displayed with:
-Header
-Right side bar:
+Avatar image
+Edit profile
+Logout button
-Home button
-About button
-Category drop down list
-Contact button
-Blog button
-Shopping cart icon
-Slide event
-Cake list
+Add to cart button
</t>
  </si>
  <si>
    <t>Your shopping cart is empty</t>
  </si>
  <si>
    <t>1. Homepage is displayed
1. Display message "Your shopping cart is empty"</t>
  </si>
  <si>
    <t>Check "shopping cart" icon without add cake to cart</t>
  </si>
  <si>
    <t>Check "shopping cart" icon when add cake to cart</t>
  </si>
  <si>
    <t>1. Enter the homepage
2. Click "Shopping cart" icon</t>
  </si>
  <si>
    <t>Check "add to cart" button</t>
  </si>
  <si>
    <t>1. Enter the homepage
2. Click "add to cart" button</t>
  </si>
  <si>
    <t>1. Homepage is displayed
1. Display order list with:
-Quantity
-Price
-Order button</t>
  </si>
  <si>
    <t>Check order button</t>
  </si>
  <si>
    <t>1. Enter the homepage
2. Click "Shopping cart" icon
3. Click order button</t>
  </si>
  <si>
    <t>1. Cart table is displayed with column:
-Image
-Product
-Price
-Quantity
-Total
-Check out button</t>
  </si>
  <si>
    <t>Check check out button</t>
  </si>
  <si>
    <t>1. Enter the cart page
2. Click check out button</t>
  </si>
  <si>
    <t>1. Information table is displayed with:
-Name field
-Mail field
-Phone field
-Address field
-Order button</t>
  </si>
  <si>
    <t>Check order button without input name</t>
  </si>
  <si>
    <t>1. Enter the cart page
2. Click order button</t>
  </si>
  <si>
    <t>1. Display error message"Please fill out this field"</t>
  </si>
  <si>
    <t>Check order button without input mail</t>
  </si>
  <si>
    <t>Check order button without input phone</t>
  </si>
  <si>
    <t>Check order button without input address</t>
  </si>
  <si>
    <t>Check order button when input valid all of field</t>
  </si>
  <si>
    <t>1. Display message"Your order 
successfull"
2. Display homepage</t>
  </si>
  <si>
    <t>Check order button when input wrong email format</t>
  </si>
  <si>
    <t>1. Display error message"Please enter email address"</t>
  </si>
  <si>
    <t>Profile</t>
  </si>
  <si>
    <t>1. Login on one browser
2. Click Avatar then click Profile
3. Copy link
4. Change to other browser
5. Paste link and press Enter</t>
  </si>
  <si>
    <t>1. Set language of Browser is English
2. Start system from browser
3. Confirm displaying language of system</t>
  </si>
  <si>
    <t>Language of system is English</t>
  </si>
  <si>
    <t>Check width of browser ≥ 800x600  px</t>
  </si>
  <si>
    <t>MS11</t>
  </si>
  <si>
    <t>Your order successful</t>
  </si>
  <si>
    <t>1. Update Introduction page is displayed</t>
  </si>
  <si>
    <t>1. Enter the homepage
2. Click on "Login" button</t>
  </si>
  <si>
    <t>BS</t>
  </si>
  <si>
    <t>When user input only username to login</t>
  </si>
  <si>
    <t>1. Enter the admin page
2. Input username "email0@gmail.com", password "" then click "Login" button</t>
  </si>
  <si>
    <t>1.The admin page is displayed 
2. Display error message "The Password field is required"</t>
  </si>
  <si>
    <t>When user input only password to login</t>
  </si>
  <si>
    <t>1. Enter the admin page
2. Input username "", password "123456789"  then click "Login" button</t>
  </si>
  <si>
    <t>1.The admin page is displayed 
2. Display error message "The Username field is required"</t>
  </si>
  <si>
    <t>1. Enter the login page
2. Input username "email0@gmail.com", password "" then click "Login" button</t>
  </si>
  <si>
    <t>1. Enter the login page
2. Input username "", password "123456789"  then click "Login" button</t>
  </si>
  <si>
    <t>1.The login page is displayed 
2. Display error message "The Password field is required"</t>
  </si>
  <si>
    <t>1.The login page is displayed 
2. Display error message "The Username field is required"</t>
  </si>
  <si>
    <t>1.The forgot password page is displayed 
2. Display error message
"Please enter email address" above the "Email" textbox</t>
  </si>
  <si>
    <t>1. Enter the forgot password page
2. Click on "Forgot password" button</t>
  </si>
  <si>
    <t>1. This page is displayed
2. Pointer is move to next textfield with order from left to right and up to down</t>
  </si>
  <si>
    <t xml:space="preserve">List enviroment requires in this system
1. Server: 
2. Database server: Mongodb
3. Browser: Google Chrome 62.0.3, Mozzila Firefox 57.0.2 
4. Operation System: Window 10 Professional 64 bit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</si>
</sst>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5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name val="Tahoma"/>
      <family val="2"/>
      <charset val="163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0"/>
      <name val="Tahoma"/>
      <family val="2"/>
    </font>
    <font>
      <b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ＭＳ Ｐゴシック"/>
      <family val="3"/>
      <charset val="128"/>
    </font>
    <font>
      <b/>
      <sz val="14"/>
      <name val="ＭＳ Ｐゴシック"/>
    </font>
    <font>
      <u/>
      <sz val="11"/>
      <color indexed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66FFFF"/>
        <bgColor indexed="41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3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2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5" borderId="1" xfId="4" applyFont="1" applyFill="1" applyBorder="1" applyAlignment="1">
      <alignment horizontal="left" vertical="center"/>
    </xf>
    <xf numFmtId="0" fontId="14" fillId="5" borderId="15" xfId="4" applyFont="1" applyFill="1" applyBorder="1" applyAlignment="1">
      <alignment horizontal="left" vertical="center"/>
    </xf>
    <xf numFmtId="0" fontId="14" fillId="5" borderId="3" xfId="4" applyFont="1" applyFill="1" applyBorder="1" applyAlignment="1">
      <alignment horizontal="left" vertical="center"/>
    </xf>
    <xf numFmtId="0" fontId="3" fillId="2" borderId="2" xfId="4" applyFont="1" applyFill="1" applyBorder="1" applyAlignment="1">
      <alignment vertical="top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6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7" xfId="0" applyNumberFormat="1" applyFont="1" applyFill="1" applyBorder="1" applyAlignment="1">
      <alignment horizontal="center" wrapText="1"/>
    </xf>
    <xf numFmtId="0" fontId="3" fillId="2" borderId="16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8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3" fillId="6" borderId="2" xfId="4" applyFont="1" applyFill="1" applyBorder="1" applyAlignment="1">
      <alignment vertical="top" wrapText="1"/>
    </xf>
    <xf numFmtId="0" fontId="18" fillId="2" borderId="20" xfId="2" applyFont="1" applyFill="1" applyBorder="1" applyAlignment="1">
      <alignment wrapText="1"/>
    </xf>
    <xf numFmtId="0" fontId="3" fillId="2" borderId="20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21" xfId="2" applyFont="1" applyFill="1" applyBorder="1" applyAlignment="1">
      <alignment horizontal="center" vertical="center"/>
    </xf>
    <xf numFmtId="0" fontId="18" fillId="2" borderId="22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18" fillId="2" borderId="2" xfId="2" applyFont="1" applyFill="1" applyBorder="1" applyAlignment="1">
      <alignment horizontal="left" vertical="top" wrapText="1"/>
    </xf>
    <xf numFmtId="0" fontId="3" fillId="2" borderId="0" xfId="2" applyFont="1" applyFill="1"/>
    <xf numFmtId="0" fontId="26" fillId="2" borderId="2" xfId="4" applyFont="1" applyFill="1" applyBorder="1" applyAlignment="1">
      <alignment vertical="top" wrapText="1"/>
    </xf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0" fontId="18" fillId="6" borderId="0" xfId="0" applyFont="1" applyFill="1" applyAlignment="1">
      <alignment vertical="top"/>
    </xf>
    <xf numFmtId="14" fontId="3" fillId="6" borderId="2" xfId="4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3" xfId="4" applyFont="1" applyFill="1" applyBorder="1" applyAlignment="1">
      <alignment vertical="top" wrapText="1"/>
    </xf>
    <xf numFmtId="0" fontId="18" fillId="6" borderId="23" xfId="2" applyFont="1" applyFill="1" applyBorder="1" applyAlignment="1">
      <alignment horizontal="left" vertical="top" wrapText="1"/>
    </xf>
    <xf numFmtId="14" fontId="3" fillId="6" borderId="23" xfId="4" applyNumberFormat="1" applyFont="1" applyFill="1" applyBorder="1" applyAlignment="1">
      <alignment vertical="top" wrapText="1"/>
    </xf>
    <xf numFmtId="0" fontId="3" fillId="6" borderId="23" xfId="2" applyFont="1" applyFill="1" applyBorder="1" applyAlignment="1">
      <alignment vertical="top" wrapText="1"/>
    </xf>
    <xf numFmtId="0" fontId="3" fillId="6" borderId="14" xfId="4" applyFont="1" applyFill="1" applyBorder="1" applyAlignment="1">
      <alignment vertical="top" wrapText="1"/>
    </xf>
    <xf numFmtId="0" fontId="27" fillId="7" borderId="23" xfId="0" applyFont="1" applyFill="1" applyBorder="1" applyAlignment="1">
      <alignment horizontal="left" vertical="center"/>
    </xf>
    <xf numFmtId="0" fontId="24" fillId="2" borderId="20" xfId="1" applyNumberFormat="1" applyFont="1" applyFill="1" applyBorder="1" applyAlignment="1"/>
    <xf numFmtId="0" fontId="14" fillId="2" borderId="24" xfId="4" applyNumberFormat="1" applyFont="1" applyFill="1" applyBorder="1" applyAlignment="1">
      <alignment horizontal="left" wrapText="1"/>
    </xf>
    <xf numFmtId="0" fontId="14" fillId="2" borderId="25" xfId="4" applyNumberFormat="1" applyFont="1" applyFill="1" applyBorder="1" applyAlignment="1">
      <alignment horizontal="left" wrapText="1"/>
    </xf>
    <xf numFmtId="0" fontId="12" fillId="2" borderId="25" xfId="2" applyNumberFormat="1" applyFont="1" applyFill="1" applyBorder="1" applyAlignment="1">
      <alignment horizontal="center" vertical="center"/>
    </xf>
    <xf numFmtId="0" fontId="18" fillId="2" borderId="26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14" fillId="5" borderId="1" xfId="4" applyNumberFormat="1" applyFont="1" applyFill="1" applyBorder="1" applyAlignment="1">
      <alignment horizontal="left" vertical="center"/>
    </xf>
    <xf numFmtId="0" fontId="3" fillId="2" borderId="0" xfId="2" applyNumberFormat="1" applyFont="1" applyFill="1"/>
    <xf numFmtId="0" fontId="18" fillId="2" borderId="2" xfId="0" applyFont="1" applyFill="1" applyBorder="1" applyAlignment="1">
      <alignment horizontal="left" vertical="top" wrapText="1"/>
    </xf>
    <xf numFmtId="0" fontId="0" fillId="7" borderId="0" xfId="0" applyFill="1"/>
    <xf numFmtId="0" fontId="24" fillId="6" borderId="20" xfId="1" applyFont="1" applyFill="1" applyBorder="1" applyAlignment="1"/>
    <xf numFmtId="0" fontId="18" fillId="6" borderId="20" xfId="0" applyFont="1" applyFill="1" applyBorder="1" applyAlignment="1">
      <alignment wrapText="1"/>
    </xf>
    <xf numFmtId="0" fontId="3" fillId="6" borderId="20" xfId="0" applyFont="1" applyFill="1" applyBorder="1" applyAlignment="1">
      <alignment wrapText="1"/>
    </xf>
    <xf numFmtId="0" fontId="14" fillId="6" borderId="24" xfId="4" applyFont="1" applyFill="1" applyBorder="1" applyAlignment="1">
      <alignment horizontal="left" wrapText="1"/>
    </xf>
    <xf numFmtId="0" fontId="14" fillId="6" borderId="25" xfId="4" applyFont="1" applyFill="1" applyBorder="1" applyAlignment="1">
      <alignment horizontal="left" wrapText="1"/>
    </xf>
    <xf numFmtId="0" fontId="12" fillId="6" borderId="25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8" fillId="6" borderId="0" xfId="2" applyFont="1" applyFill="1" applyAlignment="1" applyProtection="1">
      <alignment wrapText="1"/>
    </xf>
    <xf numFmtId="0" fontId="28" fillId="6" borderId="0" xfId="2" applyFont="1" applyFill="1" applyBorder="1" applyAlignment="1">
      <alignment horizontal="left" wrapText="1"/>
    </xf>
    <xf numFmtId="0" fontId="15" fillId="0" borderId="7" xfId="1" applyFont="1" applyBorder="1"/>
    <xf numFmtId="0" fontId="9" fillId="3" borderId="27" xfId="0" applyNumberFormat="1" applyFont="1" applyFill="1" applyBorder="1" applyAlignment="1">
      <alignment horizontal="center"/>
    </xf>
    <xf numFmtId="0" fontId="3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30" fillId="0" borderId="0" xfId="0" applyFont="1"/>
    <xf numFmtId="0" fontId="31" fillId="8" borderId="33" xfId="0" applyFont="1" applyFill="1" applyBorder="1" applyAlignment="1">
      <alignment horizontal="center" vertical="center" wrapText="1"/>
    </xf>
    <xf numFmtId="0" fontId="31" fillId="8" borderId="34" xfId="0" applyFont="1" applyFill="1" applyBorder="1" applyAlignment="1">
      <alignment horizontal="center" vertical="center" wrapText="1"/>
    </xf>
    <xf numFmtId="0" fontId="31" fillId="8" borderId="23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left" vertical="center" wrapText="1" indent="1"/>
    </xf>
    <xf numFmtId="0" fontId="30" fillId="0" borderId="23" xfId="0" applyFont="1" applyBorder="1"/>
    <xf numFmtId="0" fontId="14" fillId="5" borderId="23" xfId="4" applyFont="1" applyFill="1" applyBorder="1" applyAlignment="1">
      <alignment horizontal="left" vertical="center"/>
    </xf>
    <xf numFmtId="0" fontId="3" fillId="2" borderId="23" xfId="4" applyFont="1" applyFill="1" applyBorder="1" applyAlignment="1">
      <alignment vertical="top" wrapText="1"/>
    </xf>
    <xf numFmtId="0" fontId="18" fillId="2" borderId="23" xfId="2" applyFont="1" applyFill="1" applyBorder="1" applyAlignment="1">
      <alignment horizontal="left" vertical="top" wrapText="1"/>
    </xf>
    <xf numFmtId="0" fontId="3" fillId="2" borderId="23" xfId="2" applyFont="1" applyFill="1" applyBorder="1" applyAlignment="1">
      <alignment vertical="top" wrapText="1"/>
    </xf>
    <xf numFmtId="0" fontId="3" fillId="6" borderId="1" xfId="4" applyFont="1" applyFill="1" applyBorder="1" applyAlignment="1">
      <alignment vertical="top" wrapText="1"/>
    </xf>
    <xf numFmtId="0" fontId="3" fillId="6" borderId="36" xfId="4" applyFont="1" applyFill="1" applyBorder="1" applyAlignment="1">
      <alignment vertical="top" wrapText="1"/>
    </xf>
    <xf numFmtId="0" fontId="3" fillId="6" borderId="15" xfId="4" applyFont="1" applyFill="1" applyBorder="1" applyAlignment="1">
      <alignment vertical="top" wrapText="1"/>
    </xf>
    <xf numFmtId="0" fontId="3" fillId="2" borderId="23" xfId="2" applyFont="1" applyFill="1" applyBorder="1"/>
    <xf numFmtId="0" fontId="14" fillId="5" borderId="0" xfId="4" applyFont="1" applyFill="1" applyBorder="1" applyAlignment="1">
      <alignment horizontal="left" vertical="center"/>
    </xf>
    <xf numFmtId="0" fontId="14" fillId="5" borderId="39" xfId="4" applyFont="1" applyFill="1" applyBorder="1" applyAlignment="1">
      <alignment horizontal="left" vertical="center"/>
    </xf>
    <xf numFmtId="0" fontId="14" fillId="5" borderId="40" xfId="4" applyFont="1" applyFill="1" applyBorder="1" applyAlignment="1">
      <alignment horizontal="left" vertical="center"/>
    </xf>
    <xf numFmtId="14" fontId="3" fillId="6" borderId="41" xfId="4" applyNumberFormat="1" applyFont="1" applyFill="1" applyBorder="1" applyAlignment="1">
      <alignment vertical="top" wrapText="1"/>
    </xf>
    <xf numFmtId="0" fontId="3" fillId="2" borderId="41" xfId="2" applyFont="1" applyFill="1" applyBorder="1" applyAlignment="1">
      <alignment vertical="top" wrapText="1"/>
    </xf>
    <xf numFmtId="0" fontId="3" fillId="2" borderId="14" xfId="4" applyFont="1" applyFill="1" applyBorder="1" applyAlignment="1">
      <alignment vertical="top" wrapText="1"/>
    </xf>
    <xf numFmtId="0" fontId="3" fillId="6" borderId="38" xfId="4" applyFont="1" applyFill="1" applyBorder="1" applyAlignment="1">
      <alignment vertical="top" wrapText="1"/>
    </xf>
    <xf numFmtId="0" fontId="3" fillId="6" borderId="37" xfId="4" applyFont="1" applyFill="1" applyBorder="1" applyAlignment="1">
      <alignment vertical="top" wrapText="1"/>
    </xf>
    <xf numFmtId="0" fontId="3" fillId="6" borderId="41" xfId="4" applyFont="1" applyFill="1" applyBorder="1" applyAlignment="1">
      <alignment vertical="top" wrapText="1"/>
    </xf>
    <xf numFmtId="0" fontId="18" fillId="2" borderId="41" xfId="2" applyFont="1" applyFill="1" applyBorder="1" applyAlignment="1">
      <alignment horizontal="left" vertical="top" wrapText="1"/>
    </xf>
    <xf numFmtId="0" fontId="14" fillId="9" borderId="35" xfId="4" applyFont="1" applyFill="1" applyBorder="1" applyAlignment="1">
      <alignment horizontal="left" vertical="center"/>
    </xf>
    <xf numFmtId="0" fontId="8" fillId="2" borderId="23" xfId="7" applyFont="1" applyFill="1" applyBorder="1" applyAlignment="1">
      <alignment horizontal="left" vertical="top" wrapText="1"/>
    </xf>
    <xf numFmtId="0" fontId="18" fillId="2" borderId="23" xfId="7" applyFont="1" applyFill="1" applyBorder="1" applyAlignment="1">
      <alignment vertical="top" wrapText="1"/>
    </xf>
    <xf numFmtId="0" fontId="22" fillId="2" borderId="23" xfId="7" applyFont="1" applyFill="1" applyBorder="1" applyAlignment="1">
      <alignment horizontal="left" vertical="top" wrapText="1"/>
    </xf>
    <xf numFmtId="0" fontId="3" fillId="7" borderId="23" xfId="0" applyFont="1" applyFill="1" applyBorder="1"/>
    <xf numFmtId="0" fontId="3" fillId="7" borderId="23" xfId="0" applyFont="1" applyFill="1" applyBorder="1" applyAlignment="1">
      <alignment vertical="top" wrapText="1"/>
    </xf>
    <xf numFmtId="0" fontId="14" fillId="5" borderId="42" xfId="4" applyFont="1" applyFill="1" applyBorder="1" applyAlignment="1">
      <alignment horizontal="left" vertical="center"/>
    </xf>
    <xf numFmtId="0" fontId="14" fillId="5" borderId="35" xfId="4" applyFont="1" applyFill="1" applyBorder="1" applyAlignment="1">
      <alignment horizontal="left" vertical="center"/>
    </xf>
    <xf numFmtId="0" fontId="14" fillId="5" borderId="43" xfId="4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top" wrapText="1"/>
    </xf>
    <xf numFmtId="0" fontId="18" fillId="2" borderId="23" xfId="0" applyFont="1" applyFill="1" applyBorder="1" applyAlignment="1">
      <alignment horizontal="left" vertical="top" wrapText="1"/>
    </xf>
    <xf numFmtId="0" fontId="27" fillId="7" borderId="23" xfId="0" applyFont="1" applyFill="1" applyBorder="1" applyAlignment="1">
      <alignment horizontal="left" vertical="top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32" fillId="11" borderId="35" xfId="0" applyFont="1" applyFill="1" applyBorder="1" applyAlignment="1">
      <alignment horizontal="center" vertical="center" wrapText="1"/>
    </xf>
    <xf numFmtId="0" fontId="33" fillId="11" borderId="42" xfId="0" applyFont="1" applyFill="1" applyBorder="1" applyAlignment="1">
      <alignment horizontal="left" vertical="center"/>
    </xf>
    <xf numFmtId="0" fontId="32" fillId="11" borderId="42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wrapText="1"/>
    </xf>
    <xf numFmtId="0" fontId="32" fillId="12" borderId="0" xfId="0" applyFont="1" applyFill="1" applyAlignment="1">
      <alignment wrapText="1"/>
    </xf>
    <xf numFmtId="0" fontId="14" fillId="5" borderId="44" xfId="4" applyFont="1" applyFill="1" applyBorder="1" applyAlignment="1">
      <alignment horizontal="left" vertical="center"/>
    </xf>
    <xf numFmtId="0" fontId="3" fillId="2" borderId="0" xfId="4" applyFont="1" applyFill="1" applyBorder="1" applyAlignment="1">
      <alignment vertical="top" wrapText="1"/>
    </xf>
    <xf numFmtId="0" fontId="3" fillId="6" borderId="0" xfId="4" applyFont="1" applyFill="1" applyBorder="1" applyAlignment="1">
      <alignment vertical="top" wrapText="1"/>
    </xf>
    <xf numFmtId="14" fontId="3" fillId="6" borderId="0" xfId="4" applyNumberFormat="1" applyFont="1" applyFill="1" applyBorder="1" applyAlignment="1">
      <alignment vertical="top" wrapText="1"/>
    </xf>
    <xf numFmtId="0" fontId="3" fillId="6" borderId="0" xfId="2" applyFont="1" applyFill="1" applyBorder="1" applyAlignment="1">
      <alignment vertical="top" wrapText="1"/>
    </xf>
    <xf numFmtId="0" fontId="22" fillId="2" borderId="41" xfId="7" applyFont="1" applyFill="1" applyBorder="1" applyAlignment="1">
      <alignment horizontal="left" vertical="top" wrapText="1"/>
    </xf>
    <xf numFmtId="0" fontId="3" fillId="7" borderId="41" xfId="0" applyFont="1" applyFill="1" applyBorder="1"/>
    <xf numFmtId="0" fontId="3" fillId="7" borderId="41" xfId="0" applyFont="1" applyFill="1" applyBorder="1" applyAlignment="1">
      <alignment vertical="top" wrapText="1"/>
    </xf>
    <xf numFmtId="0" fontId="18" fillId="2" borderId="41" xfId="0" applyFont="1" applyFill="1" applyBorder="1" applyAlignment="1">
      <alignment horizontal="left" vertical="top" wrapText="1"/>
    </xf>
    <xf numFmtId="0" fontId="22" fillId="2" borderId="41" xfId="0" applyFont="1" applyFill="1" applyBorder="1" applyAlignment="1">
      <alignment horizontal="left" vertical="top" wrapText="1"/>
    </xf>
    <xf numFmtId="0" fontId="27" fillId="7" borderId="41" xfId="0" applyFont="1" applyFill="1" applyBorder="1" applyAlignment="1">
      <alignment horizontal="left" vertical="center"/>
    </xf>
    <xf numFmtId="0" fontId="3" fillId="6" borderId="46" xfId="4" applyFont="1" applyFill="1" applyBorder="1" applyAlignment="1">
      <alignment vertical="top" wrapText="1"/>
    </xf>
    <xf numFmtId="0" fontId="18" fillId="2" borderId="46" xfId="0" applyFont="1" applyFill="1" applyBorder="1" applyAlignment="1">
      <alignment horizontal="left" vertical="top" wrapText="1"/>
    </xf>
    <xf numFmtId="0" fontId="3" fillId="2" borderId="46" xfId="2" applyFont="1" applyFill="1" applyBorder="1"/>
    <xf numFmtId="0" fontId="3" fillId="7" borderId="46" xfId="0" applyFont="1" applyFill="1" applyBorder="1"/>
    <xf numFmtId="0" fontId="3" fillId="2" borderId="47" xfId="2" applyFont="1" applyFill="1" applyBorder="1"/>
    <xf numFmtId="0" fontId="3" fillId="2" borderId="2" xfId="2" applyFont="1" applyFill="1" applyBorder="1"/>
    <xf numFmtId="0" fontId="3" fillId="7" borderId="2" xfId="0" applyFont="1" applyFill="1" applyBorder="1"/>
    <xf numFmtId="0" fontId="3" fillId="2" borderId="45" xfId="2" applyFont="1" applyFill="1" applyBorder="1"/>
    <xf numFmtId="0" fontId="3" fillId="2" borderId="2" xfId="2" applyFont="1" applyFill="1" applyBorder="1" applyAlignment="1"/>
    <xf numFmtId="0" fontId="3" fillId="2" borderId="14" xfId="2" applyFont="1" applyFill="1" applyBorder="1"/>
    <xf numFmtId="0" fontId="3" fillId="2" borderId="14" xfId="2" applyFont="1" applyFill="1" applyBorder="1" applyAlignment="1"/>
    <xf numFmtId="0" fontId="18" fillId="2" borderId="14" xfId="0" applyFont="1" applyFill="1" applyBorder="1" applyAlignment="1">
      <alignment horizontal="left" vertical="top" wrapText="1"/>
    </xf>
    <xf numFmtId="0" fontId="3" fillId="2" borderId="48" xfId="2" applyFont="1" applyFill="1" applyBorder="1"/>
    <xf numFmtId="0" fontId="3" fillId="2" borderId="48" xfId="2" applyFont="1" applyFill="1" applyBorder="1" applyAlignment="1"/>
    <xf numFmtId="0" fontId="3" fillId="6" borderId="48" xfId="4" applyFont="1" applyFill="1" applyBorder="1" applyAlignment="1">
      <alignment vertical="top" wrapText="1"/>
    </xf>
    <xf numFmtId="0" fontId="22" fillId="2" borderId="48" xfId="0" applyFont="1" applyFill="1" applyBorder="1" applyAlignment="1">
      <alignment horizontal="left" vertical="top" wrapText="1"/>
    </xf>
    <xf numFmtId="0" fontId="18" fillId="2" borderId="48" xfId="0" applyFont="1" applyFill="1" applyBorder="1" applyAlignment="1">
      <alignment horizontal="left" vertical="top" wrapText="1"/>
    </xf>
    <xf numFmtId="0" fontId="3" fillId="2" borderId="49" xfId="2" applyFont="1" applyFill="1" applyBorder="1"/>
    <xf numFmtId="0" fontId="3" fillId="2" borderId="49" xfId="2" applyFont="1" applyFill="1" applyBorder="1" applyAlignment="1"/>
    <xf numFmtId="0" fontId="3" fillId="6" borderId="49" xfId="4" applyFont="1" applyFill="1" applyBorder="1" applyAlignment="1">
      <alignment vertical="top" wrapText="1"/>
    </xf>
    <xf numFmtId="0" fontId="18" fillId="2" borderId="49" xfId="0" applyFont="1" applyFill="1" applyBorder="1" applyAlignment="1">
      <alignment horizontal="left" vertical="top" wrapText="1"/>
    </xf>
    <xf numFmtId="0" fontId="3" fillId="6" borderId="7" xfId="1" applyNumberFormat="1" applyFont="1" applyFill="1" applyBorder="1" applyAlignment="1" applyProtection="1">
      <alignment horizontal="left" vertical="center" wrapText="1"/>
    </xf>
    <xf numFmtId="0" fontId="22" fillId="2" borderId="2" xfId="7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vertical="top" wrapText="1"/>
    </xf>
    <xf numFmtId="0" fontId="3" fillId="2" borderId="2" xfId="2" applyFont="1" applyFill="1" applyBorder="1" applyAlignment="1">
      <alignment vertical="top" wrapText="1"/>
    </xf>
    <xf numFmtId="0" fontId="22" fillId="2" borderId="2" xfId="0" applyFont="1" applyFill="1" applyBorder="1" applyAlignment="1">
      <alignment horizontal="left" vertical="top" wrapText="1"/>
    </xf>
    <xf numFmtId="0" fontId="14" fillId="5" borderId="2" xfId="4" applyFont="1" applyFill="1" applyBorder="1" applyAlignment="1">
      <alignment horizontal="left" vertical="center"/>
    </xf>
    <xf numFmtId="0" fontId="3" fillId="6" borderId="50" xfId="4" applyFont="1" applyFill="1" applyBorder="1" applyAlignment="1">
      <alignment vertical="top" wrapText="1"/>
    </xf>
    <xf numFmtId="0" fontId="18" fillId="6" borderId="50" xfId="2" applyFont="1" applyFill="1" applyBorder="1" applyAlignment="1">
      <alignment horizontal="left" vertical="top" wrapText="1"/>
    </xf>
    <xf numFmtId="14" fontId="3" fillId="6" borderId="50" xfId="4" applyNumberFormat="1" applyFont="1" applyFill="1" applyBorder="1" applyAlignment="1">
      <alignment vertical="top" wrapText="1"/>
    </xf>
    <xf numFmtId="0" fontId="3" fillId="6" borderId="50" xfId="2" applyFont="1" applyFill="1" applyBorder="1" applyAlignment="1">
      <alignment vertical="top" wrapText="1"/>
    </xf>
    <xf numFmtId="0" fontId="3" fillId="7" borderId="23" xfId="0" applyFont="1" applyFill="1" applyBorder="1" applyAlignment="1">
      <alignment horizontal="left" vertical="center" wrapText="1"/>
    </xf>
    <xf numFmtId="0" fontId="3" fillId="2" borderId="3" xfId="2" applyFont="1" applyFill="1" applyBorder="1" applyAlignment="1">
      <alignment wrapText="1"/>
    </xf>
    <xf numFmtId="0" fontId="34" fillId="0" borderId="7" xfId="1" applyFont="1" applyBorder="1"/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29" fillId="0" borderId="0" xfId="0" applyFont="1" applyAlignment="1">
      <alignment horizontal="left" vertical="center"/>
    </xf>
    <xf numFmtId="0" fontId="8" fillId="6" borderId="30" xfId="4" applyFont="1" applyFill="1" applyBorder="1" applyAlignment="1">
      <alignment horizontal="left" wrapText="1"/>
    </xf>
    <xf numFmtId="0" fontId="8" fillId="6" borderId="31" xfId="4" applyFont="1" applyFill="1" applyBorder="1" applyAlignment="1">
      <alignment horizontal="left" wrapText="1"/>
    </xf>
    <xf numFmtId="0" fontId="12" fillId="2" borderId="30" xfId="2" applyFont="1" applyFill="1" applyBorder="1" applyAlignment="1">
      <alignment horizontal="center" vertical="center" wrapText="1"/>
    </xf>
    <xf numFmtId="0" fontId="18" fillId="2" borderId="32" xfId="2" applyFont="1" applyFill="1" applyBorder="1" applyAlignment="1">
      <alignment horizontal="center" vertical="center" wrapText="1"/>
    </xf>
    <xf numFmtId="0" fontId="27" fillId="10" borderId="23" xfId="0" applyFont="1" applyFill="1" applyBorder="1" applyAlignment="1">
      <alignment horizontal="left" vertical="top" wrapText="1"/>
    </xf>
    <xf numFmtId="0" fontId="12" fillId="6" borderId="30" xfId="0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C6" sqref="C6:E7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38" t="s">
        <v>0</v>
      </c>
      <c r="D2" s="238"/>
      <c r="E2" s="238"/>
      <c r="F2" s="238"/>
      <c r="G2" s="238"/>
    </row>
    <row r="3" spans="1:7">
      <c r="B3" s="6"/>
      <c r="C3" s="7"/>
      <c r="F3" s="8"/>
    </row>
    <row r="4" spans="1:7" ht="14.25" customHeight="1">
      <c r="B4" s="9" t="s">
        <v>1</v>
      </c>
      <c r="C4" s="239" t="s">
        <v>533</v>
      </c>
      <c r="D4" s="240"/>
      <c r="E4" s="240"/>
      <c r="F4" s="9" t="s">
        <v>2</v>
      </c>
      <c r="G4" s="10" t="s">
        <v>438</v>
      </c>
    </row>
    <row r="5" spans="1:7" ht="14.25" customHeight="1">
      <c r="B5" s="9" t="s">
        <v>3</v>
      </c>
      <c r="C5" s="240" t="s">
        <v>648</v>
      </c>
      <c r="D5" s="240"/>
      <c r="E5" s="240"/>
      <c r="F5" s="9" t="s">
        <v>4</v>
      </c>
      <c r="G5" s="10" t="s">
        <v>535</v>
      </c>
    </row>
    <row r="6" spans="1:7" ht="15.75" customHeight="1">
      <c r="B6" s="241" t="s">
        <v>5</v>
      </c>
      <c r="C6" s="242" t="str">
        <f>C5&amp;"_"&amp;"Integration Test Case"&amp;"_"&amp;"v1.0"</f>
        <v>BS_Integration Test Case_v1.0</v>
      </c>
      <c r="D6" s="242"/>
      <c r="E6" s="242"/>
      <c r="F6" s="9" t="s">
        <v>6</v>
      </c>
      <c r="G6" s="86">
        <v>43036</v>
      </c>
    </row>
    <row r="7" spans="1:7" ht="13.5" customHeight="1">
      <c r="B7" s="241"/>
      <c r="C7" s="242"/>
      <c r="D7" s="242"/>
      <c r="E7" s="242"/>
      <c r="F7" s="9" t="s">
        <v>7</v>
      </c>
      <c r="G7" s="147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7">
        <v>43036</v>
      </c>
      <c r="C12" s="88" t="s">
        <v>45</v>
      </c>
      <c r="D12" s="89"/>
      <c r="E12" s="89" t="s">
        <v>46</v>
      </c>
      <c r="F12" s="115" t="s">
        <v>55</v>
      </c>
      <c r="G12" s="22" t="s">
        <v>534</v>
      </c>
    </row>
    <row r="13" spans="1:7" s="19" customFormat="1" ht="21.75" customHeight="1">
      <c r="B13" s="87"/>
      <c r="C13" s="88"/>
      <c r="D13" s="21"/>
      <c r="E13" s="89"/>
      <c r="F13" s="21"/>
      <c r="G13" s="24"/>
    </row>
    <row r="14" spans="1:7" s="19" customFormat="1" ht="19.5" customHeight="1">
      <c r="B14" s="87"/>
      <c r="C14" s="88"/>
      <c r="D14" s="21"/>
      <c r="E14" s="89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D5" sqref="D5:F5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245" t="s">
        <v>1</v>
      </c>
      <c r="C3" s="245"/>
      <c r="D3" s="246" t="str">
        <f>Cover!C4</f>
        <v>Bakery Store Online</v>
      </c>
      <c r="E3" s="246"/>
      <c r="F3" s="246"/>
    </row>
    <row r="4" spans="2:6">
      <c r="B4" s="245" t="s">
        <v>3</v>
      </c>
      <c r="C4" s="245"/>
      <c r="D4" s="246" t="str">
        <f>Cover!C5</f>
        <v>BS</v>
      </c>
      <c r="E4" s="246"/>
      <c r="F4" s="246"/>
    </row>
    <row r="5" spans="2:6" s="35" customFormat="1" ht="72" customHeight="1">
      <c r="B5" s="243" t="s">
        <v>15</v>
      </c>
      <c r="C5" s="243"/>
      <c r="D5" s="244" t="s">
        <v>662</v>
      </c>
      <c r="E5" s="244"/>
      <c r="F5" s="244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25.5">
      <c r="B9" s="46">
        <v>1</v>
      </c>
      <c r="C9" s="47" t="s">
        <v>56</v>
      </c>
      <c r="D9" s="143" t="s">
        <v>51</v>
      </c>
      <c r="E9" s="113" t="s">
        <v>57</v>
      </c>
      <c r="F9" s="112" t="s">
        <v>63</v>
      </c>
    </row>
    <row r="10" spans="2:6" ht="25.5">
      <c r="B10" s="46">
        <v>2</v>
      </c>
      <c r="C10" s="47" t="s">
        <v>50</v>
      </c>
      <c r="D10" s="143" t="s">
        <v>48</v>
      </c>
      <c r="E10" s="113" t="s">
        <v>52</v>
      </c>
      <c r="F10" s="112" t="s">
        <v>64</v>
      </c>
    </row>
    <row r="11" spans="2:6" ht="25.5">
      <c r="B11" s="46">
        <v>3</v>
      </c>
      <c r="C11" s="47" t="s">
        <v>520</v>
      </c>
      <c r="D11" s="48" t="s">
        <v>536</v>
      </c>
      <c r="E11" s="225" t="s">
        <v>537</v>
      </c>
      <c r="F11" s="112" t="s">
        <v>538</v>
      </c>
    </row>
    <row r="12" spans="2:6" ht="13.5">
      <c r="B12" s="46"/>
      <c r="C12" s="47"/>
      <c r="D12" s="90"/>
      <c r="E12" s="48"/>
      <c r="F12" s="49"/>
    </row>
    <row r="13" spans="2:6" ht="13.5">
      <c r="B13" s="46"/>
      <c r="C13" s="47"/>
      <c r="D13" s="109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51"/>
      <c r="C20" s="52"/>
      <c r="D20" s="53"/>
      <c r="E20" s="53"/>
      <c r="F20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0" location="Admin_Function!A1" display="Admin_function"/>
    <hyperlink ref="D9" location="User_Function!A1" display="User_function"/>
    <hyperlink ref="D11" location="Staff_Function!A1" display="Staff_functio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1" sqref="C11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49" t="s">
        <v>37</v>
      </c>
      <c r="C1" s="249"/>
      <c r="D1" s="249"/>
      <c r="E1" s="249"/>
      <c r="F1" s="249"/>
      <c r="G1" s="249"/>
      <c r="H1" s="249"/>
    </row>
    <row r="2" spans="1:8" ht="14.25" customHeight="1">
      <c r="A2" s="62"/>
      <c r="B2" s="62"/>
      <c r="C2" s="63"/>
      <c r="D2" s="63"/>
      <c r="E2" s="63"/>
      <c r="F2" s="63"/>
      <c r="G2" s="63"/>
      <c r="H2" s="64"/>
    </row>
    <row r="3" spans="1:8" ht="12" customHeight="1">
      <c r="B3" s="11" t="s">
        <v>1</v>
      </c>
      <c r="C3" s="246" t="str">
        <f>Cover!C4</f>
        <v>Bakery Store Online</v>
      </c>
      <c r="D3" s="246"/>
      <c r="E3" s="247" t="s">
        <v>2</v>
      </c>
      <c r="F3" s="247"/>
      <c r="G3" s="10" t="s">
        <v>438</v>
      </c>
      <c r="H3" s="65"/>
    </row>
    <row r="4" spans="1:8" ht="12" customHeight="1">
      <c r="B4" s="11" t="s">
        <v>3</v>
      </c>
      <c r="C4" s="246" t="str">
        <f>Cover!C5</f>
        <v>BS</v>
      </c>
      <c r="D4" s="246"/>
      <c r="E4" s="247" t="s">
        <v>4</v>
      </c>
      <c r="F4" s="247"/>
      <c r="G4" s="10" t="s">
        <v>535</v>
      </c>
      <c r="H4" s="65"/>
    </row>
    <row r="5" spans="1:8" ht="12" customHeight="1">
      <c r="B5" s="66" t="s">
        <v>5</v>
      </c>
      <c r="C5" s="246" t="str">
        <f>C4&amp;"_"&amp;"Integration Test Report"&amp;"_"&amp;"v1.0"</f>
        <v>BS_Integration Test Report_v1.0</v>
      </c>
      <c r="D5" s="246"/>
      <c r="E5" s="247" t="s">
        <v>6</v>
      </c>
      <c r="F5" s="247"/>
      <c r="G5" s="114"/>
      <c r="H5" s="67"/>
    </row>
    <row r="6" spans="1:8" ht="21.75" customHeight="1">
      <c r="A6" s="62"/>
      <c r="B6" s="66" t="s">
        <v>38</v>
      </c>
      <c r="C6" s="248"/>
      <c r="D6" s="248"/>
      <c r="E6" s="248"/>
      <c r="F6" s="248"/>
      <c r="G6" s="248"/>
      <c r="H6" s="248"/>
    </row>
    <row r="7" spans="1:8" ht="14.25" customHeight="1">
      <c r="A7" s="62"/>
      <c r="B7" s="68"/>
      <c r="C7" s="69"/>
      <c r="D7" s="63"/>
      <c r="E7" s="63"/>
      <c r="F7" s="63"/>
      <c r="G7" s="63"/>
      <c r="H7" s="64"/>
    </row>
    <row r="8" spans="1:8">
      <c r="B8" s="68"/>
      <c r="C8" s="69"/>
      <c r="D8" s="63"/>
      <c r="E8" s="63"/>
      <c r="F8" s="63"/>
      <c r="G8" s="63"/>
      <c r="H8" s="64"/>
    </row>
    <row r="9" spans="1:8">
      <c r="A9" s="70"/>
      <c r="B9" s="70"/>
      <c r="C9" s="70"/>
      <c r="D9" s="70"/>
      <c r="E9" s="70"/>
      <c r="F9" s="70"/>
      <c r="G9" s="70"/>
      <c r="H9" s="70"/>
    </row>
    <row r="10" spans="1:8">
      <c r="A10" s="71"/>
      <c r="B10" s="144" t="s">
        <v>16</v>
      </c>
      <c r="C10" s="72" t="s">
        <v>39</v>
      </c>
      <c r="D10" s="73" t="s">
        <v>22</v>
      </c>
      <c r="E10" s="72" t="s">
        <v>24</v>
      </c>
      <c r="F10" s="72" t="s">
        <v>26</v>
      </c>
      <c r="G10" s="72" t="s">
        <v>27</v>
      </c>
      <c r="H10" s="74" t="s">
        <v>40</v>
      </c>
    </row>
    <row r="11" spans="1:8">
      <c r="A11" s="71"/>
      <c r="B11" s="145">
        <v>1</v>
      </c>
      <c r="C11" s="143" t="s">
        <v>58</v>
      </c>
      <c r="D11" s="76">
        <f>User_Function!A6</f>
        <v>0</v>
      </c>
      <c r="E11" s="76">
        <f>User_Function!B6</f>
        <v>0</v>
      </c>
      <c r="F11" s="76">
        <f>User_Function!C6</f>
        <v>128</v>
      </c>
      <c r="G11" s="76">
        <f>User_Function!D6</f>
        <v>0</v>
      </c>
      <c r="H11" s="77">
        <f>User_Function!E6</f>
        <v>128</v>
      </c>
    </row>
    <row r="12" spans="1:8" ht="14.25">
      <c r="A12" s="71"/>
      <c r="B12" s="145">
        <v>2</v>
      </c>
      <c r="C12" s="237" t="s">
        <v>539</v>
      </c>
      <c r="D12" s="76">
        <f>Staff_Function!A6</f>
        <v>0</v>
      </c>
      <c r="E12" s="76">
        <f>Staff_Function!B6</f>
        <v>0</v>
      </c>
      <c r="F12" s="76">
        <f>Staff_Function!C6</f>
        <v>126</v>
      </c>
      <c r="G12" s="76">
        <f>Staff_Function!D6</f>
        <v>0</v>
      </c>
      <c r="H12" s="77">
        <f>Staff_Function!E6</f>
        <v>126</v>
      </c>
    </row>
    <row r="13" spans="1:8">
      <c r="A13" s="75"/>
      <c r="B13" s="145">
        <v>3</v>
      </c>
      <c r="C13" s="143" t="s">
        <v>61</v>
      </c>
      <c r="D13" s="76">
        <f>Admin_Function!A6</f>
        <v>0</v>
      </c>
      <c r="E13" s="76">
        <f>Admin_Function!B6</f>
        <v>0</v>
      </c>
      <c r="F13" s="76">
        <f>Admin_Function!C6</f>
        <v>244</v>
      </c>
      <c r="G13" s="76">
        <f>Admin_Function!D6</f>
        <v>0</v>
      </c>
      <c r="H13" s="77">
        <f>Admin_Function!E6</f>
        <v>244</v>
      </c>
    </row>
    <row r="14" spans="1:8">
      <c r="A14" s="75"/>
      <c r="B14" s="146"/>
      <c r="C14" s="78" t="s">
        <v>41</v>
      </c>
      <c r="D14" s="79">
        <f>SUM(D9:D13)</f>
        <v>0</v>
      </c>
      <c r="E14" s="79">
        <f>SUM(E9:E13)</f>
        <v>0</v>
      </c>
      <c r="F14" s="79">
        <f>SUM(F9:F13)</f>
        <v>498</v>
      </c>
      <c r="G14" s="79">
        <f>SUM(G9:G13)</f>
        <v>0</v>
      </c>
      <c r="H14" s="80">
        <f>SUM(H9:H13)</f>
        <v>498</v>
      </c>
    </row>
    <row r="15" spans="1:8">
      <c r="A15" s="70"/>
      <c r="B15" s="81"/>
      <c r="C15" s="70"/>
      <c r="D15" s="82"/>
      <c r="E15" s="83"/>
      <c r="F15" s="83"/>
      <c r="G15" s="83"/>
      <c r="H15" s="83"/>
    </row>
    <row r="16" spans="1:8">
      <c r="A16" s="70"/>
      <c r="B16" s="70"/>
      <c r="C16" s="84" t="s">
        <v>42</v>
      </c>
      <c r="D16" s="70"/>
      <c r="E16" s="85">
        <f>(D14+E14)*100/(H14-G14)</f>
        <v>0</v>
      </c>
      <c r="F16" s="70" t="s">
        <v>43</v>
      </c>
      <c r="G16" s="70"/>
      <c r="H16" s="55"/>
    </row>
    <row r="17" spans="1:8">
      <c r="A17" s="70"/>
      <c r="B17" s="70"/>
      <c r="C17" s="84" t="s">
        <v>44</v>
      </c>
      <c r="D17" s="70"/>
      <c r="E17" s="85">
        <f>D14*100/(H14-G14)</f>
        <v>0</v>
      </c>
      <c r="F17" s="70" t="s">
        <v>43</v>
      </c>
      <c r="G17" s="70"/>
      <c r="H17" s="55"/>
    </row>
    <row r="18" spans="1:8">
      <c r="C18" s="70"/>
      <c r="D18" s="70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User_Function!A1" display="User_function"/>
    <hyperlink ref="C13" location="Admin_Function!A1" display="Admin_function"/>
    <hyperlink ref="C12" location="Staff_Function!A1" display="Staff_Function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4" sqref="A4:C14"/>
    </sheetView>
  </sheetViews>
  <sheetFormatPr defaultRowHeight="14.25" customHeight="1"/>
  <cols>
    <col min="1" max="1" width="14.25" style="148" customWidth="1"/>
    <col min="2" max="2" width="52.875" style="148" customWidth="1"/>
    <col min="3" max="3" width="37.5" style="148" customWidth="1"/>
    <col min="4" max="16384" width="9" style="148"/>
  </cols>
  <sheetData>
    <row r="1" spans="1:3" ht="14.25" customHeight="1">
      <c r="A1" s="250" t="s">
        <v>68</v>
      </c>
      <c r="B1" s="250"/>
      <c r="C1" s="250"/>
    </row>
    <row r="2" spans="1:3" ht="14.25" customHeight="1" thickBot="1"/>
    <row r="3" spans="1:3" ht="15">
      <c r="A3" s="149" t="s">
        <v>16</v>
      </c>
      <c r="B3" s="150" t="s">
        <v>69</v>
      </c>
      <c r="C3" s="151" t="s">
        <v>70</v>
      </c>
    </row>
    <row r="4" spans="1:3" ht="15">
      <c r="A4" s="152" t="s">
        <v>71</v>
      </c>
      <c r="B4" s="153"/>
      <c r="C4" s="153" t="s">
        <v>524</v>
      </c>
    </row>
    <row r="5" spans="1:3" ht="15">
      <c r="A5" s="152" t="s">
        <v>72</v>
      </c>
      <c r="B5" s="153"/>
      <c r="C5" s="153" t="s">
        <v>525</v>
      </c>
    </row>
    <row r="6" spans="1:3" ht="15">
      <c r="A6" s="152" t="s">
        <v>73</v>
      </c>
      <c r="B6" s="153"/>
      <c r="C6" s="153" t="s">
        <v>526</v>
      </c>
    </row>
    <row r="7" spans="1:3" ht="15">
      <c r="A7" s="152" t="s">
        <v>74</v>
      </c>
      <c r="B7" s="153"/>
      <c r="C7" s="153" t="s">
        <v>527</v>
      </c>
    </row>
    <row r="8" spans="1:3" ht="15">
      <c r="A8" s="152" t="s">
        <v>75</v>
      </c>
      <c r="B8" s="153"/>
      <c r="C8" s="153" t="s">
        <v>528</v>
      </c>
    </row>
    <row r="9" spans="1:3" ht="15">
      <c r="A9" s="152" t="s">
        <v>76</v>
      </c>
      <c r="B9" s="153"/>
      <c r="C9" s="153" t="s">
        <v>529</v>
      </c>
    </row>
    <row r="10" spans="1:3" ht="15">
      <c r="A10" s="152" t="s">
        <v>77</v>
      </c>
      <c r="B10" s="153"/>
      <c r="C10" s="153" t="s">
        <v>530</v>
      </c>
    </row>
    <row r="11" spans="1:3" ht="15">
      <c r="A11" s="152" t="s">
        <v>78</v>
      </c>
      <c r="B11" s="153"/>
      <c r="C11" s="153" t="s">
        <v>531</v>
      </c>
    </row>
    <row r="12" spans="1:3" ht="15">
      <c r="A12" s="152" t="s">
        <v>79</v>
      </c>
      <c r="B12" s="153"/>
      <c r="C12" s="153" t="s">
        <v>532</v>
      </c>
    </row>
    <row r="13" spans="1:3" ht="15">
      <c r="A13" s="152" t="s">
        <v>80</v>
      </c>
      <c r="B13" s="153"/>
      <c r="C13" s="153" t="s">
        <v>615</v>
      </c>
    </row>
    <row r="14" spans="1:3" ht="15">
      <c r="A14" s="152" t="s">
        <v>644</v>
      </c>
      <c r="B14" s="153"/>
      <c r="C14" s="153" t="s">
        <v>645</v>
      </c>
    </row>
    <row r="15" spans="1:3" ht="15"/>
    <row r="16" spans="1:3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09"/>
  <sheetViews>
    <sheetView topLeftCell="A43" zoomScale="90" zoomScaleNormal="90" workbookViewId="0">
      <selection activeCell="E60" sqref="E60"/>
    </sheetView>
  </sheetViews>
  <sheetFormatPr defaultColWidth="15.25" defaultRowHeight="13.5" customHeight="1"/>
  <cols>
    <col min="1" max="1" width="15.125" style="130" customWidth="1"/>
    <col min="2" max="2" width="42.125" style="105" customWidth="1"/>
    <col min="3" max="3" width="33" style="105" customWidth="1"/>
    <col min="4" max="4" width="30.625" style="105" customWidth="1"/>
    <col min="5" max="5" width="15.25" style="105" customWidth="1"/>
    <col min="6" max="6" width="8.25" style="105" customWidth="1"/>
    <col min="7" max="7" width="7.375" style="105" customWidth="1"/>
    <col min="8" max="8" width="15.25" style="108" customWidth="1"/>
    <col min="9" max="9" width="15.25" style="105" customWidth="1"/>
    <col min="10" max="10" width="13.875" style="107" hidden="1" customWidth="1"/>
    <col min="11" max="11" width="15.25" style="105" customWidth="1"/>
    <col min="12" max="16" width="15.25" style="105"/>
    <col min="17" max="17" width="0" style="105" hidden="1" customWidth="1"/>
    <col min="18" max="16384" width="15.25" style="105"/>
  </cols>
  <sheetData>
    <row r="1" spans="1:257" ht="13.5" customHeight="1" thickBot="1">
      <c r="A1" s="122" t="s">
        <v>49</v>
      </c>
      <c r="B1" s="92"/>
      <c r="C1" s="92"/>
      <c r="D1" s="92"/>
      <c r="E1" s="92"/>
      <c r="F1" s="92"/>
      <c r="G1" s="93"/>
      <c r="H1" s="94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5"/>
      <c r="HD1" s="95"/>
      <c r="HE1" s="95"/>
      <c r="HF1" s="95"/>
      <c r="HG1" s="95"/>
      <c r="HH1" s="95"/>
      <c r="HI1" s="95"/>
      <c r="HJ1" s="95"/>
      <c r="HK1" s="95"/>
      <c r="HL1" s="95"/>
      <c r="HM1" s="95"/>
      <c r="HN1" s="95"/>
      <c r="HO1" s="95"/>
      <c r="HP1" s="95"/>
      <c r="HQ1" s="95"/>
      <c r="HR1" s="95"/>
      <c r="HS1" s="95"/>
      <c r="HT1" s="95"/>
      <c r="HU1" s="95"/>
      <c r="HV1" s="95"/>
      <c r="HW1" s="95"/>
      <c r="HX1" s="95"/>
      <c r="HY1" s="95"/>
      <c r="HZ1" s="95"/>
      <c r="IA1" s="95"/>
      <c r="IB1" s="95"/>
      <c r="IC1" s="95"/>
      <c r="ID1" s="95"/>
      <c r="IE1" s="95"/>
      <c r="IF1" s="95"/>
      <c r="IG1" s="95"/>
      <c r="IH1" s="95"/>
      <c r="II1" s="95"/>
      <c r="IJ1" s="95"/>
      <c r="IK1" s="95"/>
      <c r="IL1" s="95"/>
      <c r="IM1" s="95"/>
      <c r="IN1" s="95"/>
      <c r="IO1" s="95"/>
      <c r="IP1" s="95"/>
    </row>
    <row r="2" spans="1:257" ht="13.5" customHeight="1">
      <c r="A2" s="123" t="s">
        <v>21</v>
      </c>
      <c r="B2" s="251" t="s">
        <v>53</v>
      </c>
      <c r="C2" s="251"/>
      <c r="D2" s="251"/>
      <c r="E2" s="251"/>
      <c r="F2" s="251"/>
      <c r="G2" s="251"/>
      <c r="H2" s="141" t="s">
        <v>22</v>
      </c>
      <c r="I2" s="95"/>
      <c r="J2" s="95" t="s">
        <v>22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</row>
    <row r="3" spans="1:257" ht="13.5" customHeight="1">
      <c r="A3" s="124" t="s">
        <v>23</v>
      </c>
      <c r="B3" s="251" t="s">
        <v>54</v>
      </c>
      <c r="C3" s="251"/>
      <c r="D3" s="251"/>
      <c r="E3" s="251"/>
      <c r="F3" s="251"/>
      <c r="G3" s="251"/>
      <c r="H3" s="141" t="s">
        <v>24</v>
      </c>
      <c r="I3" s="95"/>
      <c r="J3" s="95" t="s">
        <v>24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  <c r="IL3" s="95"/>
      <c r="IM3" s="95"/>
      <c r="IN3" s="95"/>
      <c r="IO3" s="95"/>
      <c r="IP3" s="95"/>
    </row>
    <row r="4" spans="1:257" ht="13.5" customHeight="1">
      <c r="A4" s="123" t="s">
        <v>25</v>
      </c>
      <c r="B4" s="252" t="s">
        <v>438</v>
      </c>
      <c r="C4" s="252"/>
      <c r="D4" s="252"/>
      <c r="E4" s="252"/>
      <c r="F4" s="252"/>
      <c r="G4" s="252"/>
      <c r="H4" s="141" t="s">
        <v>27</v>
      </c>
      <c r="I4" s="95"/>
      <c r="J4" s="96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  <c r="IL4" s="95"/>
      <c r="IM4" s="95"/>
      <c r="IN4" s="95"/>
      <c r="IO4" s="95"/>
      <c r="IP4" s="95"/>
    </row>
    <row r="5" spans="1:257" ht="13.5" customHeight="1">
      <c r="A5" s="125" t="s">
        <v>22</v>
      </c>
      <c r="B5" s="97" t="s">
        <v>24</v>
      </c>
      <c r="C5" s="97" t="s">
        <v>26</v>
      </c>
      <c r="D5" s="98" t="s">
        <v>27</v>
      </c>
      <c r="E5" s="253" t="s">
        <v>28</v>
      </c>
      <c r="F5" s="253"/>
      <c r="G5" s="253"/>
      <c r="H5" s="142" t="s">
        <v>26</v>
      </c>
      <c r="I5" s="95"/>
      <c r="J5" s="95" t="s">
        <v>29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  <c r="HL5" s="95"/>
      <c r="HM5" s="95"/>
      <c r="HN5" s="95"/>
      <c r="HO5" s="95"/>
      <c r="HP5" s="95"/>
      <c r="HQ5" s="95"/>
      <c r="HR5" s="95"/>
      <c r="HS5" s="95"/>
      <c r="HT5" s="95"/>
      <c r="HU5" s="95"/>
      <c r="HV5" s="95"/>
      <c r="HW5" s="95"/>
      <c r="HX5" s="95"/>
      <c r="HY5" s="95"/>
      <c r="HZ5" s="95"/>
      <c r="IA5" s="95"/>
      <c r="IB5" s="95"/>
      <c r="IC5" s="95"/>
      <c r="ID5" s="95"/>
      <c r="IE5" s="95"/>
      <c r="IF5" s="95"/>
      <c r="IG5" s="95"/>
      <c r="IH5" s="95"/>
      <c r="II5" s="95"/>
      <c r="IJ5" s="95"/>
      <c r="IK5" s="95"/>
      <c r="IL5" s="95"/>
      <c r="IM5" s="95"/>
      <c r="IN5" s="95"/>
      <c r="IO5" s="95"/>
      <c r="IP5" s="95"/>
    </row>
    <row r="6" spans="1:257" ht="13.5" customHeight="1" thickBot="1">
      <c r="A6" s="126">
        <f>COUNTIF(F11:G268,"Pass")</f>
        <v>0</v>
      </c>
      <c r="B6" s="101">
        <f>COUNTIF(F11:G715,"Fail")</f>
        <v>0</v>
      </c>
      <c r="C6" s="101">
        <f>E6-D6-B6-A6</f>
        <v>128</v>
      </c>
      <c r="D6" s="102">
        <f>COUNTIF(F11:G715,"N/A")</f>
        <v>0</v>
      </c>
      <c r="E6" s="254">
        <f>COUNTA(A11:A272)*2</f>
        <v>128</v>
      </c>
      <c r="F6" s="254"/>
      <c r="G6" s="254"/>
      <c r="H6" s="99"/>
      <c r="I6" s="95"/>
      <c r="J6" s="95" t="s">
        <v>27</v>
      </c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/>
      <c r="HR6" s="95"/>
      <c r="HS6" s="95"/>
      <c r="HT6" s="95"/>
      <c r="HU6" s="95"/>
      <c r="HV6" s="95"/>
      <c r="HW6" s="95"/>
      <c r="HX6" s="95"/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  <c r="IL6" s="95"/>
      <c r="IM6" s="95"/>
      <c r="IN6" s="95"/>
      <c r="IO6" s="95"/>
      <c r="IP6" s="95"/>
    </row>
    <row r="7" spans="1:257" ht="13.5" customHeight="1">
      <c r="A7" s="184"/>
      <c r="B7" s="185"/>
      <c r="C7" s="185"/>
      <c r="D7" s="185"/>
      <c r="E7" s="186"/>
      <c r="F7" s="186"/>
      <c r="G7" s="186"/>
      <c r="H7" s="99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  <c r="IL7" s="95"/>
      <c r="IM7" s="95"/>
      <c r="IN7" s="95"/>
      <c r="IO7" s="95"/>
      <c r="IP7" s="95"/>
    </row>
    <row r="8" spans="1:257" ht="13.5" customHeight="1">
      <c r="A8" s="184"/>
      <c r="B8" s="185"/>
      <c r="C8" s="185"/>
      <c r="D8" s="185"/>
      <c r="E8" s="186"/>
      <c r="F8" s="186"/>
      <c r="G8" s="186"/>
      <c r="H8" s="99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</row>
    <row r="9" spans="1:257" ht="13.5" customHeight="1">
      <c r="A9" s="127"/>
      <c r="B9" s="95"/>
      <c r="C9" s="95"/>
      <c r="D9" s="103"/>
      <c r="E9" s="103"/>
      <c r="F9" s="103"/>
      <c r="G9" s="99"/>
      <c r="H9" s="99"/>
      <c r="I9" s="99"/>
      <c r="J9" s="100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</row>
    <row r="10" spans="1:257" ht="48.75" customHeight="1">
      <c r="A10" s="128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65</v>
      </c>
      <c r="G10" s="57" t="s">
        <v>66</v>
      </c>
      <c r="H10" s="57" t="s">
        <v>35</v>
      </c>
      <c r="I10" s="56" t="s">
        <v>36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</row>
    <row r="11" spans="1:257" ht="14.25" customHeight="1">
      <c r="A11" s="129"/>
      <c r="B11" s="58" t="s">
        <v>59</v>
      </c>
      <c r="C11" s="58"/>
      <c r="D11" s="58"/>
      <c r="E11" s="58"/>
      <c r="F11" s="58"/>
      <c r="G11" s="58"/>
      <c r="H11" s="58"/>
      <c r="I11" s="193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</row>
    <row r="12" spans="1:257" ht="14.25" customHeight="1">
      <c r="A12" s="158" t="str">
        <f>IF(OR(B12&lt;&gt;"",D12&lt;&gt;""),"["&amp;TEXT($B$2,"##")&amp;"-"&amp;TEXT(ROW()-10,"##")&amp;"]","")</f>
        <v>[User_login-2]</v>
      </c>
      <c r="B12" s="116" t="s">
        <v>98</v>
      </c>
      <c r="C12" s="116" t="s">
        <v>543</v>
      </c>
      <c r="D12" s="116" t="s">
        <v>540</v>
      </c>
      <c r="E12" s="173"/>
      <c r="F12" s="116"/>
      <c r="G12" s="116"/>
      <c r="H12" s="176"/>
      <c r="I12" s="174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</row>
    <row r="13" spans="1:257" ht="14.25" customHeight="1">
      <c r="A13" s="158" t="str">
        <f t="shared" ref="A13:A31" si="0">IF(OR(B13&lt;&gt;"",D13&lt;&gt;""),"["&amp;TEXT($B$2,"##")&amp;"-"&amp;TEXT(ROW()-10,"##")&amp;"]","")</f>
        <v>[User_login-3]</v>
      </c>
      <c r="B13" s="116" t="s">
        <v>541</v>
      </c>
      <c r="C13" s="116" t="s">
        <v>647</v>
      </c>
      <c r="D13" s="116" t="s">
        <v>176</v>
      </c>
      <c r="E13" s="175"/>
      <c r="F13" s="116"/>
      <c r="G13" s="116"/>
      <c r="H13" s="176"/>
      <c r="I13" s="176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</row>
    <row r="14" spans="1:257" ht="14.25" customHeight="1">
      <c r="A14" s="158" t="str">
        <f t="shared" si="0"/>
        <v>[User_login-4]</v>
      </c>
      <c r="B14" s="116" t="s">
        <v>156</v>
      </c>
      <c r="C14" s="116" t="s">
        <v>152</v>
      </c>
      <c r="D14" s="116" t="s">
        <v>169</v>
      </c>
      <c r="E14" s="175"/>
      <c r="F14" s="116"/>
      <c r="G14" s="116"/>
      <c r="H14" s="176"/>
      <c r="I14" s="176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</row>
    <row r="15" spans="1:257" ht="14.25" customHeight="1">
      <c r="A15" s="158" t="str">
        <f t="shared" si="0"/>
        <v>[User_login-5]</v>
      </c>
      <c r="B15" s="116" t="s">
        <v>83</v>
      </c>
      <c r="C15" s="116" t="s">
        <v>153</v>
      </c>
      <c r="D15" s="116" t="s">
        <v>170</v>
      </c>
      <c r="E15" s="175"/>
      <c r="F15" s="116"/>
      <c r="G15" s="116"/>
      <c r="H15" s="176"/>
      <c r="I15" s="176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</row>
    <row r="16" spans="1:257" ht="14.25" customHeight="1">
      <c r="A16" s="158" t="str">
        <f t="shared" si="0"/>
        <v>[User_login-6]</v>
      </c>
      <c r="B16" s="116" t="s">
        <v>60</v>
      </c>
      <c r="C16" s="116" t="s">
        <v>154</v>
      </c>
      <c r="D16" s="116" t="s">
        <v>171</v>
      </c>
      <c r="E16" s="175"/>
      <c r="F16" s="116"/>
      <c r="G16" s="116"/>
      <c r="H16" s="176"/>
      <c r="I16" s="176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</row>
    <row r="17" spans="1:250" ht="14.25" customHeight="1">
      <c r="A17" s="158" t="str">
        <f t="shared" si="0"/>
        <v>[User_login-7]</v>
      </c>
      <c r="B17" s="116" t="s">
        <v>157</v>
      </c>
      <c r="C17" s="116" t="s">
        <v>155</v>
      </c>
      <c r="D17" s="116" t="s">
        <v>172</v>
      </c>
      <c r="E17" s="175"/>
      <c r="F17" s="116"/>
      <c r="G17" s="116"/>
      <c r="H17" s="176"/>
      <c r="I17" s="176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</row>
    <row r="18" spans="1:250" ht="14.25" customHeight="1">
      <c r="A18" s="158" t="str">
        <f t="shared" si="0"/>
        <v>[User_login-8]</v>
      </c>
      <c r="B18" s="116" t="s">
        <v>158</v>
      </c>
      <c r="C18" s="116" t="s">
        <v>164</v>
      </c>
      <c r="D18" s="116" t="s">
        <v>173</v>
      </c>
      <c r="E18" s="175"/>
      <c r="F18" s="116"/>
      <c r="G18" s="116"/>
      <c r="H18" s="176"/>
      <c r="I18" s="176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</row>
    <row r="19" spans="1:250" ht="14.25" customHeight="1">
      <c r="A19" s="158" t="str">
        <f t="shared" si="0"/>
        <v>[User_login-9]</v>
      </c>
      <c r="B19" s="116" t="s">
        <v>159</v>
      </c>
      <c r="C19" s="116" t="s">
        <v>165</v>
      </c>
      <c r="D19" s="116" t="s">
        <v>174</v>
      </c>
      <c r="E19" s="175"/>
      <c r="F19" s="116"/>
      <c r="G19" s="116"/>
      <c r="H19" s="176"/>
      <c r="I19" s="176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</row>
    <row r="20" spans="1:250" ht="14.25" customHeight="1">
      <c r="A20" s="158" t="str">
        <f t="shared" si="0"/>
        <v>[User_login-10]</v>
      </c>
      <c r="B20" s="170" t="s">
        <v>160</v>
      </c>
      <c r="C20" s="170" t="s">
        <v>166</v>
      </c>
      <c r="D20" s="170" t="s">
        <v>175</v>
      </c>
      <c r="E20" s="198"/>
      <c r="F20" s="170"/>
      <c r="G20" s="170"/>
      <c r="H20" s="199"/>
      <c r="I20" s="200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</row>
    <row r="21" spans="1:250" ht="14.25" customHeight="1">
      <c r="A21" s="158" t="str">
        <f t="shared" si="0"/>
        <v>[User_login-11]</v>
      </c>
      <c r="B21" s="116" t="s">
        <v>161</v>
      </c>
      <c r="C21" s="116" t="s">
        <v>167</v>
      </c>
      <c r="D21" s="116" t="s">
        <v>177</v>
      </c>
      <c r="E21" s="175"/>
      <c r="F21" s="116"/>
      <c r="G21" s="116"/>
      <c r="H21" s="176"/>
      <c r="I21" s="177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</row>
    <row r="22" spans="1:250" ht="14.25" customHeight="1">
      <c r="A22" s="158" t="str">
        <f t="shared" si="0"/>
        <v>[User_login-12]</v>
      </c>
      <c r="B22" s="116" t="s">
        <v>162</v>
      </c>
      <c r="C22" s="116" t="s">
        <v>163</v>
      </c>
      <c r="D22" s="116" t="s">
        <v>184</v>
      </c>
      <c r="E22" s="175"/>
      <c r="F22" s="116"/>
      <c r="G22" s="116"/>
      <c r="H22" s="176"/>
      <c r="I22" s="177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</row>
    <row r="23" spans="1:250" ht="14.25" customHeight="1">
      <c r="A23" s="158" t="str">
        <f t="shared" si="0"/>
        <v>[User_login-13]</v>
      </c>
      <c r="B23" s="116" t="s">
        <v>162</v>
      </c>
      <c r="C23" s="116" t="s">
        <v>180</v>
      </c>
      <c r="D23" s="116" t="s">
        <v>178</v>
      </c>
      <c r="E23" s="175"/>
      <c r="F23" s="116"/>
      <c r="G23" s="116"/>
      <c r="H23" s="176"/>
      <c r="I23" s="177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</row>
    <row r="24" spans="1:250" ht="14.25" customHeight="1">
      <c r="A24" s="158" t="str">
        <f t="shared" si="0"/>
        <v>[User_login-14]</v>
      </c>
      <c r="B24" s="116" t="s">
        <v>179</v>
      </c>
      <c r="C24" s="116" t="s">
        <v>181</v>
      </c>
      <c r="D24" s="116" t="s">
        <v>182</v>
      </c>
      <c r="E24" s="175"/>
      <c r="F24" s="116"/>
      <c r="G24" s="116"/>
      <c r="H24" s="176"/>
      <c r="I24" s="177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</row>
    <row r="25" spans="1:250" ht="14.25" customHeight="1">
      <c r="A25" s="158" t="str">
        <f t="shared" si="0"/>
        <v>[User_login-15]</v>
      </c>
      <c r="B25" s="170" t="s">
        <v>183</v>
      </c>
      <c r="C25" s="170" t="s">
        <v>185</v>
      </c>
      <c r="D25" s="170" t="s">
        <v>182</v>
      </c>
      <c r="E25" s="198"/>
      <c r="F25" s="170"/>
      <c r="G25" s="170"/>
      <c r="H25" s="199"/>
      <c r="I25" s="200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</row>
    <row r="26" spans="1:250" ht="14.25" customHeight="1">
      <c r="A26" s="58"/>
      <c r="B26" s="58" t="s">
        <v>62</v>
      </c>
      <c r="C26" s="59"/>
      <c r="D26" s="59"/>
      <c r="E26" s="59"/>
      <c r="F26" s="59"/>
      <c r="G26" s="59"/>
      <c r="H26" s="59"/>
      <c r="I26" s="60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</row>
    <row r="27" spans="1:250" ht="14.25" customHeight="1">
      <c r="A27" s="158" t="str">
        <f t="shared" si="0"/>
        <v>[User_login-17]</v>
      </c>
      <c r="B27" s="91" t="s">
        <v>544</v>
      </c>
      <c r="C27" s="91" t="s">
        <v>545</v>
      </c>
      <c r="D27" s="91" t="s">
        <v>546</v>
      </c>
      <c r="E27" s="226"/>
      <c r="F27" s="91"/>
      <c r="G27" s="91"/>
      <c r="H27" s="210"/>
      <c r="I27" s="227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</row>
    <row r="28" spans="1:250" ht="14.25" customHeight="1">
      <c r="A28" s="158" t="str">
        <f t="shared" si="0"/>
        <v>[User_login-18]</v>
      </c>
      <c r="B28" s="91" t="s">
        <v>547</v>
      </c>
      <c r="C28" s="91" t="s">
        <v>548</v>
      </c>
      <c r="D28" s="91" t="s">
        <v>551</v>
      </c>
      <c r="E28" s="226"/>
      <c r="F28" s="91"/>
      <c r="G28" s="91"/>
      <c r="H28" s="210"/>
      <c r="I28" s="227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</row>
    <row r="29" spans="1:250" ht="14.25" customHeight="1">
      <c r="A29" s="158" t="str">
        <f t="shared" si="0"/>
        <v>[User_login-19]</v>
      </c>
      <c r="B29" s="91" t="s">
        <v>549</v>
      </c>
      <c r="C29" s="91" t="s">
        <v>550</v>
      </c>
      <c r="D29" s="91" t="s">
        <v>555</v>
      </c>
      <c r="E29" s="226"/>
      <c r="F29" s="91"/>
      <c r="G29" s="91"/>
      <c r="H29" s="210"/>
      <c r="I29" s="227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</row>
    <row r="30" spans="1:250" ht="14.25" customHeight="1">
      <c r="A30" s="158" t="str">
        <f t="shared" si="0"/>
        <v>[User_login-20]</v>
      </c>
      <c r="B30" s="91" t="s">
        <v>552</v>
      </c>
      <c r="C30" s="91" t="s">
        <v>553</v>
      </c>
      <c r="D30" s="91" t="s">
        <v>554</v>
      </c>
      <c r="E30" s="226"/>
      <c r="F30" s="91"/>
      <c r="G30" s="91"/>
      <c r="H30" s="210"/>
      <c r="I30" s="227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</row>
    <row r="31" spans="1:250" ht="14.25" customHeight="1">
      <c r="A31" s="91" t="str">
        <f t="shared" si="0"/>
        <v>[User_login-21]</v>
      </c>
      <c r="B31" s="91" t="s">
        <v>556</v>
      </c>
      <c r="C31" s="91" t="s">
        <v>557</v>
      </c>
      <c r="D31" s="91" t="s">
        <v>558</v>
      </c>
      <c r="E31" s="226"/>
      <c r="F31" s="91"/>
      <c r="G31" s="91"/>
      <c r="H31" s="210"/>
      <c r="I31" s="227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</row>
    <row r="32" spans="1:250" ht="14.25" customHeight="1">
      <c r="A32" s="58"/>
      <c r="B32" s="58" t="s">
        <v>559</v>
      </c>
      <c r="C32" s="59"/>
      <c r="D32" s="59"/>
      <c r="E32" s="59"/>
      <c r="F32" s="59"/>
      <c r="G32" s="59"/>
      <c r="H32" s="59"/>
      <c r="I32" s="60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</row>
    <row r="33" spans="1:250" ht="14.25" customHeight="1">
      <c r="A33" s="61" t="str">
        <f>IF(OR(B33&lt;&gt;"",D33&lt;&gt;""),"["&amp;TEXT($B$2,"##")&amp;"-"&amp;TEXT(ROW()-10,"##")&amp;"]","")</f>
        <v>[User_login-23]</v>
      </c>
      <c r="B33" s="91" t="s">
        <v>560</v>
      </c>
      <c r="C33" s="106" t="s">
        <v>561</v>
      </c>
      <c r="D33" s="104" t="s">
        <v>614</v>
      </c>
      <c r="E33" s="104"/>
      <c r="F33" s="91"/>
      <c r="G33" s="91"/>
      <c r="H33" s="111"/>
      <c r="I33" s="228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</row>
    <row r="34" spans="1:250" ht="14.25" customHeight="1">
      <c r="A34" s="158" t="str">
        <f t="shared" ref="A34:A35" si="1">IF(OR(B34&lt;&gt;"",D34&lt;&gt;""),"["&amp;TEXT($B$2,"##")&amp;"-"&amp;TEXT(ROW()-10,"##")&amp;"]","")</f>
        <v>[User_login-24]</v>
      </c>
      <c r="B34" s="116" t="s">
        <v>451</v>
      </c>
      <c r="C34" s="116" t="s">
        <v>562</v>
      </c>
      <c r="D34" s="116" t="s">
        <v>565</v>
      </c>
      <c r="E34" s="181"/>
      <c r="F34" s="116"/>
      <c r="G34" s="116"/>
      <c r="H34" s="176"/>
      <c r="I34" s="177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</row>
    <row r="35" spans="1:250" ht="14.25" customHeight="1">
      <c r="A35" s="158" t="str">
        <f t="shared" si="1"/>
        <v>[User_login-25]</v>
      </c>
      <c r="B35" s="116" t="s">
        <v>563</v>
      </c>
      <c r="C35" s="116" t="s">
        <v>564</v>
      </c>
      <c r="D35" s="182" t="s">
        <v>216</v>
      </c>
      <c r="E35" s="181"/>
      <c r="F35" s="116"/>
      <c r="G35" s="116"/>
      <c r="H35" s="176"/>
      <c r="I35" s="177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</row>
    <row r="36" spans="1:250" ht="14.25" customHeight="1">
      <c r="A36" s="158" t="str">
        <f>IF(OR(B36&lt;&gt;"",D36&lt;&gt;""),"["&amp;TEXT($B$2,"##")&amp;"-"&amp;TEXT(ROW()-10,"##")&amp;"]","")</f>
        <v>[User_login-26]</v>
      </c>
      <c r="B36" s="116" t="s">
        <v>566</v>
      </c>
      <c r="C36" s="116" t="s">
        <v>570</v>
      </c>
      <c r="D36" s="182" t="s">
        <v>67</v>
      </c>
      <c r="E36" s="181"/>
      <c r="F36" s="116"/>
      <c r="G36" s="116"/>
      <c r="H36" s="176"/>
      <c r="I36" s="177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</row>
    <row r="37" spans="1:250" ht="14.25" customHeight="1">
      <c r="A37" s="158" t="str">
        <f t="shared" ref="A37:A41" si="2">IF(OR(B37&lt;&gt;"",D37&lt;&gt;""),"["&amp;TEXT($B$2,"##")&amp;"-"&amp;TEXT(ROW()-10,"##")&amp;"]","")</f>
        <v>[User_login-27]</v>
      </c>
      <c r="B37" s="116" t="s">
        <v>567</v>
      </c>
      <c r="C37" s="116" t="s">
        <v>571</v>
      </c>
      <c r="D37" s="182" t="s">
        <v>568</v>
      </c>
      <c r="E37" s="181"/>
      <c r="F37" s="116"/>
      <c r="G37" s="116"/>
      <c r="H37" s="176"/>
      <c r="I37" s="177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</row>
    <row r="38" spans="1:250" ht="14.25" customHeight="1">
      <c r="A38" s="158" t="str">
        <f t="shared" si="2"/>
        <v>[User_login-28]</v>
      </c>
      <c r="B38" s="116" t="s">
        <v>569</v>
      </c>
      <c r="C38" s="116" t="s">
        <v>572</v>
      </c>
      <c r="D38" s="182" t="s">
        <v>573</v>
      </c>
      <c r="E38" s="181"/>
      <c r="F38" s="116"/>
      <c r="G38" s="116"/>
      <c r="H38" s="176"/>
      <c r="I38" s="177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</row>
    <row r="39" spans="1:250" ht="14.25" customHeight="1">
      <c r="A39" s="159" t="str">
        <f t="shared" si="2"/>
        <v>[User_login-29]</v>
      </c>
      <c r="B39" s="170" t="s">
        <v>574</v>
      </c>
      <c r="C39" s="170" t="s">
        <v>575</v>
      </c>
      <c r="D39" s="201" t="s">
        <v>576</v>
      </c>
      <c r="E39" s="202"/>
      <c r="F39" s="170"/>
      <c r="G39" s="170"/>
      <c r="H39" s="199"/>
      <c r="I39" s="200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</row>
    <row r="40" spans="1:250" ht="14.25" customHeight="1">
      <c r="A40" s="159" t="str">
        <f t="shared" si="2"/>
        <v>[User_login-30]</v>
      </c>
      <c r="B40" s="91" t="s">
        <v>577</v>
      </c>
      <c r="C40" s="91" t="s">
        <v>578</v>
      </c>
      <c r="D40" s="131" t="s">
        <v>579</v>
      </c>
      <c r="E40" s="229"/>
      <c r="F40" s="91"/>
      <c r="G40" s="91"/>
      <c r="H40" s="210"/>
      <c r="I40" s="227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</row>
    <row r="41" spans="1:250" ht="14.25" customHeight="1">
      <c r="A41" s="91" t="str">
        <f t="shared" si="2"/>
        <v>[User_login-31]</v>
      </c>
      <c r="B41" s="91" t="s">
        <v>580</v>
      </c>
      <c r="C41" s="91" t="s">
        <v>581</v>
      </c>
      <c r="D41" s="131" t="s">
        <v>582</v>
      </c>
      <c r="E41" s="229"/>
      <c r="F41" s="91"/>
      <c r="G41" s="91"/>
      <c r="H41" s="210"/>
      <c r="I41" s="227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</row>
    <row r="42" spans="1:250" ht="14.25" customHeight="1">
      <c r="A42" s="164"/>
      <c r="B42" s="164" t="s">
        <v>586</v>
      </c>
      <c r="C42" s="162"/>
      <c r="D42" s="162"/>
      <c r="E42" s="162"/>
      <c r="F42" s="162"/>
      <c r="G42" s="162"/>
      <c r="H42" s="162"/>
      <c r="I42" s="163"/>
      <c r="J42" s="105"/>
    </row>
    <row r="43" spans="1:250" ht="14.25" customHeight="1">
      <c r="A43" s="61" t="str">
        <f>IF(OR(B43&lt;&gt;"",D43&lt;&gt;""),"["&amp;TEXT($B$2,"##")&amp;"-"&amp;TEXT(ROW()-10,"##")&amp;"]","")</f>
        <v>[User_login-33]</v>
      </c>
      <c r="B43" s="91" t="s">
        <v>587</v>
      </c>
      <c r="C43" s="106" t="s">
        <v>588</v>
      </c>
      <c r="D43" s="104" t="s">
        <v>589</v>
      </c>
      <c r="E43" s="104"/>
      <c r="F43" s="116"/>
      <c r="G43" s="158"/>
      <c r="H43" s="118"/>
      <c r="I43" s="157"/>
      <c r="J43" s="105"/>
    </row>
    <row r="44" spans="1:250" ht="14.25" customHeight="1">
      <c r="A44" s="164"/>
      <c r="B44" s="164" t="s">
        <v>590</v>
      </c>
      <c r="C44" s="162"/>
      <c r="D44" s="162"/>
      <c r="E44" s="162"/>
      <c r="F44" s="162"/>
      <c r="G44" s="162"/>
      <c r="H44" s="162"/>
      <c r="I44" s="163"/>
      <c r="J44" s="105"/>
    </row>
    <row r="45" spans="1:250" ht="14.25" customHeight="1">
      <c r="A45" s="167" t="str">
        <f>IF(OR(B45&lt;&gt;"",D45&lt;E44&gt;""),"["&amp;TEXT($B$2,"##")&amp;"-"&amp;TEXT(ROW()-10,"##")&amp;"]","")</f>
        <v>[User_login-35]</v>
      </c>
      <c r="B45" s="116" t="s">
        <v>591</v>
      </c>
      <c r="C45" s="158" t="s">
        <v>592</v>
      </c>
      <c r="D45" s="116" t="s">
        <v>593</v>
      </c>
      <c r="E45" s="104"/>
      <c r="F45" s="116"/>
      <c r="G45" s="159"/>
      <c r="H45" s="165"/>
      <c r="I45" s="166"/>
      <c r="J45" s="105"/>
    </row>
    <row r="46" spans="1:250" ht="14.25" customHeight="1">
      <c r="A46" s="230"/>
      <c r="B46" s="180" t="s">
        <v>594</v>
      </c>
      <c r="C46" s="154"/>
      <c r="D46" s="154"/>
      <c r="E46" s="154"/>
      <c r="F46" s="154"/>
      <c r="G46" s="154"/>
      <c r="H46" s="154"/>
      <c r="I46" s="154"/>
      <c r="J46" s="105"/>
    </row>
    <row r="47" spans="1:250" ht="14.25" customHeight="1">
      <c r="A47" s="167" t="str">
        <f t="shared" ref="A47:A69" si="3">IF(OR(B47&lt;&gt;"",D47&lt;E46&gt;""),"["&amp;TEXT($B$2,"##")&amp;"-"&amp;TEXT(ROW()-10,"##")&amp;"]","")</f>
        <v>[User_login-37]</v>
      </c>
      <c r="B47" s="168" t="s">
        <v>595</v>
      </c>
      <c r="C47" s="160" t="s">
        <v>596</v>
      </c>
      <c r="D47" s="116" t="s">
        <v>597</v>
      </c>
      <c r="E47" s="156"/>
      <c r="F47" s="116"/>
      <c r="G47" s="116"/>
      <c r="H47" s="118"/>
      <c r="I47" s="157"/>
      <c r="J47" s="105"/>
    </row>
    <row r="48" spans="1:250" ht="14.25" customHeight="1">
      <c r="A48" s="167" t="str">
        <f t="shared" si="3"/>
        <v>[User_login-38]</v>
      </c>
      <c r="B48" s="168" t="s">
        <v>595</v>
      </c>
      <c r="C48" s="169" t="s">
        <v>598</v>
      </c>
      <c r="D48" s="170" t="s">
        <v>599</v>
      </c>
      <c r="E48" s="171"/>
      <c r="F48" s="170"/>
      <c r="G48" s="170"/>
      <c r="H48" s="165"/>
      <c r="I48" s="166"/>
      <c r="J48" s="105"/>
    </row>
    <row r="49" spans="1:10" ht="14.25" customHeight="1">
      <c r="A49" s="230"/>
      <c r="B49" s="230" t="s">
        <v>602</v>
      </c>
      <c r="C49" s="230"/>
      <c r="D49" s="230"/>
      <c r="E49" s="230"/>
      <c r="F49" s="230"/>
      <c r="G49" s="230"/>
      <c r="H49" s="230"/>
      <c r="I49" s="230"/>
      <c r="J49" s="105"/>
    </row>
    <row r="50" spans="1:10" ht="14.25" customHeight="1">
      <c r="A50" s="61" t="str">
        <f t="shared" si="3"/>
        <v>[User_login-40]</v>
      </c>
      <c r="B50" s="91" t="s">
        <v>600</v>
      </c>
      <c r="C50" s="91" t="s">
        <v>601</v>
      </c>
      <c r="D50" s="91" t="s">
        <v>607</v>
      </c>
      <c r="E50" s="104"/>
      <c r="F50" s="91"/>
      <c r="G50" s="91"/>
      <c r="H50" s="111"/>
      <c r="I50" s="228"/>
      <c r="J50" s="105"/>
    </row>
    <row r="51" spans="1:10" ht="14.25" customHeight="1">
      <c r="A51" s="230"/>
      <c r="B51" s="230" t="s">
        <v>603</v>
      </c>
      <c r="C51" s="230"/>
      <c r="D51" s="230"/>
      <c r="E51" s="230"/>
      <c r="F51" s="230"/>
      <c r="G51" s="230"/>
      <c r="H51" s="230"/>
      <c r="I51" s="230"/>
      <c r="J51" s="105"/>
    </row>
    <row r="52" spans="1:10" ht="14.25" customHeight="1">
      <c r="A52" s="61" t="str">
        <f t="shared" si="3"/>
        <v>[User_login-42]</v>
      </c>
      <c r="B52" s="91" t="s">
        <v>604</v>
      </c>
      <c r="C52" s="91" t="s">
        <v>605</v>
      </c>
      <c r="D52" s="91" t="s">
        <v>606</v>
      </c>
      <c r="E52" s="104"/>
      <c r="F52" s="91"/>
      <c r="G52" s="91"/>
      <c r="H52" s="111"/>
      <c r="I52" s="228"/>
      <c r="J52" s="105"/>
    </row>
    <row r="53" spans="1:10" ht="14.25" customHeight="1">
      <c r="A53" s="61" t="str">
        <f t="shared" si="3"/>
        <v>[User_login-43]</v>
      </c>
      <c r="B53" s="91" t="s">
        <v>608</v>
      </c>
      <c r="C53" s="91" t="s">
        <v>609</v>
      </c>
      <c r="D53" s="91" t="s">
        <v>610</v>
      </c>
      <c r="E53" s="104"/>
      <c r="F53" s="91"/>
      <c r="G53" s="91"/>
      <c r="H53" s="111"/>
      <c r="I53" s="228"/>
      <c r="J53" s="105"/>
    </row>
    <row r="54" spans="1:10" ht="14.25" customHeight="1">
      <c r="A54" s="230"/>
      <c r="B54" s="230" t="s">
        <v>613</v>
      </c>
      <c r="C54" s="230"/>
      <c r="D54" s="230"/>
      <c r="E54" s="230"/>
      <c r="F54" s="230"/>
      <c r="G54" s="230"/>
      <c r="H54" s="230"/>
      <c r="I54" s="230"/>
      <c r="J54" s="105"/>
    </row>
    <row r="55" spans="1:10" ht="14.25" customHeight="1">
      <c r="A55" s="61" t="str">
        <f t="shared" si="3"/>
        <v>[User_login-45]</v>
      </c>
      <c r="B55" s="91" t="s">
        <v>620</v>
      </c>
      <c r="C55" s="91" t="s">
        <v>621</v>
      </c>
      <c r="D55" s="91" t="s">
        <v>622</v>
      </c>
      <c r="E55" s="104"/>
      <c r="F55" s="91"/>
      <c r="G55" s="91"/>
      <c r="H55" s="111"/>
      <c r="I55" s="228"/>
      <c r="J55" s="105"/>
    </row>
    <row r="56" spans="1:10" ht="14.25" customHeight="1">
      <c r="A56" s="61" t="str">
        <f t="shared" si="3"/>
        <v>[User_login-46]</v>
      </c>
      <c r="B56" s="91" t="s">
        <v>617</v>
      </c>
      <c r="C56" s="91" t="s">
        <v>619</v>
      </c>
      <c r="D56" s="91" t="s">
        <v>616</v>
      </c>
      <c r="E56" s="104"/>
      <c r="F56" s="91"/>
      <c r="G56" s="91"/>
      <c r="H56" s="111"/>
      <c r="I56" s="228"/>
      <c r="J56" s="105"/>
    </row>
    <row r="57" spans="1:10" ht="14.25" customHeight="1">
      <c r="A57" s="61" t="str">
        <f t="shared" si="3"/>
        <v>[User_login-47]</v>
      </c>
      <c r="B57" s="91" t="s">
        <v>618</v>
      </c>
      <c r="C57" s="91" t="s">
        <v>619</v>
      </c>
      <c r="D57" s="91" t="s">
        <v>622</v>
      </c>
      <c r="E57" s="104"/>
      <c r="F57" s="91"/>
      <c r="G57" s="91"/>
      <c r="H57" s="111"/>
      <c r="I57" s="228"/>
      <c r="J57" s="105"/>
    </row>
    <row r="58" spans="1:10" ht="14.25" customHeight="1">
      <c r="A58" s="61" t="str">
        <f t="shared" si="3"/>
        <v>[User_login-48]</v>
      </c>
      <c r="B58" s="91" t="s">
        <v>623</v>
      </c>
      <c r="C58" s="91" t="s">
        <v>624</v>
      </c>
      <c r="D58" s="91" t="s">
        <v>625</v>
      </c>
      <c r="E58" s="104"/>
      <c r="F58" s="91"/>
      <c r="G58" s="91"/>
      <c r="H58" s="111"/>
      <c r="I58" s="228"/>
      <c r="J58" s="105"/>
    </row>
    <row r="59" spans="1:10" ht="14.25" customHeight="1">
      <c r="A59" s="61" t="str">
        <f t="shared" si="3"/>
        <v>[User_login-49]</v>
      </c>
      <c r="B59" s="91" t="s">
        <v>626</v>
      </c>
      <c r="C59" s="91" t="s">
        <v>627</v>
      </c>
      <c r="D59" s="91" t="s">
        <v>628</v>
      </c>
      <c r="E59" s="104"/>
      <c r="F59" s="91"/>
      <c r="G59" s="91"/>
      <c r="H59" s="111"/>
      <c r="I59" s="228"/>
      <c r="J59" s="105"/>
    </row>
    <row r="60" spans="1:10" ht="14.25" customHeight="1">
      <c r="A60" s="61" t="str">
        <f t="shared" si="3"/>
        <v>[User_login-50]</v>
      </c>
      <c r="B60" s="91" t="s">
        <v>629</v>
      </c>
      <c r="C60" s="91" t="s">
        <v>630</v>
      </c>
      <c r="D60" s="91" t="s">
        <v>631</v>
      </c>
      <c r="E60" s="104"/>
      <c r="F60" s="91"/>
      <c r="G60" s="91"/>
      <c r="H60" s="111"/>
      <c r="I60" s="228"/>
      <c r="J60" s="105"/>
    </row>
    <row r="61" spans="1:10" ht="14.25" customHeight="1">
      <c r="A61" s="61" t="str">
        <f t="shared" si="3"/>
        <v>[User_login-51]</v>
      </c>
      <c r="B61" s="91" t="s">
        <v>632</v>
      </c>
      <c r="C61" s="91" t="s">
        <v>630</v>
      </c>
      <c r="D61" s="91" t="s">
        <v>631</v>
      </c>
      <c r="E61" s="104"/>
      <c r="F61" s="91"/>
      <c r="G61" s="91"/>
      <c r="H61" s="111"/>
      <c r="I61" s="228"/>
      <c r="J61" s="105"/>
    </row>
    <row r="62" spans="1:10" ht="14.25" customHeight="1">
      <c r="A62" s="61" t="str">
        <f t="shared" si="3"/>
        <v>[User_login-52]</v>
      </c>
      <c r="B62" s="91" t="s">
        <v>637</v>
      </c>
      <c r="C62" s="91" t="s">
        <v>630</v>
      </c>
      <c r="D62" s="91" t="s">
        <v>638</v>
      </c>
      <c r="E62" s="104"/>
      <c r="F62" s="91"/>
      <c r="G62" s="91"/>
      <c r="H62" s="111"/>
      <c r="I62" s="228"/>
      <c r="J62" s="105"/>
    </row>
    <row r="63" spans="1:10" ht="14.25" customHeight="1">
      <c r="A63" s="61" t="str">
        <f t="shared" si="3"/>
        <v>[User_login-53]</v>
      </c>
      <c r="B63" s="91" t="s">
        <v>633</v>
      </c>
      <c r="C63" s="91" t="s">
        <v>630</v>
      </c>
      <c r="D63" s="91" t="s">
        <v>631</v>
      </c>
      <c r="E63" s="104"/>
      <c r="F63" s="91"/>
      <c r="G63" s="91"/>
      <c r="H63" s="111"/>
      <c r="I63" s="228"/>
      <c r="J63" s="105"/>
    </row>
    <row r="64" spans="1:10" ht="14.25" customHeight="1">
      <c r="A64" s="61" t="str">
        <f t="shared" si="3"/>
        <v>[User_login-54]</v>
      </c>
      <c r="B64" s="91" t="s">
        <v>634</v>
      </c>
      <c r="C64" s="91" t="s">
        <v>630</v>
      </c>
      <c r="D64" s="91" t="s">
        <v>631</v>
      </c>
      <c r="E64" s="104"/>
      <c r="F64" s="91"/>
      <c r="G64" s="91"/>
      <c r="H64" s="111"/>
      <c r="I64" s="228"/>
      <c r="J64" s="105"/>
    </row>
    <row r="65" spans="1:10" ht="14.25" customHeight="1">
      <c r="A65" s="61" t="str">
        <f t="shared" si="3"/>
        <v>[User_login-55]</v>
      </c>
      <c r="B65" s="91" t="s">
        <v>635</v>
      </c>
      <c r="C65" s="91" t="s">
        <v>630</v>
      </c>
      <c r="D65" s="91" t="s">
        <v>636</v>
      </c>
      <c r="E65" s="104"/>
      <c r="F65" s="91"/>
      <c r="G65" s="91"/>
      <c r="H65" s="111"/>
      <c r="I65" s="228"/>
      <c r="J65" s="105"/>
    </row>
    <row r="66" spans="1:10" ht="14.25" customHeight="1">
      <c r="A66" s="230"/>
      <c r="B66" s="230" t="s">
        <v>103</v>
      </c>
      <c r="C66" s="230"/>
      <c r="D66" s="230"/>
      <c r="E66" s="230"/>
      <c r="F66" s="230"/>
      <c r="G66" s="230"/>
      <c r="H66" s="230"/>
      <c r="I66" s="230"/>
      <c r="J66" s="105"/>
    </row>
    <row r="67" spans="1:10" ht="14.25" customHeight="1">
      <c r="A67" s="61" t="str">
        <f t="shared" si="3"/>
        <v>[User_login-57]</v>
      </c>
      <c r="B67" s="231" t="s">
        <v>583</v>
      </c>
      <c r="C67" s="231" t="s">
        <v>584</v>
      </c>
      <c r="D67" s="231" t="s">
        <v>104</v>
      </c>
      <c r="E67" s="232"/>
      <c r="F67" s="231"/>
      <c r="G67" s="231"/>
      <c r="H67" s="233"/>
      <c r="I67" s="234"/>
      <c r="J67" s="105"/>
    </row>
    <row r="68" spans="1:10" ht="14.25" customHeight="1">
      <c r="A68" s="61" t="str">
        <f t="shared" si="3"/>
        <v>[User_login-58]</v>
      </c>
      <c r="B68" s="116" t="s">
        <v>105</v>
      </c>
      <c r="C68" s="116" t="s">
        <v>585</v>
      </c>
      <c r="D68" s="116" t="s">
        <v>661</v>
      </c>
      <c r="E68" s="117"/>
      <c r="F68" s="116"/>
      <c r="G68" s="116"/>
      <c r="H68" s="118"/>
      <c r="I68" s="119"/>
      <c r="J68" s="105"/>
    </row>
    <row r="69" spans="1:10" ht="14.25" customHeight="1">
      <c r="A69" s="61" t="str">
        <f t="shared" si="3"/>
        <v>[User_login-59]</v>
      </c>
      <c r="B69" s="116" t="s">
        <v>611</v>
      </c>
      <c r="C69" s="116" t="s">
        <v>612</v>
      </c>
      <c r="D69" s="116" t="s">
        <v>106</v>
      </c>
      <c r="E69" s="155"/>
      <c r="F69" s="116"/>
      <c r="G69" s="116"/>
      <c r="H69" s="118"/>
      <c r="I69" s="119"/>
      <c r="J69" s="105"/>
    </row>
    <row r="70" spans="1:10" ht="14.25" customHeight="1">
      <c r="A70" s="194"/>
      <c r="B70" s="195"/>
      <c r="C70" s="195"/>
      <c r="D70" s="195"/>
      <c r="E70" s="194"/>
      <c r="F70" s="195"/>
      <c r="G70" s="195"/>
      <c r="H70" s="196"/>
      <c r="I70" s="197"/>
      <c r="J70" s="105"/>
    </row>
    <row r="71" spans="1:10" ht="14.25" customHeight="1">
      <c r="A71" s="194"/>
      <c r="B71" s="195"/>
      <c r="C71" s="195"/>
      <c r="D71" s="195"/>
      <c r="E71" s="194"/>
      <c r="F71" s="195"/>
      <c r="G71" s="195"/>
      <c r="H71" s="196"/>
      <c r="I71" s="197"/>
      <c r="J71" s="105"/>
    </row>
    <row r="72" spans="1:10" ht="14.25" customHeight="1">
      <c r="A72" s="194"/>
      <c r="B72" s="195"/>
      <c r="C72" s="195"/>
      <c r="D72" s="195"/>
      <c r="E72" s="194"/>
      <c r="F72" s="195"/>
      <c r="G72" s="195"/>
      <c r="H72" s="196"/>
      <c r="I72" s="197"/>
      <c r="J72" s="105"/>
    </row>
    <row r="73" spans="1:10" ht="14.25" customHeight="1">
      <c r="A73" s="194"/>
      <c r="B73" s="195"/>
      <c r="C73" s="195"/>
      <c r="D73" s="195"/>
      <c r="E73" s="194"/>
      <c r="F73" s="195"/>
      <c r="G73" s="195"/>
      <c r="H73" s="196"/>
      <c r="I73" s="197"/>
      <c r="J73" s="105"/>
    </row>
    <row r="74" spans="1:10" ht="14.25" customHeight="1">
      <c r="A74" s="194"/>
      <c r="B74" s="195"/>
      <c r="C74" s="195"/>
      <c r="D74" s="195"/>
      <c r="E74" s="194"/>
      <c r="F74" s="195"/>
      <c r="G74" s="195"/>
      <c r="H74" s="196"/>
      <c r="I74" s="197"/>
      <c r="J74" s="105"/>
    </row>
    <row r="75" spans="1:10" ht="14.25" customHeight="1">
      <c r="A75" s="194"/>
      <c r="B75" s="195"/>
      <c r="C75" s="195"/>
      <c r="D75" s="195"/>
      <c r="E75" s="194"/>
      <c r="F75" s="195"/>
      <c r="G75" s="195"/>
      <c r="H75" s="196"/>
      <c r="I75" s="197"/>
      <c r="J75" s="105"/>
    </row>
    <row r="76" spans="1:10" ht="14.25" customHeight="1">
      <c r="A76" s="194"/>
      <c r="B76" s="195"/>
      <c r="C76" s="195"/>
      <c r="D76" s="195"/>
      <c r="E76" s="194"/>
      <c r="F76" s="195"/>
      <c r="G76" s="195"/>
      <c r="H76" s="196"/>
      <c r="I76" s="197"/>
      <c r="J76" s="105"/>
    </row>
    <row r="77" spans="1:10" ht="14.25" customHeight="1">
      <c r="A77" s="194"/>
      <c r="B77" s="195"/>
      <c r="C77" s="195"/>
      <c r="D77" s="195"/>
      <c r="E77" s="194"/>
      <c r="F77" s="195"/>
      <c r="G77" s="195"/>
      <c r="H77" s="196"/>
      <c r="I77" s="197"/>
      <c r="J77" s="105"/>
    </row>
    <row r="78" spans="1:10" ht="14.25" customHeight="1">
      <c r="A78" s="194"/>
      <c r="B78" s="195"/>
      <c r="C78" s="195"/>
      <c r="D78" s="195"/>
      <c r="E78" s="194"/>
      <c r="F78" s="195"/>
      <c r="G78" s="195"/>
      <c r="H78" s="196"/>
      <c r="I78" s="197"/>
      <c r="J78" s="105"/>
    </row>
    <row r="79" spans="1:10" ht="14.25" customHeight="1">
      <c r="A79" s="194"/>
      <c r="B79" s="195"/>
      <c r="C79" s="195"/>
      <c r="D79" s="195"/>
      <c r="E79" s="194"/>
      <c r="F79" s="195"/>
      <c r="G79" s="195"/>
      <c r="H79" s="196"/>
      <c r="I79" s="197"/>
      <c r="J79" s="105"/>
    </row>
    <row r="80" spans="1:10" ht="14.25" customHeight="1">
      <c r="A80" s="194"/>
      <c r="B80" s="195"/>
      <c r="C80" s="195"/>
      <c r="D80" s="195"/>
      <c r="E80" s="194"/>
      <c r="F80" s="195"/>
      <c r="G80" s="195"/>
      <c r="H80" s="196"/>
      <c r="I80" s="197"/>
      <c r="J80" s="105"/>
    </row>
    <row r="81" spans="1:10" ht="14.25" customHeight="1">
      <c r="A81" s="194"/>
      <c r="B81" s="195"/>
      <c r="C81" s="195"/>
      <c r="D81" s="195"/>
      <c r="E81" s="194"/>
      <c r="F81" s="195"/>
      <c r="G81" s="195"/>
      <c r="H81" s="196"/>
      <c r="I81" s="197"/>
      <c r="J81" s="105"/>
    </row>
    <row r="82" spans="1:10" ht="14.25" customHeight="1">
      <c r="A82" s="194"/>
      <c r="B82" s="195"/>
      <c r="C82" s="195"/>
      <c r="D82" s="195"/>
      <c r="E82" s="194"/>
      <c r="F82" s="195"/>
      <c r="G82" s="195"/>
      <c r="H82" s="196"/>
      <c r="I82" s="197"/>
      <c r="J82" s="105"/>
    </row>
    <row r="83" spans="1:10" ht="14.25" customHeight="1">
      <c r="A83" s="194"/>
      <c r="B83" s="195"/>
      <c r="C83" s="195"/>
      <c r="D83" s="195"/>
      <c r="E83" s="194"/>
      <c r="F83" s="195"/>
      <c r="G83" s="195"/>
      <c r="H83" s="196"/>
      <c r="I83" s="197"/>
      <c r="J83" s="105"/>
    </row>
    <row r="84" spans="1:10" ht="14.25" customHeight="1">
      <c r="A84" s="194"/>
      <c r="B84" s="195"/>
      <c r="C84" s="195"/>
      <c r="D84" s="195"/>
      <c r="E84" s="194"/>
      <c r="F84" s="195"/>
      <c r="G84" s="195"/>
      <c r="H84" s="196"/>
      <c r="I84" s="197"/>
      <c r="J84" s="105"/>
    </row>
    <row r="85" spans="1:10" ht="14.25" customHeight="1">
      <c r="A85" s="194"/>
      <c r="B85" s="195"/>
      <c r="C85" s="195"/>
      <c r="D85" s="195"/>
      <c r="E85" s="194"/>
      <c r="F85" s="195"/>
      <c r="G85" s="195"/>
      <c r="H85" s="196"/>
      <c r="I85" s="197"/>
      <c r="J85" s="105"/>
    </row>
    <row r="86" spans="1:10" ht="14.25" customHeight="1">
      <c r="A86" s="194"/>
      <c r="B86" s="195"/>
      <c r="C86" s="195"/>
      <c r="D86" s="195"/>
      <c r="E86" s="194"/>
      <c r="F86" s="195"/>
      <c r="G86" s="195"/>
      <c r="H86" s="196"/>
      <c r="I86" s="197"/>
      <c r="J86" s="105"/>
    </row>
    <row r="87" spans="1:10" ht="14.25" customHeight="1">
      <c r="A87" s="194"/>
      <c r="B87" s="195"/>
      <c r="C87" s="195"/>
      <c r="D87" s="195"/>
      <c r="E87" s="194"/>
      <c r="F87" s="195"/>
      <c r="G87" s="195"/>
      <c r="H87" s="196"/>
      <c r="I87" s="197"/>
      <c r="J87" s="105"/>
    </row>
    <row r="88" spans="1:10" ht="14.25" customHeight="1">
      <c r="A88" s="194"/>
      <c r="B88" s="195"/>
      <c r="C88" s="195"/>
      <c r="D88" s="195"/>
      <c r="E88" s="194"/>
      <c r="F88" s="195"/>
      <c r="G88" s="195"/>
      <c r="H88" s="196"/>
      <c r="I88" s="197"/>
      <c r="J88" s="105"/>
    </row>
    <row r="89" spans="1:10" ht="14.25" customHeight="1">
      <c r="A89" s="194"/>
      <c r="B89" s="195"/>
      <c r="C89" s="195"/>
      <c r="D89" s="195"/>
      <c r="E89" s="194"/>
      <c r="F89" s="195"/>
      <c r="G89" s="195"/>
      <c r="H89" s="196"/>
      <c r="I89" s="197"/>
      <c r="J89" s="105"/>
    </row>
    <row r="90" spans="1:10" ht="14.25" customHeight="1">
      <c r="A90" s="194"/>
      <c r="B90" s="195"/>
      <c r="C90" s="195"/>
      <c r="D90" s="195"/>
      <c r="E90" s="194"/>
      <c r="F90" s="195"/>
      <c r="G90" s="195"/>
      <c r="H90" s="196"/>
      <c r="I90" s="197"/>
      <c r="J90" s="105"/>
    </row>
    <row r="91" spans="1:10" ht="14.25" customHeight="1">
      <c r="A91" s="194"/>
      <c r="B91" s="195"/>
      <c r="C91" s="195"/>
      <c r="D91" s="195"/>
      <c r="E91" s="194"/>
      <c r="F91" s="195"/>
      <c r="G91" s="195"/>
      <c r="H91" s="196"/>
      <c r="I91" s="197"/>
      <c r="J91" s="105"/>
    </row>
    <row r="92" spans="1:10" s="164" customFormat="1" ht="14.25" customHeight="1">
      <c r="B92" s="164" t="s">
        <v>107</v>
      </c>
    </row>
    <row r="93" spans="1:10" s="187" customFormat="1" ht="14.25" customHeight="1">
      <c r="A93" s="188"/>
      <c r="B93" s="189" t="s">
        <v>108</v>
      </c>
      <c r="C93" s="190"/>
      <c r="D93" s="190"/>
      <c r="E93" s="190"/>
      <c r="F93" s="190"/>
      <c r="G93" s="190"/>
      <c r="H93" s="190"/>
      <c r="I93" s="190"/>
    </row>
    <row r="94" spans="1:10" s="191" customFormat="1" ht="14.25" customHeight="1">
      <c r="A94" s="116" t="str">
        <f>"ID-" &amp; (COUNTA(A$9:A93)+1)</f>
        <v>ID-51</v>
      </c>
      <c r="B94" s="116" t="s">
        <v>109</v>
      </c>
      <c r="C94" s="116" t="s">
        <v>110</v>
      </c>
      <c r="D94" s="116" t="s">
        <v>111</v>
      </c>
      <c r="E94" s="116"/>
      <c r="F94" s="116"/>
      <c r="G94" s="116"/>
      <c r="H94" s="116"/>
      <c r="I94" s="235" t="s">
        <v>112</v>
      </c>
    </row>
    <row r="95" spans="1:10" s="191" customFormat="1" ht="14.25" customHeight="1">
      <c r="A95" s="116" t="str">
        <f>"ID-" &amp; (COUNTA(A$9:A94)+1)</f>
        <v>ID-52</v>
      </c>
      <c r="B95" s="116" t="s">
        <v>639</v>
      </c>
      <c r="C95" s="116" t="s">
        <v>640</v>
      </c>
      <c r="D95" s="116" t="s">
        <v>111</v>
      </c>
      <c r="E95" s="116"/>
      <c r="F95" s="116"/>
      <c r="G95" s="116"/>
      <c r="H95" s="116"/>
      <c r="I95" s="235" t="s">
        <v>112</v>
      </c>
    </row>
    <row r="96" spans="1:10" s="164" customFormat="1" ht="14.25" customHeight="1">
      <c r="B96" s="164" t="s">
        <v>113</v>
      </c>
    </row>
    <row r="97" spans="1:9" s="192" customFormat="1" ht="14.25" customHeight="1">
      <c r="A97" s="116" t="str">
        <f>"ID-" &amp; (COUNTA(A$9:A96)+1)</f>
        <v>ID-53</v>
      </c>
      <c r="B97" s="116" t="s">
        <v>114</v>
      </c>
      <c r="C97" s="116" t="s">
        <v>641</v>
      </c>
      <c r="D97" s="116" t="s">
        <v>642</v>
      </c>
      <c r="E97" s="116"/>
      <c r="F97" s="116"/>
      <c r="G97" s="116"/>
      <c r="H97" s="116"/>
      <c r="I97" s="116" t="s">
        <v>112</v>
      </c>
    </row>
    <row r="98" spans="1:9" s="192" customFormat="1" ht="14.25" customHeight="1">
      <c r="A98" s="116" t="str">
        <f>"ID-" &amp; (COUNTA(A$9:A97)+1)</f>
        <v>ID-54</v>
      </c>
      <c r="B98" s="116" t="s">
        <v>115</v>
      </c>
      <c r="C98" s="116" t="s">
        <v>116</v>
      </c>
      <c r="D98" s="116" t="s">
        <v>117</v>
      </c>
      <c r="E98" s="116"/>
      <c r="F98" s="116"/>
      <c r="G98" s="116"/>
      <c r="H98" s="116"/>
      <c r="I98" s="116" t="s">
        <v>112</v>
      </c>
    </row>
    <row r="99" spans="1:9" s="192" customFormat="1" ht="14.25" customHeight="1">
      <c r="A99" s="116" t="str">
        <f>"ID-" &amp; (COUNTA(A$9:A98)+1)</f>
        <v>ID-55</v>
      </c>
      <c r="B99" s="116" t="s">
        <v>643</v>
      </c>
      <c r="C99" s="116" t="s">
        <v>116</v>
      </c>
      <c r="D99" s="116" t="s">
        <v>118</v>
      </c>
      <c r="E99" s="116"/>
      <c r="F99" s="116"/>
      <c r="G99" s="116"/>
      <c r="H99" s="116"/>
      <c r="I99" s="116" t="s">
        <v>112</v>
      </c>
    </row>
    <row r="100" spans="1:9" s="191" customFormat="1" ht="14.25" customHeight="1">
      <c r="A100" s="116" t="str">
        <f>"ID-" &amp; (COUNTA(A$9:A99)+1)</f>
        <v>ID-56</v>
      </c>
      <c r="B100" s="116" t="s">
        <v>119</v>
      </c>
      <c r="C100" s="116" t="s">
        <v>120</v>
      </c>
      <c r="D100" s="116" t="s">
        <v>148</v>
      </c>
      <c r="E100" s="116"/>
      <c r="F100" s="116"/>
      <c r="G100" s="116"/>
      <c r="H100" s="116"/>
      <c r="I100" s="116" t="s">
        <v>112</v>
      </c>
    </row>
    <row r="101" spans="1:9" s="187" customFormat="1" ht="14.25" customHeight="1">
      <c r="A101" s="116" t="str">
        <f>"ID-" &amp; (COUNTA(A$9:A100)+1)</f>
        <v>ID-57</v>
      </c>
      <c r="B101" s="116" t="s">
        <v>121</v>
      </c>
      <c r="C101" s="116" t="s">
        <v>122</v>
      </c>
      <c r="D101" s="116" t="s">
        <v>123</v>
      </c>
      <c r="E101" s="116"/>
      <c r="F101" s="116"/>
      <c r="G101" s="116"/>
      <c r="H101" s="116"/>
      <c r="I101" s="116" t="s">
        <v>112</v>
      </c>
    </row>
    <row r="102" spans="1:9" s="187" customFormat="1" ht="14.25" customHeight="1">
      <c r="A102" s="116" t="str">
        <f>"ID-" &amp; (COUNTA(A$9:A101)+1)</f>
        <v>ID-58</v>
      </c>
      <c r="B102" s="116" t="s">
        <v>124</v>
      </c>
      <c r="C102" s="116" t="s">
        <v>125</v>
      </c>
      <c r="D102" s="116" t="s">
        <v>126</v>
      </c>
      <c r="E102" s="116"/>
      <c r="F102" s="116"/>
      <c r="G102" s="116"/>
      <c r="H102" s="116"/>
      <c r="I102" s="116" t="s">
        <v>112</v>
      </c>
    </row>
    <row r="103" spans="1:9" s="187" customFormat="1" ht="14.25" customHeight="1">
      <c r="A103" s="116" t="str">
        <f>"ID-" &amp; (COUNTA(A$9:A102)+1)</f>
        <v>ID-59</v>
      </c>
      <c r="B103" s="116" t="s">
        <v>127</v>
      </c>
      <c r="C103" s="116" t="s">
        <v>128</v>
      </c>
      <c r="D103" s="116" t="s">
        <v>129</v>
      </c>
      <c r="E103" s="116"/>
      <c r="F103" s="116"/>
      <c r="G103" s="116"/>
      <c r="H103" s="116"/>
      <c r="I103" s="116" t="s">
        <v>112</v>
      </c>
    </row>
    <row r="104" spans="1:9" s="187" customFormat="1" ht="14.25" customHeight="1">
      <c r="A104" s="116" t="str">
        <f>"ID-" &amp; (COUNTA(A$9:A103)+1)</f>
        <v>ID-60</v>
      </c>
      <c r="B104" s="116" t="s">
        <v>130</v>
      </c>
      <c r="C104" s="116" t="s">
        <v>131</v>
      </c>
      <c r="D104" s="116" t="s">
        <v>132</v>
      </c>
      <c r="E104" s="116"/>
      <c r="F104" s="116"/>
      <c r="G104" s="116"/>
      <c r="H104" s="116"/>
      <c r="I104" s="116" t="s">
        <v>112</v>
      </c>
    </row>
    <row r="105" spans="1:9" s="187" customFormat="1" ht="14.25" customHeight="1">
      <c r="A105" s="116" t="str">
        <f>"ID-" &amp; (COUNTA(A$9:A104)+1)</f>
        <v>ID-61</v>
      </c>
      <c r="B105" s="116" t="s">
        <v>133</v>
      </c>
      <c r="C105" s="116" t="s">
        <v>134</v>
      </c>
      <c r="D105" s="116" t="s">
        <v>135</v>
      </c>
      <c r="E105" s="116"/>
      <c r="F105" s="116"/>
      <c r="G105" s="116"/>
      <c r="H105" s="116"/>
      <c r="I105" s="116" t="s">
        <v>112</v>
      </c>
    </row>
    <row r="106" spans="1:9" s="187" customFormat="1" ht="14.25" customHeight="1">
      <c r="A106" s="116" t="str">
        <f>"ID-" &amp; (COUNTA(A$9:A105)+1)</f>
        <v>ID-62</v>
      </c>
      <c r="B106" s="116" t="s">
        <v>136</v>
      </c>
      <c r="C106" s="116" t="s">
        <v>137</v>
      </c>
      <c r="D106" s="116" t="s">
        <v>138</v>
      </c>
      <c r="E106" s="116"/>
      <c r="F106" s="116"/>
      <c r="G106" s="116"/>
      <c r="H106" s="116"/>
      <c r="I106" s="116" t="s">
        <v>112</v>
      </c>
    </row>
    <row r="107" spans="1:9" s="187" customFormat="1" ht="14.25" customHeight="1">
      <c r="A107" s="116" t="str">
        <f>"ID-" &amp; (COUNTA(A$9:A106)+1)</f>
        <v>ID-63</v>
      </c>
      <c r="B107" s="116" t="s">
        <v>139</v>
      </c>
      <c r="C107" s="116" t="s">
        <v>140</v>
      </c>
      <c r="D107" s="116" t="s">
        <v>141</v>
      </c>
      <c r="E107" s="116"/>
      <c r="F107" s="116"/>
      <c r="G107" s="116"/>
      <c r="H107" s="116"/>
      <c r="I107" s="116" t="s">
        <v>112</v>
      </c>
    </row>
    <row r="108" spans="1:9" s="187" customFormat="1" ht="14.25" customHeight="1">
      <c r="A108" s="116" t="str">
        <f>"ID-" &amp; (COUNTA(A$9:A107)+1)</f>
        <v>ID-64</v>
      </c>
      <c r="B108" s="116" t="s">
        <v>142</v>
      </c>
      <c r="C108" s="116" t="s">
        <v>143</v>
      </c>
      <c r="D108" s="116" t="s">
        <v>144</v>
      </c>
      <c r="E108" s="116"/>
      <c r="F108" s="116"/>
      <c r="G108" s="116"/>
      <c r="H108" s="116"/>
      <c r="I108" s="116" t="s">
        <v>112</v>
      </c>
    </row>
    <row r="109" spans="1:9" s="187" customFormat="1" ht="14.25" customHeight="1">
      <c r="A109" s="116" t="str">
        <f>"ID-" &amp; (COUNTA(A$9:A108)+1)</f>
        <v>ID-65</v>
      </c>
      <c r="B109" s="116" t="s">
        <v>145</v>
      </c>
      <c r="C109" s="116" t="s">
        <v>146</v>
      </c>
      <c r="D109" s="116" t="s">
        <v>147</v>
      </c>
      <c r="E109" s="116"/>
      <c r="F109" s="116"/>
      <c r="G109" s="116"/>
      <c r="H109" s="116"/>
      <c r="I109" s="116" t="s">
        <v>112</v>
      </c>
    </row>
  </sheetData>
  <dataConsolidate>
    <dataRefs count="1">
      <dataRef ref="K2:K6" sheet="User_Function"/>
    </dataRefs>
  </dataConsolidate>
  <mergeCells count="5">
    <mergeCell ref="B2:G2"/>
    <mergeCell ref="B3:G3"/>
    <mergeCell ref="B4:G4"/>
    <mergeCell ref="E5:G5"/>
    <mergeCell ref="E6:G6"/>
  </mergeCells>
  <dataValidations count="4">
    <dataValidation type="list" allowBlank="1" showInputMessage="1" showErrorMessage="1" sqref="G1:G9 F47:F48 G110:G65340 F45 G11 F43 F33 F50 F52:F53 F55:F65">
      <formula1>$H$2:$H$5</formula1>
    </dataValidation>
    <dataValidation type="list" allowBlank="1" showErrorMessage="1" sqref="G47:G48 G33 G43 G45 G50 G52:G53 G55:G65">
      <formula1>$J$2:$J$6</formula1>
      <formula2>0</formula2>
    </dataValidation>
    <dataValidation type="list" allowBlank="1" showErrorMessage="1" sqref="F12:G25 F27:G31 F34:G41 F67:G91">
      <formula1>$J$2:$J$6</formula1>
    </dataValidation>
    <dataValidation type="list" allowBlank="1" showInputMessage="1" showErrorMessage="1" sqref="E94:I95 IT94:JA95 SP94:SW95 ACL94:ACS95 AMH94:AMO95 AWD94:AWK95 BFZ94:BGG95 BPV94:BQC95 BZR94:BZY95 CJN94:CJU95 CTJ94:CTQ95 DDF94:DDM95 DNB94:DNI95 DWX94:DXE95 EGT94:EHA95 EQP94:EQW95 FAL94:FAS95 FKH94:FKO95 FUD94:FUK95 GDZ94:GEG95 GNV94:GOC95 GXR94:GXY95 HHN94:HHU95 HRJ94:HRQ95 IBF94:IBM95 ILB94:ILI95 IUX94:IVE95 JET94:JFA95 JOP94:JOW95 JYL94:JYS95 KIH94:KIO95 KSD94:KSK95 LBZ94:LCG95 LLV94:LMC95 LVR94:LVY95 MFN94:MFU95 MPJ94:MPQ95 MZF94:MZM95 NJB94:NJI95 NSX94:NTE95 OCT94:ODA95 OMP94:OMW95 OWL94:OWS95 PGH94:PGO95 PQD94:PQK95 PZZ94:QAG95 QJV94:QKC95 QTR94:QTY95 RDN94:RDU95 RNJ94:RNQ95 RXF94:RXM95 SHB94:SHI95 SQX94:SRE95 TAT94:TBA95 TKP94:TKW95 TUL94:TUS95 UEH94:UEO95 UOD94:UOK95 UXZ94:UYG95 VHV94:VIC95 VRR94:VRY95 WBN94:WBU95 WLJ94:WLQ95 WVF94:WVM95 WLJ97:WLQ109 WBN97:WBU109 VRR97:VRY109 VHV97:VIC109 UXZ97:UYG109 UOD97:UOK109 UEH97:UEO109 TUL97:TUS109 TKP97:TKW109 TAT97:TBA109 SQX97:SRE109 SHB97:SHI109 RXF97:RXM109 RNJ97:RNQ109 RDN97:RDU109 QTR97:QTY109 QJV97:QKC109 PZZ97:QAG109 PQD97:PQK109 PGH97:PGO109 OWL97:OWS109 OMP97:OMW109 OCT97:ODA109 NSX97:NTE109 NJB97:NJI109 MZF97:MZM109 MPJ97:MPQ109 MFN97:MFU109 LVR97:LVY109 LLV97:LMC109 LBZ97:LCG109 KSD97:KSK109 KIH97:KIO109 JYL97:JYS109 JOP97:JOW109 JET97:JFA109 IUX97:IVE109 ILB97:ILI109 IBF97:IBM109 HRJ97:HRQ109 HHN97:HHU109 GXR97:GXY109 GNV97:GOC109 GDZ97:GEG109 FUD97:FUK109 FKH97:FKO109 FAL97:FAS109 EQP97:EQW109 EGT97:EHA109 DWX97:DXE109 DNB97:DNI109 DDF97:DDM109 CTJ97:CTQ109 CJN97:CJU109 BZR97:BZY109 BPV97:BQC109 BFZ97:BGG109 AWD97:AWK109 AMH97:AMO109 ACL97:ACS109 SP97:SW109 IT97:JA109 E97:I109 WVF97:WVM109 WVP92:WVP109 WLT92:WLT109 WBX92:WBX109 VSB92:VSB109 VIF92:VIF109 UYJ92:UYJ109 UON92:UON109 UER92:UER109 TUV92:TUV109 TKZ92:TKZ109 TBD92:TBD109 SRH92:SRH109 SHL92:SHL109 RXP92:RXP109 RNT92:RNT109 RDX92:RDX109 QUB92:QUB109 QKF92:QKF109 QAJ92:QAJ109 PQN92:PQN109 PGR92:PGR109 OWV92:OWV109 OMZ92:OMZ109 ODD92:ODD109 NTH92:NTH109 NJL92:NJL109 MZP92:MZP109 MPT92:MPT109 MFX92:MFX109 LWB92:LWB109 LMF92:LMF109 LCJ92:LCJ109 KSN92:KSN109 KIR92:KIR109 JYV92:JYV109 JOZ92:JOZ109 JFD92:JFD109 IVH92:IVH109 ILL92:ILL109 IBP92:IBP109 HRT92:HRT109 HHX92:HHX109 GYB92:GYB109 GOF92:GOF109 GEJ92:GEJ109 FUN92:FUN109 FKR92:FKR109 FAV92:FAV109 EQZ92:EQZ109 EHD92:EHD109 DXH92:DXH109 DNL92:DNL109 DDP92:DDP109 CTT92:CTT109 CJX92:CJX109 CAB92:CAB109 BQF92:BQF109 BGJ92:BGJ109 AWN92:AWN109 AMR92:AMR109 ACV92:ACV109 SZ92:SZ109 JD92:JD109">
      <formula1>"OK,NG,N/A"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2"/>
  <sheetViews>
    <sheetView zoomScaleNormal="100" workbookViewId="0">
      <selection activeCell="C124" sqref="C124"/>
    </sheetView>
  </sheetViews>
  <sheetFormatPr defaultColWidth="15.25" defaultRowHeight="13.5" customHeight="1"/>
  <cols>
    <col min="1" max="1" width="18.25" style="130" customWidth="1"/>
    <col min="2" max="2" width="42.125" style="105" customWidth="1"/>
    <col min="3" max="3" width="33" style="105" customWidth="1"/>
    <col min="4" max="4" width="30.625" style="105" customWidth="1"/>
    <col min="5" max="5" width="15.25" style="105" customWidth="1"/>
    <col min="6" max="6" width="9.25" style="105" customWidth="1"/>
    <col min="7" max="7" width="7.375" style="105" customWidth="1"/>
    <col min="8" max="8" width="15.25" style="108" customWidth="1"/>
    <col min="9" max="9" width="15.25" style="105" customWidth="1"/>
    <col min="10" max="10" width="15.25" style="107" hidden="1" customWidth="1"/>
    <col min="11" max="11" width="15.25" style="105" customWidth="1"/>
    <col min="12" max="16" width="15.25" style="105"/>
    <col min="17" max="17" width="0" style="105" hidden="1" customWidth="1"/>
    <col min="18" max="16384" width="15.25" style="105"/>
  </cols>
  <sheetData>
    <row r="1" spans="1:10" s="132" customFormat="1" ht="15" thickBot="1">
      <c r="A1" s="133" t="s">
        <v>88</v>
      </c>
      <c r="B1" s="134"/>
      <c r="C1" s="134"/>
      <c r="D1" s="134"/>
      <c r="E1" s="134"/>
      <c r="F1" s="134"/>
      <c r="G1" s="135"/>
    </row>
    <row r="2" spans="1:10" s="132" customFormat="1" ht="14.25">
      <c r="A2" s="136" t="s">
        <v>21</v>
      </c>
      <c r="B2" s="251" t="s">
        <v>47</v>
      </c>
      <c r="C2" s="251"/>
      <c r="D2" s="251"/>
      <c r="E2" s="251"/>
      <c r="F2" s="251"/>
      <c r="G2" s="251"/>
      <c r="J2" s="95" t="s">
        <v>22</v>
      </c>
    </row>
    <row r="3" spans="1:10" s="132" customFormat="1" ht="15" customHeight="1">
      <c r="A3" s="137" t="s">
        <v>89</v>
      </c>
      <c r="B3" s="251" t="s">
        <v>90</v>
      </c>
      <c r="C3" s="251"/>
      <c r="D3" s="251"/>
      <c r="E3" s="251"/>
      <c r="F3" s="251"/>
      <c r="G3" s="251"/>
      <c r="J3" s="95" t="s">
        <v>24</v>
      </c>
    </row>
    <row r="4" spans="1:10" s="132" customFormat="1" ht="14.25">
      <c r="A4" s="136" t="s">
        <v>91</v>
      </c>
      <c r="B4" s="252" t="s">
        <v>438</v>
      </c>
      <c r="C4" s="252"/>
      <c r="D4" s="252"/>
      <c r="E4" s="252"/>
      <c r="F4" s="252"/>
      <c r="G4" s="252"/>
      <c r="J4" s="96"/>
    </row>
    <row r="5" spans="1:10" s="132" customFormat="1" ht="14.25">
      <c r="A5" s="138" t="s">
        <v>22</v>
      </c>
      <c r="B5" s="139" t="s">
        <v>24</v>
      </c>
      <c r="C5" s="139" t="s">
        <v>92</v>
      </c>
      <c r="D5" s="140" t="s">
        <v>27</v>
      </c>
      <c r="E5" s="256" t="s">
        <v>93</v>
      </c>
      <c r="F5" s="256"/>
      <c r="G5" s="256"/>
      <c r="J5" s="95" t="s">
        <v>29</v>
      </c>
    </row>
    <row r="6" spans="1:10" s="132" customFormat="1" ht="15" thickBot="1">
      <c r="A6" s="126">
        <f>COUNTIF(F11:G340,"Pass")</f>
        <v>0</v>
      </c>
      <c r="B6" s="101">
        <f>COUNTIF(F11:G787,"Fail")</f>
        <v>0</v>
      </c>
      <c r="C6" s="101">
        <f>E6-D6-B6-A6</f>
        <v>244</v>
      </c>
      <c r="D6" s="102">
        <f>COUNTIF(F11:G787,"N/A")</f>
        <v>0</v>
      </c>
      <c r="E6" s="254">
        <f>COUNTA(A11:A344)*2</f>
        <v>244</v>
      </c>
      <c r="F6" s="254"/>
      <c r="G6" s="254"/>
      <c r="J6" s="95" t="s">
        <v>27</v>
      </c>
    </row>
    <row r="7" spans="1:10" s="132" customFormat="1" ht="14.25">
      <c r="A7" s="184"/>
      <c r="B7" s="185"/>
      <c r="C7" s="185"/>
      <c r="D7" s="185"/>
      <c r="E7" s="186"/>
      <c r="F7" s="186"/>
      <c r="G7" s="186"/>
      <c r="J7" s="95"/>
    </row>
    <row r="8" spans="1:10" s="132" customFormat="1" ht="14.25">
      <c r="A8" s="184"/>
      <c r="B8" s="185"/>
      <c r="C8" s="185"/>
      <c r="D8" s="185"/>
      <c r="E8" s="186"/>
      <c r="F8" s="186"/>
      <c r="G8" s="186"/>
      <c r="J8" s="95"/>
    </row>
    <row r="9" spans="1:10" s="132" customFormat="1"/>
    <row r="10" spans="1:10" s="132" customFormat="1" ht="51.75" customHeight="1">
      <c r="A10" s="56" t="s">
        <v>30</v>
      </c>
      <c r="B10" s="56" t="s">
        <v>94</v>
      </c>
      <c r="C10" s="56" t="s">
        <v>95</v>
      </c>
      <c r="D10" s="56" t="s">
        <v>33</v>
      </c>
      <c r="E10" s="57" t="s">
        <v>96</v>
      </c>
      <c r="F10" s="57" t="s">
        <v>65</v>
      </c>
      <c r="G10" s="57" t="s">
        <v>66</v>
      </c>
      <c r="H10" s="57" t="s">
        <v>97</v>
      </c>
      <c r="I10" s="56" t="s">
        <v>36</v>
      </c>
    </row>
    <row r="11" spans="1:10" s="132" customFormat="1" ht="14.25" customHeight="1">
      <c r="A11" s="172"/>
      <c r="B11" s="255" t="s">
        <v>81</v>
      </c>
      <c r="C11" s="255"/>
      <c r="D11" s="255"/>
      <c r="E11" s="255"/>
      <c r="F11" s="255"/>
      <c r="G11" s="255"/>
      <c r="H11" s="255"/>
      <c r="I11" s="255"/>
    </row>
    <row r="12" spans="1:10" s="110" customFormat="1" ht="14.25" customHeight="1">
      <c r="A12" s="158" t="str">
        <f>IF(OR(B12&lt;&gt;"",D12&lt;&gt;""),"["&amp;TEXT($B$2,"##")&amp;"-"&amp;TEXT(ROW()-10,"##")&amp;"]","")</f>
        <v>[Admin_login-2]</v>
      </c>
      <c r="B12" s="116" t="s">
        <v>98</v>
      </c>
      <c r="C12" s="116" t="s">
        <v>150</v>
      </c>
      <c r="D12" s="116" t="s">
        <v>168</v>
      </c>
      <c r="E12" s="173"/>
      <c r="F12" s="116"/>
      <c r="G12" s="116"/>
      <c r="H12" s="176"/>
      <c r="I12" s="174"/>
    </row>
    <row r="13" spans="1:10" s="110" customFormat="1" ht="14.25" customHeight="1">
      <c r="A13" s="158" t="str">
        <f t="shared" ref="A13:A27" si="0">IF(OR(B13&lt;&gt;"",D13&lt;&gt;""),"["&amp;TEXT($B$2,"##")&amp;"-"&amp;TEXT(ROW()-10,"##")&amp;"]","")</f>
        <v>[Admin_login-3]</v>
      </c>
      <c r="B13" s="116" t="s">
        <v>541</v>
      </c>
      <c r="C13" s="116" t="s">
        <v>542</v>
      </c>
      <c r="D13" s="116" t="s">
        <v>176</v>
      </c>
      <c r="E13" s="175" t="s">
        <v>149</v>
      </c>
      <c r="F13" s="116"/>
      <c r="G13" s="116"/>
      <c r="H13" s="176"/>
      <c r="I13" s="176"/>
    </row>
    <row r="14" spans="1:10" s="110" customFormat="1" ht="14.25" customHeight="1">
      <c r="A14" s="158" t="str">
        <f t="shared" si="0"/>
        <v>[Admin_login-4]</v>
      </c>
      <c r="B14" s="116" t="s">
        <v>156</v>
      </c>
      <c r="C14" s="116" t="s">
        <v>152</v>
      </c>
      <c r="D14" s="116" t="s">
        <v>169</v>
      </c>
      <c r="E14" s="175" t="s">
        <v>149</v>
      </c>
      <c r="F14" s="116"/>
      <c r="G14" s="116"/>
      <c r="H14" s="176"/>
      <c r="I14" s="176"/>
    </row>
    <row r="15" spans="1:10" s="110" customFormat="1" ht="14.25" customHeight="1">
      <c r="A15" s="158" t="str">
        <f t="shared" si="0"/>
        <v>[Admin_login-5]</v>
      </c>
      <c r="B15" s="116" t="s">
        <v>83</v>
      </c>
      <c r="C15" s="116" t="s">
        <v>153</v>
      </c>
      <c r="D15" s="116" t="s">
        <v>170</v>
      </c>
      <c r="E15" s="175" t="s">
        <v>149</v>
      </c>
      <c r="F15" s="116"/>
      <c r="G15" s="116"/>
      <c r="H15" s="176"/>
      <c r="I15" s="176"/>
    </row>
    <row r="16" spans="1:10" s="110" customFormat="1" ht="14.25" customHeight="1">
      <c r="A16" s="158" t="str">
        <f t="shared" si="0"/>
        <v>[Admin_login-6]</v>
      </c>
      <c r="B16" s="116" t="s">
        <v>60</v>
      </c>
      <c r="C16" s="116" t="s">
        <v>154</v>
      </c>
      <c r="D16" s="116" t="s">
        <v>171</v>
      </c>
      <c r="E16" s="175" t="s">
        <v>149</v>
      </c>
      <c r="F16" s="116"/>
      <c r="G16" s="116"/>
      <c r="H16" s="176"/>
      <c r="I16" s="176"/>
    </row>
    <row r="17" spans="1:10" s="110" customFormat="1" ht="14.25" customHeight="1">
      <c r="A17" s="158" t="str">
        <f t="shared" si="0"/>
        <v>[Admin_login-7]</v>
      </c>
      <c r="B17" s="116" t="s">
        <v>157</v>
      </c>
      <c r="C17" s="116" t="s">
        <v>155</v>
      </c>
      <c r="D17" s="116" t="s">
        <v>172</v>
      </c>
      <c r="E17" s="175" t="s">
        <v>149</v>
      </c>
      <c r="F17" s="116"/>
      <c r="G17" s="116"/>
      <c r="H17" s="176"/>
      <c r="I17" s="176"/>
    </row>
    <row r="18" spans="1:10" s="110" customFormat="1" ht="14.25" customHeight="1">
      <c r="A18" s="158" t="str">
        <f t="shared" si="0"/>
        <v>[Admin_login-8]</v>
      </c>
      <c r="B18" s="116" t="s">
        <v>649</v>
      </c>
      <c r="C18" s="116" t="s">
        <v>650</v>
      </c>
      <c r="D18" s="116" t="s">
        <v>651</v>
      </c>
      <c r="E18" s="175" t="s">
        <v>149</v>
      </c>
      <c r="F18" s="116"/>
      <c r="G18" s="116"/>
      <c r="H18" s="176"/>
      <c r="I18" s="176"/>
    </row>
    <row r="19" spans="1:10" s="110" customFormat="1" ht="14.25" customHeight="1">
      <c r="A19" s="158" t="str">
        <f t="shared" si="0"/>
        <v>[Admin_login-9]</v>
      </c>
      <c r="B19" s="116" t="s">
        <v>652</v>
      </c>
      <c r="C19" s="116" t="s">
        <v>653</v>
      </c>
      <c r="D19" s="116" t="s">
        <v>654</v>
      </c>
      <c r="E19" s="175" t="s">
        <v>149</v>
      </c>
      <c r="F19" s="116"/>
      <c r="G19" s="116"/>
      <c r="H19" s="176"/>
      <c r="I19" s="176"/>
    </row>
    <row r="20" spans="1:10" s="110" customFormat="1" ht="14.25" customHeight="1">
      <c r="A20" s="158" t="str">
        <f t="shared" si="0"/>
        <v>[Admin_login-10]</v>
      </c>
      <c r="B20" s="116" t="s">
        <v>158</v>
      </c>
      <c r="C20" s="116" t="s">
        <v>164</v>
      </c>
      <c r="D20" s="116" t="s">
        <v>173</v>
      </c>
      <c r="E20" s="175" t="s">
        <v>149</v>
      </c>
      <c r="F20" s="116"/>
      <c r="G20" s="116"/>
      <c r="H20" s="176"/>
      <c r="I20" s="176"/>
    </row>
    <row r="21" spans="1:10" s="110" customFormat="1" ht="14.25" customHeight="1">
      <c r="A21" s="158" t="str">
        <f t="shared" si="0"/>
        <v>[Admin_login-11]</v>
      </c>
      <c r="B21" s="116" t="s">
        <v>159</v>
      </c>
      <c r="C21" s="116" t="s">
        <v>165</v>
      </c>
      <c r="D21" s="116" t="s">
        <v>174</v>
      </c>
      <c r="E21" s="175" t="s">
        <v>149</v>
      </c>
      <c r="F21" s="116"/>
      <c r="G21" s="116"/>
      <c r="H21" s="176"/>
      <c r="I21" s="176"/>
    </row>
    <row r="22" spans="1:10" ht="14.25" customHeight="1">
      <c r="A22" s="158" t="str">
        <f t="shared" si="0"/>
        <v>[Admin_login-12]</v>
      </c>
      <c r="B22" s="170" t="s">
        <v>160</v>
      </c>
      <c r="C22" s="170" t="s">
        <v>166</v>
      </c>
      <c r="D22" s="170" t="s">
        <v>175</v>
      </c>
      <c r="E22" s="198" t="s">
        <v>149</v>
      </c>
      <c r="F22" s="170"/>
      <c r="G22" s="170"/>
      <c r="H22" s="199"/>
      <c r="I22" s="200"/>
      <c r="J22" s="105"/>
    </row>
    <row r="23" spans="1:10" ht="14.25" customHeight="1">
      <c r="A23" s="158" t="str">
        <f t="shared" si="0"/>
        <v>[Admin_login-13]</v>
      </c>
      <c r="B23" s="116" t="s">
        <v>161</v>
      </c>
      <c r="C23" s="116" t="s">
        <v>167</v>
      </c>
      <c r="D23" s="116" t="s">
        <v>177</v>
      </c>
      <c r="E23" s="175" t="s">
        <v>149</v>
      </c>
      <c r="F23" s="116"/>
      <c r="G23" s="116"/>
      <c r="H23" s="176"/>
      <c r="I23" s="177"/>
      <c r="J23" s="105"/>
    </row>
    <row r="24" spans="1:10" ht="14.25" customHeight="1">
      <c r="A24" s="158" t="str">
        <f t="shared" si="0"/>
        <v>[Admin_login-14]</v>
      </c>
      <c r="B24" s="116" t="s">
        <v>162</v>
      </c>
      <c r="C24" s="116" t="s">
        <v>163</v>
      </c>
      <c r="D24" s="116" t="s">
        <v>184</v>
      </c>
      <c r="E24" s="175" t="s">
        <v>149</v>
      </c>
      <c r="F24" s="116"/>
      <c r="G24" s="116"/>
      <c r="H24" s="176"/>
      <c r="I24" s="177"/>
      <c r="J24" s="105"/>
    </row>
    <row r="25" spans="1:10" ht="14.25" customHeight="1">
      <c r="A25" s="158" t="str">
        <f t="shared" si="0"/>
        <v>[Admin_login-15]</v>
      </c>
      <c r="B25" s="116" t="s">
        <v>162</v>
      </c>
      <c r="C25" s="116" t="s">
        <v>180</v>
      </c>
      <c r="D25" s="116" t="s">
        <v>178</v>
      </c>
      <c r="E25" s="175" t="s">
        <v>149</v>
      </c>
      <c r="F25" s="116"/>
      <c r="G25" s="116"/>
      <c r="H25" s="176"/>
      <c r="I25" s="177"/>
      <c r="J25" s="105"/>
    </row>
    <row r="26" spans="1:10" ht="14.25" customHeight="1">
      <c r="A26" s="158" t="str">
        <f t="shared" si="0"/>
        <v>[Admin_login-16]</v>
      </c>
      <c r="B26" s="116" t="s">
        <v>179</v>
      </c>
      <c r="C26" s="116" t="s">
        <v>181</v>
      </c>
      <c r="D26" s="116" t="s">
        <v>182</v>
      </c>
      <c r="E26" s="175" t="s">
        <v>149</v>
      </c>
      <c r="F26" s="116"/>
      <c r="G26" s="116"/>
      <c r="H26" s="176"/>
      <c r="I26" s="177"/>
      <c r="J26" s="105"/>
    </row>
    <row r="27" spans="1:10" ht="14.25" customHeight="1">
      <c r="A27" s="158" t="str">
        <f t="shared" si="0"/>
        <v>[Admin_login-17]</v>
      </c>
      <c r="B27" s="116" t="s">
        <v>183</v>
      </c>
      <c r="C27" s="116" t="s">
        <v>185</v>
      </c>
      <c r="D27" s="116" t="s">
        <v>182</v>
      </c>
      <c r="E27" s="175" t="s">
        <v>149</v>
      </c>
      <c r="F27" s="116"/>
      <c r="G27" s="116"/>
      <c r="H27" s="176"/>
      <c r="I27" s="177"/>
      <c r="J27" s="105"/>
    </row>
    <row r="28" spans="1:10" ht="14.25" customHeight="1">
      <c r="A28" s="178"/>
      <c r="B28" s="179" t="s">
        <v>84</v>
      </c>
      <c r="C28" s="178"/>
      <c r="D28" s="178"/>
      <c r="E28" s="178"/>
      <c r="F28" s="178"/>
      <c r="G28" s="178"/>
      <c r="H28" s="178"/>
      <c r="I28" s="180"/>
      <c r="J28" s="105"/>
    </row>
    <row r="29" spans="1:10" ht="14.25" customHeight="1">
      <c r="A29" s="158" t="str">
        <f t="shared" ref="A29:A31" si="1">IF(OR(B29&lt;&gt;"",D29&lt;&gt;""),"["&amp;TEXT($B$2,"##")&amp;"-"&amp;TEXT(ROW()-10,"##")&amp;"]","")</f>
        <v>[Admin_login-19]</v>
      </c>
      <c r="B29" s="116" t="s">
        <v>99</v>
      </c>
      <c r="C29" s="116" t="s">
        <v>82</v>
      </c>
      <c r="D29" s="116" t="s">
        <v>426</v>
      </c>
      <c r="E29" s="181" t="s">
        <v>186</v>
      </c>
      <c r="F29" s="116"/>
      <c r="G29" s="116"/>
      <c r="H29" s="176"/>
      <c r="I29" s="177"/>
      <c r="J29" s="105"/>
    </row>
    <row r="30" spans="1:10" ht="14.25" customHeight="1">
      <c r="A30" s="158" t="str">
        <f t="shared" si="1"/>
        <v>[Admin_login-20]</v>
      </c>
      <c r="B30" s="116" t="s">
        <v>425</v>
      </c>
      <c r="C30" s="116" t="s">
        <v>427</v>
      </c>
      <c r="D30" s="116" t="s">
        <v>428</v>
      </c>
      <c r="E30" s="181" t="s">
        <v>186</v>
      </c>
      <c r="F30" s="116"/>
      <c r="G30" s="116"/>
      <c r="H30" s="176"/>
      <c r="I30" s="177"/>
      <c r="J30" s="105"/>
    </row>
    <row r="31" spans="1:10" ht="14.25" customHeight="1">
      <c r="A31" s="158" t="str">
        <f t="shared" si="1"/>
        <v>[Admin_login-21]</v>
      </c>
      <c r="B31" s="116" t="s">
        <v>100</v>
      </c>
      <c r="C31" s="116" t="s">
        <v>85</v>
      </c>
      <c r="D31" s="182" t="s">
        <v>187</v>
      </c>
      <c r="E31" s="181" t="s">
        <v>186</v>
      </c>
      <c r="F31" s="116"/>
      <c r="G31" s="116"/>
      <c r="H31" s="176"/>
      <c r="I31" s="177"/>
      <c r="J31" s="105"/>
    </row>
    <row r="32" spans="1:10" ht="14.25" customHeight="1">
      <c r="A32" s="158" t="str">
        <f>IF(OR(B32&lt;&gt;"",D32&lt;&gt;""),"["&amp;TEXT($B$2,"##")&amp;"-"&amp;TEXT(ROW()-10,"##")&amp;"]","")</f>
        <v>[Admin_login-22]</v>
      </c>
      <c r="B32" s="116" t="s">
        <v>188</v>
      </c>
      <c r="C32" s="116" t="s">
        <v>189</v>
      </c>
      <c r="D32" s="182" t="s">
        <v>86</v>
      </c>
      <c r="E32" s="181" t="s">
        <v>186</v>
      </c>
      <c r="F32" s="116"/>
      <c r="G32" s="116"/>
      <c r="H32" s="176"/>
      <c r="I32" s="177"/>
      <c r="J32" s="105"/>
    </row>
    <row r="33" spans="1:10" ht="14.25" customHeight="1">
      <c r="A33" s="158" t="str">
        <f t="shared" ref="A33:A36" si="2">IF(OR(B33&lt;&gt;"",D33&lt;&gt;""),"["&amp;TEXT($B$2,"##")&amp;"-"&amp;TEXT(ROW()-10,"##")&amp;"]","")</f>
        <v>[Admin_login-23]</v>
      </c>
      <c r="B33" s="116" t="s">
        <v>429</v>
      </c>
      <c r="C33" s="116" t="s">
        <v>432</v>
      </c>
      <c r="D33" s="182" t="s">
        <v>430</v>
      </c>
      <c r="E33" s="181" t="s">
        <v>186</v>
      </c>
      <c r="F33" s="116"/>
      <c r="G33" s="116"/>
      <c r="H33" s="176"/>
      <c r="I33" s="177"/>
      <c r="J33" s="105"/>
    </row>
    <row r="34" spans="1:10" ht="14.25" customHeight="1">
      <c r="A34" s="158" t="str">
        <f t="shared" si="2"/>
        <v>[Admin_login-24]</v>
      </c>
      <c r="B34" s="116" t="s">
        <v>431</v>
      </c>
      <c r="C34" s="116" t="s">
        <v>432</v>
      </c>
      <c r="D34" s="182" t="s">
        <v>433</v>
      </c>
      <c r="E34" s="181" t="s">
        <v>186</v>
      </c>
      <c r="F34" s="116"/>
      <c r="G34" s="116"/>
      <c r="H34" s="176"/>
      <c r="I34" s="177"/>
      <c r="J34" s="105"/>
    </row>
    <row r="35" spans="1:10" ht="14.25" customHeight="1">
      <c r="A35" s="158" t="str">
        <f t="shared" si="2"/>
        <v>[Admin_login-25]</v>
      </c>
      <c r="B35" s="116" t="s">
        <v>434</v>
      </c>
      <c r="C35" s="116" t="s">
        <v>432</v>
      </c>
      <c r="D35" s="182" t="s">
        <v>435</v>
      </c>
      <c r="E35" s="181" t="s">
        <v>186</v>
      </c>
      <c r="F35" s="116"/>
      <c r="G35" s="116"/>
      <c r="H35" s="176"/>
      <c r="I35" s="177"/>
      <c r="J35" s="105"/>
    </row>
    <row r="36" spans="1:10" ht="14.25" customHeight="1">
      <c r="A36" s="158" t="str">
        <f t="shared" si="2"/>
        <v>[Admin_login-26]</v>
      </c>
      <c r="B36" s="116" t="s">
        <v>310</v>
      </c>
      <c r="C36" s="116" t="s">
        <v>436</v>
      </c>
      <c r="D36" s="182" t="s">
        <v>437</v>
      </c>
      <c r="E36" s="181" t="s">
        <v>186</v>
      </c>
      <c r="F36" s="116"/>
      <c r="G36" s="116"/>
      <c r="H36" s="176"/>
      <c r="I36" s="177"/>
      <c r="J36" s="105"/>
    </row>
    <row r="37" spans="1:10" ht="14.25" customHeight="1">
      <c r="A37" s="178"/>
      <c r="B37" s="179" t="s">
        <v>87</v>
      </c>
      <c r="C37" s="178"/>
      <c r="D37" s="178"/>
      <c r="E37" s="178"/>
      <c r="F37" s="178"/>
      <c r="G37" s="178"/>
      <c r="H37" s="178"/>
      <c r="I37" s="180"/>
      <c r="J37" s="105"/>
    </row>
    <row r="38" spans="1:10" ht="14.25" customHeight="1">
      <c r="A38" s="158" t="str">
        <f>IF(OR(B38&lt;&gt;"",D38&lt;&gt;""),"["&amp;TEXT($B$2,"##")&amp;"-"&amp;TEXT(ROW()-10,"##")&amp;"]","")</f>
        <v>[Admin_login-28]</v>
      </c>
      <c r="B38" s="116" t="s">
        <v>101</v>
      </c>
      <c r="C38" s="116" t="s">
        <v>190</v>
      </c>
      <c r="D38" s="182" t="s">
        <v>102</v>
      </c>
      <c r="E38" s="181" t="s">
        <v>186</v>
      </c>
      <c r="F38" s="116"/>
      <c r="G38" s="116"/>
      <c r="H38" s="176"/>
      <c r="I38" s="177"/>
      <c r="J38" s="105"/>
    </row>
    <row r="39" spans="1:10" ht="14.25" customHeight="1">
      <c r="A39" s="178"/>
      <c r="B39" s="179" t="s">
        <v>191</v>
      </c>
      <c r="C39" s="178"/>
      <c r="D39" s="178"/>
      <c r="E39" s="178"/>
      <c r="F39" s="178"/>
      <c r="G39" s="178"/>
      <c r="H39" s="178"/>
      <c r="I39" s="180"/>
      <c r="J39" s="105"/>
    </row>
    <row r="40" spans="1:10" ht="14.25" customHeight="1">
      <c r="A40" s="158" t="str">
        <f t="shared" ref="A40:A52" si="3">IF(OR(B40&lt;&gt;"",D40&lt;&gt;""),"["&amp;TEXT($B$2,"##")&amp;"-"&amp;TEXT(ROW()-10,"##")&amp;"]","")</f>
        <v>[Admin_login-30]</v>
      </c>
      <c r="B40" s="116" t="s">
        <v>192</v>
      </c>
      <c r="C40" s="116" t="s">
        <v>372</v>
      </c>
      <c r="D40" s="182" t="s">
        <v>222</v>
      </c>
      <c r="E40" s="181"/>
      <c r="F40" s="116"/>
      <c r="G40" s="116"/>
      <c r="H40" s="176"/>
      <c r="I40" s="177"/>
      <c r="J40" s="105"/>
    </row>
    <row r="41" spans="1:10" ht="14.25" customHeight="1">
      <c r="A41" s="158" t="str">
        <f t="shared" si="3"/>
        <v>[Admin_login-31]</v>
      </c>
      <c r="B41" s="116" t="s">
        <v>193</v>
      </c>
      <c r="C41" s="116" t="s">
        <v>194</v>
      </c>
      <c r="D41" s="182" t="s">
        <v>223</v>
      </c>
      <c r="E41" s="181"/>
      <c r="F41" s="116"/>
      <c r="G41" s="116"/>
      <c r="H41" s="176"/>
      <c r="I41" s="177"/>
      <c r="J41" s="105"/>
    </row>
    <row r="42" spans="1:10" ht="14.25" customHeight="1">
      <c r="A42" s="158" t="str">
        <f t="shared" si="3"/>
        <v>[Admin_login-32]</v>
      </c>
      <c r="B42" s="116" t="s">
        <v>196</v>
      </c>
      <c r="C42" s="116" t="s">
        <v>227</v>
      </c>
      <c r="D42" s="182" t="s">
        <v>197</v>
      </c>
      <c r="E42" s="181"/>
      <c r="F42" s="116"/>
      <c r="G42" s="116"/>
      <c r="H42" s="176"/>
      <c r="I42" s="177"/>
      <c r="J42" s="105"/>
    </row>
    <row r="43" spans="1:10" ht="14.25" customHeight="1">
      <c r="A43" s="158" t="str">
        <f t="shared" si="3"/>
        <v>[Admin_login-33]</v>
      </c>
      <c r="B43" s="116" t="s">
        <v>199</v>
      </c>
      <c r="C43" s="116" t="s">
        <v>198</v>
      </c>
      <c r="D43" s="182" t="s">
        <v>202</v>
      </c>
      <c r="E43" s="181"/>
      <c r="F43" s="116"/>
      <c r="G43" s="116"/>
      <c r="H43" s="176"/>
      <c r="I43" s="177"/>
      <c r="J43" s="105"/>
    </row>
    <row r="44" spans="1:10" ht="14.25" customHeight="1">
      <c r="A44" s="158" t="str">
        <f t="shared" si="3"/>
        <v>[Admin_login-34]</v>
      </c>
      <c r="B44" s="116" t="s">
        <v>200</v>
      </c>
      <c r="C44" s="116" t="s">
        <v>201</v>
      </c>
      <c r="D44" s="182" t="s">
        <v>203</v>
      </c>
      <c r="E44" s="181"/>
      <c r="F44" s="116"/>
      <c r="G44" s="116"/>
      <c r="H44" s="176"/>
      <c r="I44" s="183"/>
      <c r="J44" s="105"/>
    </row>
    <row r="45" spans="1:10" ht="14.25" customHeight="1">
      <c r="A45" s="158" t="str">
        <f t="shared" si="3"/>
        <v>[Admin_login-35]</v>
      </c>
      <c r="B45" s="116" t="s">
        <v>204</v>
      </c>
      <c r="C45" s="116" t="s">
        <v>201</v>
      </c>
      <c r="D45" s="182" t="s">
        <v>210</v>
      </c>
      <c r="E45" s="181"/>
      <c r="F45" s="116"/>
      <c r="G45" s="116"/>
      <c r="H45" s="176"/>
      <c r="I45" s="183"/>
      <c r="J45" s="105"/>
    </row>
    <row r="46" spans="1:10" ht="14.25" customHeight="1">
      <c r="A46" s="158" t="str">
        <f t="shared" si="3"/>
        <v>[Admin_login-36]</v>
      </c>
      <c r="B46" s="116" t="s">
        <v>205</v>
      </c>
      <c r="C46" s="116" t="s">
        <v>201</v>
      </c>
      <c r="D46" s="182" t="s">
        <v>212</v>
      </c>
      <c r="E46" s="181"/>
      <c r="F46" s="116"/>
      <c r="G46" s="116"/>
      <c r="H46" s="176"/>
      <c r="I46" s="183"/>
      <c r="J46" s="105"/>
    </row>
    <row r="47" spans="1:10" ht="14.25" customHeight="1">
      <c r="A47" s="158" t="str">
        <f t="shared" si="3"/>
        <v>[Admin_login-37]</v>
      </c>
      <c r="B47" s="116" t="s">
        <v>206</v>
      </c>
      <c r="C47" s="116" t="s">
        <v>201</v>
      </c>
      <c r="D47" s="182" t="s">
        <v>211</v>
      </c>
      <c r="E47" s="181"/>
      <c r="F47" s="116"/>
      <c r="G47" s="116"/>
      <c r="H47" s="176"/>
      <c r="I47" s="183"/>
      <c r="J47" s="105"/>
    </row>
    <row r="48" spans="1:10" ht="14.25" customHeight="1">
      <c r="A48" s="158" t="str">
        <f t="shared" si="3"/>
        <v>[Admin_login-38]</v>
      </c>
      <c r="B48" s="116" t="s">
        <v>207</v>
      </c>
      <c r="C48" s="116" t="s">
        <v>201</v>
      </c>
      <c r="D48" s="182" t="s">
        <v>213</v>
      </c>
      <c r="E48" s="181"/>
      <c r="F48" s="116"/>
      <c r="G48" s="116"/>
      <c r="H48" s="176"/>
      <c r="I48" s="183"/>
      <c r="J48" s="105"/>
    </row>
    <row r="49" spans="1:10" ht="14.25" customHeight="1">
      <c r="A49" s="158" t="str">
        <f t="shared" si="3"/>
        <v>[Admin_login-39]</v>
      </c>
      <c r="B49" s="116" t="s">
        <v>208</v>
      </c>
      <c r="C49" s="116" t="s">
        <v>201</v>
      </c>
      <c r="D49" s="182" t="s">
        <v>195</v>
      </c>
      <c r="E49" s="181"/>
      <c r="F49" s="116"/>
      <c r="G49" s="116"/>
      <c r="H49" s="176"/>
      <c r="I49" s="183"/>
      <c r="J49" s="105"/>
    </row>
    <row r="50" spans="1:10" ht="14.25" customHeight="1">
      <c r="A50" s="158" t="str">
        <f t="shared" si="3"/>
        <v>[Admin_login-40]</v>
      </c>
      <c r="B50" s="116" t="s">
        <v>214</v>
      </c>
      <c r="C50" s="116" t="s">
        <v>215</v>
      </c>
      <c r="D50" s="182" t="s">
        <v>216</v>
      </c>
      <c r="E50" s="181"/>
      <c r="F50" s="116"/>
      <c r="G50" s="116"/>
      <c r="H50" s="176"/>
      <c r="I50" s="183"/>
      <c r="J50" s="105"/>
    </row>
    <row r="51" spans="1:10" ht="14.25" customHeight="1">
      <c r="A51" s="158" t="str">
        <f t="shared" si="3"/>
        <v>[Admin_login-41]</v>
      </c>
      <c r="B51" s="116" t="s">
        <v>217</v>
      </c>
      <c r="C51" s="116" t="s">
        <v>218</v>
      </c>
      <c r="D51" s="182" t="s">
        <v>219</v>
      </c>
      <c r="E51" s="181"/>
      <c r="F51" s="116"/>
      <c r="G51" s="116"/>
      <c r="H51" s="176"/>
      <c r="I51" s="183"/>
      <c r="J51" s="105"/>
    </row>
    <row r="52" spans="1:10" ht="14.25" customHeight="1">
      <c r="A52" s="158" t="str">
        <f t="shared" si="3"/>
        <v>[Admin_login-42]</v>
      </c>
      <c r="B52" s="116" t="s">
        <v>292</v>
      </c>
      <c r="C52" s="116" t="s">
        <v>218</v>
      </c>
      <c r="D52" s="182" t="s">
        <v>285</v>
      </c>
      <c r="E52" s="181"/>
      <c r="F52" s="116"/>
      <c r="G52" s="116"/>
      <c r="H52" s="176"/>
      <c r="I52" s="183"/>
      <c r="J52" s="105"/>
    </row>
    <row r="53" spans="1:10" ht="14.25" customHeight="1">
      <c r="A53" s="178"/>
      <c r="B53" s="179" t="s">
        <v>247</v>
      </c>
      <c r="C53" s="178"/>
      <c r="D53" s="178"/>
      <c r="E53" s="178"/>
      <c r="F53" s="178"/>
      <c r="G53" s="178"/>
      <c r="H53" s="178"/>
      <c r="I53" s="180"/>
      <c r="J53" s="105"/>
    </row>
    <row r="54" spans="1:10" ht="14.25" customHeight="1">
      <c r="A54" s="158" t="str">
        <f t="shared" ref="A54:A63" si="4">IF(OR(B54&lt;&gt;"",D54&lt;&gt;""),"["&amp;TEXT($B$2,"##")&amp;"-"&amp;TEXT(ROW()-10,"##")&amp;"]","")</f>
        <v>[Admin_login-44]</v>
      </c>
      <c r="B54" s="116" t="s">
        <v>248</v>
      </c>
      <c r="C54" s="116" t="s">
        <v>373</v>
      </c>
      <c r="D54" s="182" t="s">
        <v>288</v>
      </c>
      <c r="E54" s="181"/>
      <c r="F54" s="116"/>
      <c r="G54" s="116"/>
      <c r="H54" s="176"/>
      <c r="I54" s="121"/>
      <c r="J54" s="105"/>
    </row>
    <row r="55" spans="1:10" ht="14.25" customHeight="1">
      <c r="A55" s="158" t="str">
        <f t="shared" si="4"/>
        <v>[Admin_login-45]</v>
      </c>
      <c r="B55" s="116" t="s">
        <v>365</v>
      </c>
      <c r="C55" s="116" t="s">
        <v>249</v>
      </c>
      <c r="D55" s="182" t="s">
        <v>252</v>
      </c>
      <c r="E55" s="181"/>
      <c r="F55" s="116"/>
      <c r="G55" s="116"/>
      <c r="H55" s="176"/>
      <c r="I55" s="121"/>
      <c r="J55" s="105"/>
    </row>
    <row r="56" spans="1:10" ht="14.25" customHeight="1">
      <c r="A56" s="158" t="str">
        <f t="shared" si="4"/>
        <v>[Admin_login-46]</v>
      </c>
      <c r="B56" s="116" t="s">
        <v>366</v>
      </c>
      <c r="C56" s="116" t="s">
        <v>249</v>
      </c>
      <c r="D56" s="182" t="s">
        <v>250</v>
      </c>
      <c r="E56" s="181"/>
      <c r="F56" s="116"/>
      <c r="G56" s="116"/>
      <c r="H56" s="176"/>
      <c r="I56" s="121"/>
      <c r="J56" s="105"/>
    </row>
    <row r="57" spans="1:10" ht="14.25" customHeight="1">
      <c r="A57" s="158" t="str">
        <f t="shared" si="4"/>
        <v>[Admin_login-47]</v>
      </c>
      <c r="B57" s="116" t="s">
        <v>367</v>
      </c>
      <c r="C57" s="116" t="s">
        <v>249</v>
      </c>
      <c r="D57" s="182" t="s">
        <v>253</v>
      </c>
      <c r="E57" s="181"/>
      <c r="F57" s="116"/>
      <c r="G57" s="116"/>
      <c r="H57" s="176"/>
      <c r="I57" s="121"/>
      <c r="J57" s="105"/>
    </row>
    <row r="58" spans="1:10" ht="14.25" customHeight="1">
      <c r="A58" s="158" t="str">
        <f t="shared" si="4"/>
        <v>[Admin_login-48]</v>
      </c>
      <c r="B58" s="116" t="s">
        <v>368</v>
      </c>
      <c r="C58" s="116" t="s">
        <v>249</v>
      </c>
      <c r="D58" s="182" t="s">
        <v>254</v>
      </c>
      <c r="E58" s="181"/>
      <c r="F58" s="116"/>
      <c r="G58" s="116"/>
      <c r="H58" s="176"/>
      <c r="I58" s="121"/>
      <c r="J58" s="105"/>
    </row>
    <row r="59" spans="1:10" ht="14.25" customHeight="1">
      <c r="A59" s="158" t="str">
        <f t="shared" si="4"/>
        <v>[Admin_login-49]</v>
      </c>
      <c r="B59" s="116" t="s">
        <v>369</v>
      </c>
      <c r="C59" s="116" t="s">
        <v>249</v>
      </c>
      <c r="D59" s="182" t="s">
        <v>255</v>
      </c>
      <c r="E59" s="181"/>
      <c r="F59" s="116"/>
      <c r="G59" s="116"/>
      <c r="H59" s="176"/>
      <c r="I59" s="121"/>
      <c r="J59" s="105"/>
    </row>
    <row r="60" spans="1:10" ht="14.25" customHeight="1">
      <c r="A60" s="158" t="str">
        <f t="shared" si="4"/>
        <v>[Admin_login-50]</v>
      </c>
      <c r="B60" s="116" t="s">
        <v>370</v>
      </c>
      <c r="C60" s="116" t="s">
        <v>249</v>
      </c>
      <c r="D60" s="182" t="s">
        <v>251</v>
      </c>
      <c r="E60" s="181"/>
      <c r="F60" s="116"/>
      <c r="G60" s="116"/>
      <c r="H60" s="176"/>
      <c r="I60" s="121"/>
      <c r="J60" s="105"/>
    </row>
    <row r="61" spans="1:10" ht="14.25" customHeight="1">
      <c r="A61" s="158" t="str">
        <f t="shared" si="4"/>
        <v>[Admin_login-51]</v>
      </c>
      <c r="B61" s="116" t="s">
        <v>214</v>
      </c>
      <c r="C61" s="116" t="s">
        <v>278</v>
      </c>
      <c r="D61" s="182" t="s">
        <v>216</v>
      </c>
      <c r="E61" s="181"/>
      <c r="F61" s="116"/>
      <c r="G61" s="116"/>
      <c r="H61" s="176"/>
      <c r="I61" s="121"/>
      <c r="J61" s="105"/>
    </row>
    <row r="62" spans="1:10" ht="14.25" customHeight="1">
      <c r="A62" s="158" t="str">
        <f t="shared" si="4"/>
        <v>[Admin_login-52]</v>
      </c>
      <c r="B62" s="170" t="s">
        <v>217</v>
      </c>
      <c r="C62" s="170" t="s">
        <v>279</v>
      </c>
      <c r="D62" s="201" t="s">
        <v>209</v>
      </c>
      <c r="E62" s="202"/>
      <c r="F62" s="170"/>
      <c r="G62" s="170"/>
      <c r="H62" s="199"/>
      <c r="I62" s="203"/>
      <c r="J62" s="105"/>
    </row>
    <row r="63" spans="1:10" ht="14.25" customHeight="1">
      <c r="A63" s="158" t="str">
        <f t="shared" si="4"/>
        <v>[Admin_login-53]</v>
      </c>
      <c r="B63" s="116" t="s">
        <v>364</v>
      </c>
      <c r="C63" s="116" t="s">
        <v>289</v>
      </c>
      <c r="D63" s="182" t="s">
        <v>209</v>
      </c>
      <c r="E63" s="181"/>
      <c r="F63" s="116"/>
      <c r="G63" s="116"/>
      <c r="H63" s="176"/>
      <c r="I63" s="121"/>
      <c r="J63" s="105"/>
    </row>
    <row r="64" spans="1:10" ht="14.25" customHeight="1">
      <c r="A64" s="178"/>
      <c r="B64" s="179" t="s">
        <v>322</v>
      </c>
      <c r="C64" s="178"/>
      <c r="D64" s="178"/>
      <c r="E64" s="178"/>
      <c r="F64" s="178"/>
      <c r="G64" s="178"/>
      <c r="H64" s="178"/>
      <c r="I64" s="180"/>
      <c r="J64" s="105"/>
    </row>
    <row r="65" spans="1:10" ht="14.25" customHeight="1">
      <c r="A65" s="158" t="str">
        <f>IF(OR(B65&lt;&gt;"",D65&lt;&gt;""),"["&amp;TEXT($B$2,"##")&amp;"-"&amp;TEXT(ROW()-10,"##")&amp;"]","")</f>
        <v>[Admin_login-55]</v>
      </c>
      <c r="B65" s="116" t="s">
        <v>323</v>
      </c>
      <c r="C65" s="116" t="s">
        <v>324</v>
      </c>
      <c r="D65" s="182" t="s">
        <v>325</v>
      </c>
      <c r="E65" s="161"/>
      <c r="F65" s="116"/>
      <c r="G65" s="116"/>
      <c r="H65" s="176"/>
      <c r="I65" s="161"/>
      <c r="J65" s="105"/>
    </row>
    <row r="66" spans="1:10" ht="14.25" customHeight="1">
      <c r="A66" s="158" t="str">
        <f>IF(OR(B66&lt;&gt;"",D66&lt;&gt;""),"["&amp;TEXT($B$2,"##")&amp;"-"&amp;TEXT(ROW()-10,"##")&amp;"]","")</f>
        <v>[Admin_login-56]</v>
      </c>
      <c r="B66" s="116" t="s">
        <v>326</v>
      </c>
      <c r="C66" s="116" t="s">
        <v>327</v>
      </c>
      <c r="D66" s="182" t="s">
        <v>328</v>
      </c>
      <c r="E66" s="161"/>
      <c r="F66" s="116"/>
      <c r="G66" s="116"/>
      <c r="H66" s="176"/>
      <c r="I66" s="161"/>
      <c r="J66" s="105"/>
    </row>
    <row r="67" spans="1:10" ht="14.25" customHeight="1">
      <c r="A67" s="178"/>
      <c r="B67" s="179" t="s">
        <v>293</v>
      </c>
      <c r="C67" s="178"/>
      <c r="D67" s="178"/>
      <c r="E67" s="178"/>
      <c r="F67" s="178"/>
      <c r="G67" s="178"/>
      <c r="H67" s="178"/>
      <c r="I67" s="180"/>
      <c r="J67" s="105"/>
    </row>
    <row r="68" spans="1:10" ht="14.25" customHeight="1">
      <c r="A68" s="158" t="str">
        <f>IF(OR(B68&lt;&gt;"",D68&lt;&gt;""),"["&amp;TEXT($B$2,"##")&amp;"-"&amp;TEXT(ROW()-10,"##")&amp;"]","")</f>
        <v>[Admin_login-58]</v>
      </c>
      <c r="B68" s="116" t="s">
        <v>294</v>
      </c>
      <c r="C68" s="116" t="s">
        <v>321</v>
      </c>
      <c r="D68" s="182" t="s">
        <v>296</v>
      </c>
      <c r="E68" s="161"/>
      <c r="F68" s="116"/>
      <c r="G68" s="116"/>
      <c r="H68" s="176"/>
      <c r="I68" s="161"/>
      <c r="J68" s="105"/>
    </row>
    <row r="69" spans="1:10" ht="14.25" customHeight="1">
      <c r="A69" s="158" t="str">
        <f>IF(OR(B69&lt;&gt;"",D69&lt;&gt;""),"["&amp;TEXT($B$2,"##")&amp;"-"&amp;TEXT(ROW()-10,"##")&amp;"]","")</f>
        <v>[Admin_login-59]</v>
      </c>
      <c r="B69" s="116" t="s">
        <v>297</v>
      </c>
      <c r="C69" s="116" t="s">
        <v>298</v>
      </c>
      <c r="D69" s="182" t="s">
        <v>299</v>
      </c>
      <c r="E69" s="161"/>
      <c r="F69" s="116"/>
      <c r="G69" s="116"/>
      <c r="H69" s="176"/>
      <c r="I69" s="161"/>
      <c r="J69" s="105"/>
    </row>
    <row r="70" spans="1:10" ht="14.25" customHeight="1">
      <c r="A70" s="158" t="str">
        <f>IF(OR(B70&lt;&gt;"",D70&lt;&gt;""),"["&amp;TEXT($B$2,"##")&amp;"-"&amp;TEXT(ROW()-10,"##")&amp;"]","")</f>
        <v>[Admin_login-60]</v>
      </c>
      <c r="B70" s="116" t="s">
        <v>310</v>
      </c>
      <c r="C70" s="116" t="s">
        <v>311</v>
      </c>
      <c r="D70" s="182" t="s">
        <v>314</v>
      </c>
      <c r="E70" s="161"/>
      <c r="F70" s="116"/>
      <c r="G70" s="116"/>
      <c r="H70" s="176"/>
      <c r="I70" s="161"/>
      <c r="J70" s="105"/>
    </row>
    <row r="71" spans="1:10" ht="14.25" customHeight="1">
      <c r="A71" s="158" t="str">
        <f>IF(OR(B71&lt;&gt;"",D71&lt;&gt;""),"["&amp;TEXT($B$2,"##")&amp;"-"&amp;TEXT(ROW()-10,"##")&amp;"]","")</f>
        <v>[Admin_login-61]</v>
      </c>
      <c r="B71" s="116" t="s">
        <v>313</v>
      </c>
      <c r="C71" s="116" t="s">
        <v>298</v>
      </c>
      <c r="D71" s="182" t="s">
        <v>312</v>
      </c>
      <c r="E71" s="161"/>
      <c r="F71" s="116"/>
      <c r="G71" s="116"/>
      <c r="H71" s="176"/>
      <c r="I71" s="161"/>
      <c r="J71" s="105"/>
    </row>
    <row r="72" spans="1:10" ht="14.25" customHeight="1">
      <c r="A72" s="178"/>
      <c r="B72" s="179" t="s">
        <v>329</v>
      </c>
      <c r="C72" s="178"/>
      <c r="D72" s="178"/>
      <c r="E72" s="178"/>
      <c r="F72" s="178"/>
      <c r="G72" s="178"/>
      <c r="H72" s="178"/>
      <c r="I72" s="180"/>
      <c r="J72" s="105"/>
    </row>
    <row r="73" spans="1:10" ht="14.25" customHeight="1">
      <c r="A73" s="158" t="str">
        <f t="shared" ref="A73:A80" si="5">IF(OR(B73&lt;&gt;"",D73&lt;&gt;""),"["&amp;TEXT($B$2,"##")&amp;"-"&amp;TEXT(ROW()-10,"##")&amp;"]","")</f>
        <v>[Admin_login-63]</v>
      </c>
      <c r="B73" s="116" t="s">
        <v>330</v>
      </c>
      <c r="C73" s="116" t="s">
        <v>331</v>
      </c>
      <c r="D73" s="182" t="s">
        <v>381</v>
      </c>
      <c r="E73" s="161"/>
      <c r="F73" s="116"/>
      <c r="G73" s="116"/>
      <c r="H73" s="176"/>
      <c r="I73" s="161"/>
      <c r="J73" s="105"/>
    </row>
    <row r="74" spans="1:10" ht="14.25" customHeight="1">
      <c r="A74" s="158" t="str">
        <f t="shared" si="5"/>
        <v>[Admin_login-64]</v>
      </c>
      <c r="B74" s="116" t="s">
        <v>444</v>
      </c>
      <c r="C74" s="116" t="s">
        <v>335</v>
      </c>
      <c r="D74" s="182" t="s">
        <v>337</v>
      </c>
      <c r="E74" s="161"/>
      <c r="F74" s="116"/>
      <c r="G74" s="116"/>
      <c r="H74" s="176"/>
      <c r="I74" s="161"/>
      <c r="J74" s="105"/>
    </row>
    <row r="75" spans="1:10" ht="14.25" customHeight="1">
      <c r="A75" s="158" t="str">
        <f t="shared" si="5"/>
        <v>[Admin_login-65]</v>
      </c>
      <c r="B75" s="116" t="s">
        <v>333</v>
      </c>
      <c r="C75" s="116" t="s">
        <v>336</v>
      </c>
      <c r="D75" s="182" t="s">
        <v>338</v>
      </c>
      <c r="E75" s="161"/>
      <c r="F75" s="116"/>
      <c r="G75" s="116"/>
      <c r="H75" s="176"/>
      <c r="I75" s="161"/>
      <c r="J75" s="105"/>
    </row>
    <row r="76" spans="1:10" ht="14.25" customHeight="1">
      <c r="A76" s="158" t="str">
        <f t="shared" si="5"/>
        <v>[Admin_login-66]</v>
      </c>
      <c r="B76" s="116" t="s">
        <v>334</v>
      </c>
      <c r="C76" s="116" t="s">
        <v>336</v>
      </c>
      <c r="D76" s="182" t="s">
        <v>339</v>
      </c>
      <c r="E76" s="161"/>
      <c r="F76" s="116"/>
      <c r="G76" s="116"/>
      <c r="H76" s="176"/>
      <c r="I76" s="161"/>
      <c r="J76" s="105"/>
    </row>
    <row r="77" spans="1:10" ht="14.25" customHeight="1">
      <c r="A77" s="158" t="str">
        <f t="shared" si="5"/>
        <v>[Admin_login-67]</v>
      </c>
      <c r="B77" s="116" t="s">
        <v>341</v>
      </c>
      <c r="C77" s="116" t="s">
        <v>340</v>
      </c>
      <c r="D77" s="182" t="s">
        <v>342</v>
      </c>
      <c r="E77" s="161"/>
      <c r="F77" s="116"/>
      <c r="G77" s="116"/>
      <c r="H77" s="176"/>
      <c r="I77" s="161"/>
      <c r="J77" s="105"/>
    </row>
    <row r="78" spans="1:10" ht="14.25" customHeight="1">
      <c r="A78" s="158" t="str">
        <f t="shared" si="5"/>
        <v>[Admin_login-68]</v>
      </c>
      <c r="B78" s="116" t="s">
        <v>388</v>
      </c>
      <c r="C78" s="116" t="s">
        <v>343</v>
      </c>
      <c r="D78" s="182" t="s">
        <v>342</v>
      </c>
      <c r="E78" s="161"/>
      <c r="F78" s="116"/>
      <c r="G78" s="116"/>
      <c r="H78" s="176"/>
      <c r="I78" s="161"/>
      <c r="J78" s="105"/>
    </row>
    <row r="79" spans="1:10" ht="14.25" customHeight="1">
      <c r="A79" s="158" t="str">
        <f t="shared" si="5"/>
        <v>[Admin_login-69]</v>
      </c>
      <c r="B79" s="116" t="s">
        <v>387</v>
      </c>
      <c r="C79" s="116" t="s">
        <v>383</v>
      </c>
      <c r="D79" s="182" t="s">
        <v>384</v>
      </c>
      <c r="E79" s="161"/>
      <c r="F79" s="116"/>
      <c r="G79" s="116"/>
      <c r="H79" s="176"/>
      <c r="I79" s="161"/>
      <c r="J79" s="105"/>
    </row>
    <row r="80" spans="1:10" ht="14.25" customHeight="1">
      <c r="A80" s="158" t="str">
        <f t="shared" si="5"/>
        <v>[Admin_login-70]</v>
      </c>
      <c r="B80" s="116" t="s">
        <v>386</v>
      </c>
      <c r="C80" s="116" t="s">
        <v>389</v>
      </c>
      <c r="D80" s="182" t="s">
        <v>385</v>
      </c>
      <c r="E80" s="161"/>
      <c r="F80" s="116"/>
      <c r="G80" s="116"/>
      <c r="H80" s="176"/>
      <c r="I80" s="161"/>
      <c r="J80" s="105"/>
    </row>
    <row r="81" spans="1:10" ht="14.25" customHeight="1">
      <c r="A81" s="178"/>
      <c r="B81" s="179" t="s">
        <v>344</v>
      </c>
      <c r="C81" s="178"/>
      <c r="D81" s="178"/>
      <c r="E81" s="178"/>
      <c r="F81" s="178"/>
      <c r="G81" s="178"/>
      <c r="H81" s="178"/>
      <c r="I81" s="180"/>
      <c r="J81" s="105"/>
    </row>
    <row r="82" spans="1:10" ht="14.25" customHeight="1">
      <c r="A82" s="158" t="str">
        <f t="shared" ref="A82:A90" si="6">IF(OR(B82&lt;&gt;"",D82&lt;&gt;""),"["&amp;TEXT($B$2,"##")&amp;"-"&amp;TEXT(ROW()-10,"##")&amp;"]","")</f>
        <v>[Admin_login-72]</v>
      </c>
      <c r="B82" s="116" t="s">
        <v>345</v>
      </c>
      <c r="C82" s="116" t="s">
        <v>346</v>
      </c>
      <c r="D82" s="182" t="s">
        <v>362</v>
      </c>
      <c r="E82" s="161"/>
      <c r="F82" s="116"/>
      <c r="G82" s="116"/>
      <c r="H82" s="176"/>
      <c r="I82" s="161"/>
      <c r="J82" s="105"/>
    </row>
    <row r="83" spans="1:10" ht="14.25" customHeight="1">
      <c r="A83" s="158" t="str">
        <f t="shared" si="6"/>
        <v>[Admin_login-73]</v>
      </c>
      <c r="B83" s="116" t="s">
        <v>214</v>
      </c>
      <c r="C83" s="116" t="s">
        <v>347</v>
      </c>
      <c r="D83" s="182" t="s">
        <v>216</v>
      </c>
      <c r="E83" s="161"/>
      <c r="F83" s="116"/>
      <c r="G83" s="116"/>
      <c r="H83" s="176"/>
      <c r="I83" s="161"/>
      <c r="J83" s="105"/>
    </row>
    <row r="84" spans="1:10" ht="14.25" customHeight="1">
      <c r="A84" s="158" t="str">
        <f t="shared" si="6"/>
        <v>[Admin_login-74]</v>
      </c>
      <c r="B84" s="116" t="s">
        <v>348</v>
      </c>
      <c r="C84" s="116" t="s">
        <v>349</v>
      </c>
      <c r="D84" s="182" t="s">
        <v>361</v>
      </c>
      <c r="E84" s="161"/>
      <c r="F84" s="116"/>
      <c r="G84" s="116"/>
      <c r="H84" s="176"/>
      <c r="I84" s="161"/>
      <c r="J84" s="105"/>
    </row>
    <row r="85" spans="1:10" ht="14.25" customHeight="1">
      <c r="A85" s="158" t="str">
        <f t="shared" si="6"/>
        <v>[Admin_login-75]</v>
      </c>
      <c r="B85" s="116" t="s">
        <v>266</v>
      </c>
      <c r="C85" s="116" t="s">
        <v>350</v>
      </c>
      <c r="D85" s="182" t="s">
        <v>363</v>
      </c>
      <c r="E85" s="161"/>
      <c r="F85" s="116"/>
      <c r="G85" s="116"/>
      <c r="H85" s="176"/>
      <c r="I85" s="161"/>
      <c r="J85" s="105"/>
    </row>
    <row r="86" spans="1:10" ht="14.25" customHeight="1">
      <c r="A86" s="158" t="str">
        <f t="shared" si="6"/>
        <v>[Admin_login-76]</v>
      </c>
      <c r="B86" s="116" t="s">
        <v>217</v>
      </c>
      <c r="C86" s="116" t="s">
        <v>351</v>
      </c>
      <c r="D86" s="182" t="s">
        <v>360</v>
      </c>
      <c r="E86" s="161"/>
      <c r="F86" s="116"/>
      <c r="G86" s="116"/>
      <c r="H86" s="176"/>
      <c r="I86" s="161"/>
      <c r="J86" s="105"/>
    </row>
    <row r="87" spans="1:10" ht="14.25" customHeight="1">
      <c r="A87" s="158" t="str">
        <f t="shared" si="6"/>
        <v>[Admin_login-77]</v>
      </c>
      <c r="B87" s="116" t="s">
        <v>356</v>
      </c>
      <c r="C87" s="116" t="s">
        <v>352</v>
      </c>
      <c r="D87" s="182" t="s">
        <v>353</v>
      </c>
      <c r="E87" s="161"/>
      <c r="F87" s="116"/>
      <c r="G87" s="116"/>
      <c r="H87" s="176"/>
      <c r="I87" s="161"/>
      <c r="J87" s="105"/>
    </row>
    <row r="88" spans="1:10" ht="14.25" customHeight="1">
      <c r="A88" s="158" t="str">
        <f t="shared" si="6"/>
        <v>[Admin_login-78]</v>
      </c>
      <c r="B88" s="116" t="s">
        <v>357</v>
      </c>
      <c r="C88" s="116" t="s">
        <v>352</v>
      </c>
      <c r="D88" s="182" t="s">
        <v>354</v>
      </c>
      <c r="E88" s="161"/>
      <c r="F88" s="116"/>
      <c r="G88" s="116"/>
      <c r="H88" s="176"/>
      <c r="I88" s="161"/>
      <c r="J88" s="105"/>
    </row>
    <row r="89" spans="1:10" ht="14.25" customHeight="1">
      <c r="A89" s="158" t="str">
        <f t="shared" si="6"/>
        <v>[Admin_login-79]</v>
      </c>
      <c r="B89" s="116" t="s">
        <v>355</v>
      </c>
      <c r="C89" s="116" t="s">
        <v>352</v>
      </c>
      <c r="D89" s="182" t="s">
        <v>358</v>
      </c>
      <c r="E89" s="161"/>
      <c r="F89" s="116"/>
      <c r="G89" s="116"/>
      <c r="H89" s="176"/>
      <c r="I89" s="161"/>
      <c r="J89" s="105"/>
    </row>
    <row r="90" spans="1:10" ht="14.25" customHeight="1">
      <c r="A90" s="158" t="str">
        <f t="shared" si="6"/>
        <v>[Admin_login-80]</v>
      </c>
      <c r="B90" s="116" t="s">
        <v>359</v>
      </c>
      <c r="C90" s="116" t="s">
        <v>352</v>
      </c>
      <c r="D90" s="182" t="s">
        <v>360</v>
      </c>
      <c r="E90" s="161"/>
      <c r="F90" s="116"/>
      <c r="G90" s="116"/>
      <c r="H90" s="176"/>
      <c r="I90" s="161"/>
      <c r="J90" s="105"/>
    </row>
    <row r="91" spans="1:10" ht="14.25" customHeight="1">
      <c r="A91" s="178"/>
      <c r="B91" s="179" t="s">
        <v>220</v>
      </c>
      <c r="C91" s="178"/>
      <c r="D91" s="178"/>
      <c r="E91" s="178"/>
      <c r="F91" s="178"/>
      <c r="G91" s="178"/>
      <c r="H91" s="178"/>
      <c r="I91" s="180"/>
      <c r="J91" s="105"/>
    </row>
    <row r="92" spans="1:10" ht="14.25" customHeight="1">
      <c r="A92" s="158" t="str">
        <f>IF(OR(B92&lt;&gt;"",D92&lt;&gt;""),"["&amp;TEXT($B$2,"##")&amp;"-"&amp;TEXT(ROW()-10,"##")&amp;"]","")</f>
        <v>[Admin_login-82]</v>
      </c>
      <c r="B92" s="116" t="s">
        <v>221</v>
      </c>
      <c r="C92" s="116" t="s">
        <v>371</v>
      </c>
      <c r="D92" s="182" t="s">
        <v>467</v>
      </c>
      <c r="E92" s="181"/>
      <c r="F92" s="116"/>
      <c r="G92" s="116"/>
      <c r="H92" s="176"/>
      <c r="I92" s="183"/>
      <c r="J92" s="105"/>
    </row>
    <row r="93" spans="1:10" ht="14.25" customHeight="1">
      <c r="A93" s="158" t="str">
        <f t="shared" ref="A93:A95" si="7">IF(OR(B93&lt;&gt;"",D93&lt;&gt;""),"["&amp;TEXT($B$2,"##")&amp;"-"&amp;TEXT(ROW()-10,"##")&amp;"]","")</f>
        <v>[Admin_login-83]</v>
      </c>
      <c r="B93" s="116" t="s">
        <v>465</v>
      </c>
      <c r="C93" s="116" t="s">
        <v>224</v>
      </c>
      <c r="D93" s="182" t="s">
        <v>468</v>
      </c>
      <c r="E93" s="181"/>
      <c r="F93" s="116"/>
      <c r="G93" s="116"/>
      <c r="H93" s="176"/>
      <c r="I93" s="183"/>
      <c r="J93" s="105"/>
    </row>
    <row r="94" spans="1:10" ht="14.25" customHeight="1">
      <c r="A94" s="158" t="str">
        <f t="shared" si="7"/>
        <v>[Admin_login-84]</v>
      </c>
      <c r="B94" s="116" t="s">
        <v>469</v>
      </c>
      <c r="C94" s="116" t="s">
        <v>470</v>
      </c>
      <c r="D94" s="182" t="s">
        <v>471</v>
      </c>
      <c r="E94" s="181"/>
      <c r="F94" s="116"/>
      <c r="G94" s="116"/>
      <c r="H94" s="176"/>
      <c r="I94" s="183"/>
      <c r="J94" s="105"/>
    </row>
    <row r="95" spans="1:10" ht="14.25" customHeight="1">
      <c r="A95" s="158" t="str">
        <f t="shared" si="7"/>
        <v>[Admin_login-85]</v>
      </c>
      <c r="B95" s="116" t="s">
        <v>226</v>
      </c>
      <c r="C95" s="116" t="s">
        <v>228</v>
      </c>
      <c r="D95" s="182" t="s">
        <v>229</v>
      </c>
      <c r="E95" s="181"/>
      <c r="F95" s="116"/>
      <c r="G95" s="116"/>
      <c r="H95" s="176"/>
      <c r="I95" s="183"/>
      <c r="J95" s="105"/>
    </row>
    <row r="96" spans="1:10" ht="14.25" customHeight="1">
      <c r="A96" s="158" t="str">
        <f t="shared" ref="A96:A101" si="8">IF(OR(B96&lt;&gt;"",D96&lt;&gt;""),"["&amp;TEXT($B$2,"##")&amp;"-"&amp;TEXT(ROW()-10,"##")&amp;"]","")</f>
        <v>[Admin_login-86]</v>
      </c>
      <c r="B96" s="116" t="s">
        <v>230</v>
      </c>
      <c r="C96" s="116" t="s">
        <v>231</v>
      </c>
      <c r="D96" s="182" t="s">
        <v>232</v>
      </c>
      <c r="E96" s="181"/>
      <c r="F96" s="116"/>
      <c r="G96" s="116"/>
      <c r="H96" s="176"/>
      <c r="I96" s="183"/>
      <c r="J96" s="105"/>
    </row>
    <row r="97" spans="1:10" ht="14.25" customHeight="1">
      <c r="A97" s="158" t="str">
        <f t="shared" si="8"/>
        <v>[Admin_login-87]</v>
      </c>
      <c r="B97" s="116" t="s">
        <v>233</v>
      </c>
      <c r="C97" s="116" t="s">
        <v>235</v>
      </c>
      <c r="D97" s="182" t="s">
        <v>236</v>
      </c>
      <c r="E97" s="181"/>
      <c r="F97" s="116"/>
      <c r="G97" s="116"/>
      <c r="H97" s="176"/>
      <c r="I97" s="183"/>
      <c r="J97" s="105"/>
    </row>
    <row r="98" spans="1:10" ht="14.25" customHeight="1">
      <c r="A98" s="158" t="str">
        <f t="shared" si="8"/>
        <v>[Admin_login-88]</v>
      </c>
      <c r="B98" s="116" t="s">
        <v>234</v>
      </c>
      <c r="C98" s="116" t="s">
        <v>235</v>
      </c>
      <c r="D98" s="182" t="s">
        <v>237</v>
      </c>
      <c r="E98" s="181"/>
      <c r="F98" s="116"/>
      <c r="G98" s="116"/>
      <c r="H98" s="176"/>
      <c r="I98" s="183"/>
      <c r="J98" s="105"/>
    </row>
    <row r="99" spans="1:10" ht="14.25" customHeight="1">
      <c r="A99" s="158" t="str">
        <f t="shared" si="8"/>
        <v>[Admin_login-89]</v>
      </c>
      <c r="B99" s="116" t="s">
        <v>238</v>
      </c>
      <c r="C99" s="116" t="s">
        <v>235</v>
      </c>
      <c r="D99" s="182" t="s">
        <v>241</v>
      </c>
      <c r="E99" s="181"/>
      <c r="F99" s="116"/>
      <c r="G99" s="116"/>
      <c r="H99" s="176"/>
      <c r="I99" s="183"/>
      <c r="J99" s="105"/>
    </row>
    <row r="100" spans="1:10" ht="14.25" customHeight="1">
      <c r="A100" s="158" t="str">
        <f t="shared" si="8"/>
        <v>[Admin_login-90]</v>
      </c>
      <c r="B100" s="116" t="s">
        <v>239</v>
      </c>
      <c r="C100" s="116" t="s">
        <v>235</v>
      </c>
      <c r="D100" s="182" t="s">
        <v>242</v>
      </c>
      <c r="E100" s="181"/>
      <c r="F100" s="116"/>
      <c r="G100" s="116"/>
      <c r="H100" s="176"/>
      <c r="I100" s="183"/>
      <c r="J100" s="105"/>
    </row>
    <row r="101" spans="1:10" ht="14.25" customHeight="1">
      <c r="A101" s="158" t="str">
        <f t="shared" si="8"/>
        <v>[Admin_login-91]</v>
      </c>
      <c r="B101" s="116" t="s">
        <v>240</v>
      </c>
      <c r="C101" s="116" t="s">
        <v>235</v>
      </c>
      <c r="D101" s="182" t="s">
        <v>243</v>
      </c>
      <c r="E101" s="181"/>
      <c r="F101" s="116"/>
      <c r="G101" s="116"/>
      <c r="H101" s="176"/>
      <c r="I101" s="183"/>
      <c r="J101" s="105"/>
    </row>
    <row r="102" spans="1:10" ht="14.25" customHeight="1">
      <c r="A102" s="158" t="str">
        <f t="shared" ref="A102:A104" si="9">IF(OR(B102&lt;&gt;"",D102&lt;&gt;""),"["&amp;TEXT($B$2,"##")&amp;"-"&amp;TEXT(ROW()-10,"##")&amp;"]","")</f>
        <v>[Admin_login-92]</v>
      </c>
      <c r="B102" s="116" t="s">
        <v>214</v>
      </c>
      <c r="C102" s="116" t="s">
        <v>244</v>
      </c>
      <c r="D102" s="182" t="s">
        <v>216</v>
      </c>
      <c r="E102" s="181"/>
      <c r="F102" s="116"/>
      <c r="G102" s="116"/>
      <c r="H102" s="176"/>
      <c r="I102" s="183"/>
      <c r="J102" s="105"/>
    </row>
    <row r="103" spans="1:10" ht="14.25" customHeight="1">
      <c r="A103" s="158" t="str">
        <f t="shared" si="9"/>
        <v>[Admin_login-93]</v>
      </c>
      <c r="B103" s="116" t="s">
        <v>217</v>
      </c>
      <c r="C103" s="116" t="s">
        <v>245</v>
      </c>
      <c r="D103" s="182" t="s">
        <v>246</v>
      </c>
      <c r="E103" s="181"/>
      <c r="F103" s="116"/>
      <c r="G103" s="116"/>
      <c r="H103" s="176"/>
      <c r="I103" s="183"/>
      <c r="J103" s="105"/>
    </row>
    <row r="104" spans="1:10" ht="14.25" customHeight="1">
      <c r="A104" s="158" t="str">
        <f t="shared" si="9"/>
        <v>[Admin_login-94]</v>
      </c>
      <c r="B104" s="116" t="s">
        <v>292</v>
      </c>
      <c r="C104" s="116" t="s">
        <v>286</v>
      </c>
      <c r="D104" s="182" t="s">
        <v>287</v>
      </c>
      <c r="E104" s="181"/>
      <c r="F104" s="116"/>
      <c r="G104" s="116"/>
      <c r="H104" s="176"/>
      <c r="I104" s="183"/>
      <c r="J104" s="105"/>
    </row>
    <row r="105" spans="1:10" ht="14.25" customHeight="1">
      <c r="A105" s="178"/>
      <c r="B105" s="179" t="s">
        <v>258</v>
      </c>
      <c r="C105" s="178"/>
      <c r="D105" s="178"/>
      <c r="E105" s="178"/>
      <c r="F105" s="178"/>
      <c r="G105" s="178"/>
      <c r="H105" s="178"/>
      <c r="I105" s="180"/>
      <c r="J105" s="105"/>
    </row>
    <row r="106" spans="1:10" ht="14.25" customHeight="1">
      <c r="A106" s="155" t="str">
        <f t="shared" ref="A106:A115" si="10">IF(OR(B106&lt;&gt;"",D106&lt;E105&gt;""),"["&amp;TEXT($B$2,"##")&amp;"-"&amp;TEXT(ROW()-10,"##")&amp;"]","")</f>
        <v>[Admin_login-96]</v>
      </c>
      <c r="B106" s="116" t="s">
        <v>257</v>
      </c>
      <c r="C106" s="116" t="s">
        <v>374</v>
      </c>
      <c r="D106" s="116" t="s">
        <v>295</v>
      </c>
      <c r="E106" s="181"/>
      <c r="F106" s="116"/>
      <c r="G106" s="116"/>
      <c r="H106" s="176"/>
      <c r="I106" s="121"/>
      <c r="J106" s="105"/>
    </row>
    <row r="107" spans="1:10" ht="14.25" customHeight="1">
      <c r="A107" s="155" t="str">
        <f t="shared" si="10"/>
        <v>[Admin_login-97]</v>
      </c>
      <c r="B107" s="116" t="s">
        <v>301</v>
      </c>
      <c r="C107" s="116" t="s">
        <v>259</v>
      </c>
      <c r="D107" s="116" t="s">
        <v>260</v>
      </c>
      <c r="E107" s="181"/>
      <c r="F107" s="116"/>
      <c r="G107" s="116"/>
      <c r="H107" s="176"/>
      <c r="I107" s="121"/>
      <c r="J107" s="105"/>
    </row>
    <row r="108" spans="1:10" ht="14.25" customHeight="1">
      <c r="A108" s="155" t="str">
        <f t="shared" si="10"/>
        <v>[Admin_login-98]</v>
      </c>
      <c r="B108" s="116" t="s">
        <v>302</v>
      </c>
      <c r="C108" s="116" t="s">
        <v>259</v>
      </c>
      <c r="D108" s="116" t="s">
        <v>261</v>
      </c>
      <c r="E108" s="181"/>
      <c r="F108" s="116"/>
      <c r="G108" s="116"/>
      <c r="H108" s="176"/>
      <c r="I108" s="121"/>
      <c r="J108" s="105"/>
    </row>
    <row r="109" spans="1:10" ht="14.25" customHeight="1">
      <c r="A109" s="155" t="str">
        <f t="shared" si="10"/>
        <v>[Admin_login-99]</v>
      </c>
      <c r="B109" s="116" t="s">
        <v>303</v>
      </c>
      <c r="C109" s="116" t="s">
        <v>259</v>
      </c>
      <c r="D109" s="116" t="s">
        <v>262</v>
      </c>
      <c r="E109" s="181"/>
      <c r="F109" s="116"/>
      <c r="G109" s="116"/>
      <c r="H109" s="176"/>
      <c r="I109" s="121"/>
      <c r="J109" s="105"/>
    </row>
    <row r="110" spans="1:10" ht="14.25" customHeight="1">
      <c r="A110" s="155" t="str">
        <f t="shared" si="10"/>
        <v>[Admin_login-100]</v>
      </c>
      <c r="B110" s="116" t="s">
        <v>263</v>
      </c>
      <c r="C110" s="116" t="s">
        <v>264</v>
      </c>
      <c r="D110" s="116" t="s">
        <v>265</v>
      </c>
      <c r="E110" s="181"/>
      <c r="F110" s="116"/>
      <c r="G110" s="116"/>
      <c r="H110" s="176"/>
      <c r="I110" s="121"/>
      <c r="J110" s="105"/>
    </row>
    <row r="111" spans="1:10" ht="13.5" customHeight="1">
      <c r="A111" s="155" t="str">
        <f t="shared" si="10"/>
        <v>[Admin_login-101]</v>
      </c>
      <c r="B111" s="116" t="s">
        <v>266</v>
      </c>
      <c r="C111" s="116" t="s">
        <v>267</v>
      </c>
      <c r="D111" s="116" t="s">
        <v>268</v>
      </c>
      <c r="E111" s="181"/>
      <c r="F111" s="116"/>
      <c r="G111" s="116"/>
      <c r="H111" s="176"/>
      <c r="I111" s="121"/>
    </row>
    <row r="112" spans="1:10" ht="13.5" customHeight="1">
      <c r="A112" s="155" t="str">
        <f t="shared" si="10"/>
        <v>[Admin_login-102]</v>
      </c>
      <c r="B112" s="116" t="s">
        <v>300</v>
      </c>
      <c r="C112" s="116" t="s">
        <v>269</v>
      </c>
      <c r="D112" s="116" t="s">
        <v>270</v>
      </c>
      <c r="E112" s="181"/>
      <c r="F112" s="116"/>
      <c r="G112" s="116"/>
      <c r="H112" s="176"/>
      <c r="I112" s="121"/>
    </row>
    <row r="113" spans="1:10" ht="13.5" customHeight="1">
      <c r="A113" s="155" t="str">
        <f t="shared" si="10"/>
        <v>[Admin_login-103]</v>
      </c>
      <c r="B113" s="116" t="s">
        <v>304</v>
      </c>
      <c r="C113" s="116" t="s">
        <v>259</v>
      </c>
      <c r="D113" s="116" t="s">
        <v>271</v>
      </c>
      <c r="E113" s="181"/>
      <c r="F113" s="116"/>
      <c r="G113" s="116"/>
      <c r="H113" s="176"/>
      <c r="I113" s="121"/>
    </row>
    <row r="114" spans="1:10" ht="13.5" customHeight="1">
      <c r="A114" s="155" t="str">
        <f t="shared" si="10"/>
        <v>[Admin_login-104]</v>
      </c>
      <c r="B114" s="116" t="s">
        <v>305</v>
      </c>
      <c r="C114" s="116" t="s">
        <v>259</v>
      </c>
      <c r="D114" s="116" t="s">
        <v>272</v>
      </c>
      <c r="E114" s="181"/>
      <c r="F114" s="116"/>
      <c r="G114" s="116"/>
      <c r="H114" s="176"/>
      <c r="I114" s="121"/>
      <c r="J114" s="105"/>
    </row>
    <row r="115" spans="1:10" ht="13.5" customHeight="1">
      <c r="A115" s="155" t="str">
        <f t="shared" si="10"/>
        <v>[Admin_login-105]</v>
      </c>
      <c r="B115" s="116" t="s">
        <v>306</v>
      </c>
      <c r="C115" s="116" t="s">
        <v>259</v>
      </c>
      <c r="D115" s="116" t="s">
        <v>274</v>
      </c>
      <c r="E115" s="181"/>
      <c r="F115" s="116"/>
      <c r="G115" s="116"/>
      <c r="H115" s="176"/>
      <c r="I115" s="121"/>
      <c r="J115" s="105"/>
    </row>
    <row r="116" spans="1:10" ht="13.5" customHeight="1">
      <c r="A116" s="155" t="str">
        <f t="shared" ref="A116:A121" si="11">IF(OR(B116&lt;&gt;"",D116&lt;E115&gt;""),"["&amp;TEXT($B$2,"##")&amp;"-"&amp;TEXT(ROW()-10,"##")&amp;"]","")</f>
        <v>[Admin_login-106]</v>
      </c>
      <c r="B116" s="116" t="s">
        <v>307</v>
      </c>
      <c r="C116" s="116" t="s">
        <v>273</v>
      </c>
      <c r="D116" s="116" t="s">
        <v>274</v>
      </c>
      <c r="E116" s="181"/>
      <c r="F116" s="116"/>
      <c r="G116" s="116"/>
      <c r="H116" s="176"/>
      <c r="I116" s="121"/>
    </row>
    <row r="117" spans="1:10" ht="13.5" customHeight="1">
      <c r="A117" s="155" t="str">
        <f t="shared" si="11"/>
        <v>[Admin_login-107]</v>
      </c>
      <c r="B117" s="116" t="s">
        <v>445</v>
      </c>
      <c r="C117" s="116" t="s">
        <v>446</v>
      </c>
      <c r="D117" s="116" t="s">
        <v>447</v>
      </c>
      <c r="E117" s="181"/>
      <c r="F117" s="116"/>
      <c r="G117" s="116"/>
      <c r="H117" s="176"/>
      <c r="I117" s="121"/>
    </row>
    <row r="118" spans="1:10" ht="13.5" customHeight="1">
      <c r="A118" s="155" t="str">
        <f t="shared" si="11"/>
        <v>[Admin_login-108]</v>
      </c>
      <c r="B118" s="116" t="s">
        <v>308</v>
      </c>
      <c r="C118" s="116" t="s">
        <v>275</v>
      </c>
      <c r="D118" s="116" t="s">
        <v>276</v>
      </c>
      <c r="E118" s="181"/>
      <c r="F118" s="116"/>
      <c r="G118" s="116"/>
      <c r="H118" s="176"/>
      <c r="I118" s="121"/>
    </row>
    <row r="119" spans="1:10" ht="13.5" customHeight="1">
      <c r="A119" s="155" t="str">
        <f t="shared" si="11"/>
        <v>[Admin_login-109]</v>
      </c>
      <c r="B119" s="116" t="s">
        <v>309</v>
      </c>
      <c r="C119" s="116" t="s">
        <v>273</v>
      </c>
      <c r="D119" s="116" t="s">
        <v>277</v>
      </c>
      <c r="E119" s="161"/>
      <c r="F119" s="116"/>
      <c r="G119" s="116"/>
      <c r="H119" s="176"/>
      <c r="I119" s="161"/>
    </row>
    <row r="120" spans="1:10" ht="13.5" customHeight="1">
      <c r="A120" s="155" t="str">
        <f t="shared" si="11"/>
        <v>[Admin_login-110]</v>
      </c>
      <c r="B120" s="116" t="s">
        <v>449</v>
      </c>
      <c r="C120" s="116" t="s">
        <v>448</v>
      </c>
      <c r="D120" s="116" t="s">
        <v>447</v>
      </c>
      <c r="E120" s="161"/>
      <c r="F120" s="116"/>
      <c r="G120" s="116"/>
      <c r="H120" s="176"/>
      <c r="I120" s="161"/>
    </row>
    <row r="121" spans="1:10" ht="13.5" customHeight="1">
      <c r="A121" s="155" t="str">
        <f t="shared" si="11"/>
        <v>[Admin_login-111]</v>
      </c>
      <c r="B121" s="116" t="s">
        <v>214</v>
      </c>
      <c r="C121" s="116" t="s">
        <v>281</v>
      </c>
      <c r="D121" s="116" t="s">
        <v>280</v>
      </c>
      <c r="E121" s="161"/>
      <c r="F121" s="116"/>
      <c r="G121" s="116"/>
      <c r="H121" s="176"/>
      <c r="I121" s="161"/>
    </row>
    <row r="122" spans="1:10" ht="13.5" customHeight="1">
      <c r="A122" s="155" t="str">
        <f>IF(OR(B122&lt;&gt;"",D122&lt;E121&gt;""),"["&amp;TEXT($B$2,"##")&amp;"-"&amp;TEXT(ROW()-10,"##")&amp;"]","")</f>
        <v>[Admin_login-112]</v>
      </c>
      <c r="B122" s="116" t="s">
        <v>217</v>
      </c>
      <c r="C122" s="116" t="s">
        <v>282</v>
      </c>
      <c r="D122" s="116" t="s">
        <v>283</v>
      </c>
      <c r="E122" s="161"/>
      <c r="F122" s="116"/>
      <c r="G122" s="116"/>
      <c r="H122" s="176"/>
      <c r="I122" s="161"/>
    </row>
    <row r="123" spans="1:10" ht="13.5" customHeight="1">
      <c r="A123" s="155" t="str">
        <f>IF(OR(B123&lt;&gt;"",D123&lt;E122&gt;""),"["&amp;TEXT($B$2,"##")&amp;"-"&amp;TEXT(ROW()-10,"##")&amp;"]","")</f>
        <v>[Admin_login-113]</v>
      </c>
      <c r="B123" s="116" t="s">
        <v>291</v>
      </c>
      <c r="C123" s="116" t="s">
        <v>284</v>
      </c>
      <c r="D123" s="116" t="s">
        <v>283</v>
      </c>
      <c r="E123" s="161"/>
      <c r="F123" s="116"/>
      <c r="G123" s="116"/>
      <c r="H123" s="176"/>
      <c r="I123" s="161"/>
    </row>
    <row r="124" spans="1:10" ht="13.5" customHeight="1">
      <c r="A124" s="178"/>
      <c r="B124" s="179" t="s">
        <v>376</v>
      </c>
      <c r="C124" s="178"/>
      <c r="D124" s="178"/>
      <c r="E124" s="178"/>
      <c r="F124" s="178"/>
      <c r="G124" s="178"/>
      <c r="H124" s="178"/>
      <c r="I124" s="180"/>
    </row>
    <row r="125" spans="1:10" ht="13.5" customHeight="1">
      <c r="A125" s="158" t="str">
        <f t="shared" ref="A125:A130" si="12">IF(OR(B125&lt;&gt;"",D125&lt;&gt;""),"["&amp;TEXT($B$2,"##")&amp;"-"&amp;TEXT(ROW()-10,"##")&amp;"]","")</f>
        <v>[Admin_login-115]</v>
      </c>
      <c r="B125" s="116" t="s">
        <v>375</v>
      </c>
      <c r="C125" s="116" t="s">
        <v>377</v>
      </c>
      <c r="D125" s="182" t="s">
        <v>390</v>
      </c>
      <c r="E125" s="161"/>
      <c r="F125" s="116"/>
      <c r="G125" s="116"/>
      <c r="H125" s="176"/>
      <c r="I125" s="161"/>
    </row>
    <row r="126" spans="1:10" ht="13.5" customHeight="1">
      <c r="A126" s="158" t="str">
        <f t="shared" si="12"/>
        <v>[Admin_login-116]</v>
      </c>
      <c r="B126" s="116" t="s">
        <v>444</v>
      </c>
      <c r="C126" s="116" t="s">
        <v>378</v>
      </c>
      <c r="D126" s="182" t="s">
        <v>379</v>
      </c>
      <c r="E126" s="161"/>
      <c r="F126" s="116"/>
      <c r="G126" s="116"/>
      <c r="H126" s="176"/>
      <c r="I126" s="161"/>
    </row>
    <row r="127" spans="1:10" ht="13.5" customHeight="1">
      <c r="A127" s="158" t="str">
        <f t="shared" si="12"/>
        <v>[Admin_login-117]</v>
      </c>
      <c r="B127" s="116" t="s">
        <v>380</v>
      </c>
      <c r="C127" s="116" t="s">
        <v>410</v>
      </c>
      <c r="D127" s="182" t="s">
        <v>395</v>
      </c>
      <c r="E127" s="161"/>
      <c r="F127" s="116"/>
      <c r="G127" s="116"/>
      <c r="H127" s="176"/>
      <c r="I127" s="161"/>
    </row>
    <row r="128" spans="1:10" ht="13.5" customHeight="1">
      <c r="A128" s="158" t="str">
        <f t="shared" si="12"/>
        <v>[Admin_login-118]</v>
      </c>
      <c r="B128" s="116" t="s">
        <v>334</v>
      </c>
      <c r="C128" s="116" t="s">
        <v>394</v>
      </c>
      <c r="D128" s="182" t="s">
        <v>391</v>
      </c>
      <c r="E128" s="161"/>
      <c r="F128" s="116"/>
      <c r="G128" s="116"/>
      <c r="H128" s="176"/>
      <c r="I128" s="161"/>
    </row>
    <row r="129" spans="1:10" ht="13.5" customHeight="1">
      <c r="A129" s="158" t="str">
        <f t="shared" si="12"/>
        <v>[Admin_login-119]</v>
      </c>
      <c r="B129" s="116" t="s">
        <v>382</v>
      </c>
      <c r="C129" s="116" t="s">
        <v>393</v>
      </c>
      <c r="D129" s="182" t="s">
        <v>396</v>
      </c>
      <c r="E129" s="161"/>
      <c r="F129" s="116"/>
      <c r="G129" s="116"/>
      <c r="H129" s="176"/>
      <c r="I129" s="161"/>
    </row>
    <row r="130" spans="1:10" ht="13.5" customHeight="1">
      <c r="A130" s="158" t="str">
        <f t="shared" si="12"/>
        <v>[Admin_login-120]</v>
      </c>
      <c r="B130" s="116" t="s">
        <v>392</v>
      </c>
      <c r="C130" s="116" t="s">
        <v>393</v>
      </c>
      <c r="D130" s="182" t="s">
        <v>397</v>
      </c>
      <c r="E130" s="161"/>
      <c r="F130" s="116"/>
      <c r="G130" s="116"/>
      <c r="H130" s="176"/>
      <c r="I130" s="161"/>
    </row>
    <row r="131" spans="1:10" ht="13.5" customHeight="1">
      <c r="A131" s="178"/>
      <c r="B131" s="179" t="s">
        <v>256</v>
      </c>
      <c r="C131" s="178"/>
      <c r="D131" s="178"/>
      <c r="E131" s="178"/>
      <c r="F131" s="178"/>
      <c r="G131" s="178"/>
      <c r="H131" s="178"/>
      <c r="I131" s="180"/>
    </row>
    <row r="132" spans="1:10" ht="13.5" customHeight="1">
      <c r="A132" s="158" t="str">
        <f t="shared" ref="A132:A138" si="13">IF(OR(B132&lt;&gt;"",D132&lt;&gt;""),"["&amp;TEXT($B$2,"##")&amp;"-"&amp;TEXT(ROW()-10,"##")&amp;"]","")</f>
        <v>[Admin_login-122]</v>
      </c>
      <c r="B132" s="116" t="s">
        <v>398</v>
      </c>
      <c r="C132" s="116" t="s">
        <v>399</v>
      </c>
      <c r="D132" s="182" t="s">
        <v>400</v>
      </c>
      <c r="E132" s="161"/>
      <c r="F132" s="116"/>
      <c r="G132" s="116"/>
      <c r="H132" s="176"/>
      <c r="I132" s="161"/>
    </row>
    <row r="133" spans="1:10" ht="13.5" customHeight="1">
      <c r="A133" s="158" t="str">
        <f t="shared" si="13"/>
        <v>[Admin_login-123]</v>
      </c>
      <c r="B133" s="116" t="s">
        <v>214</v>
      </c>
      <c r="C133" s="116" t="s">
        <v>401</v>
      </c>
      <c r="D133" s="182" t="s">
        <v>216</v>
      </c>
      <c r="E133" s="161"/>
      <c r="F133" s="116"/>
      <c r="G133" s="116"/>
      <c r="H133" s="176"/>
      <c r="I133" s="161"/>
    </row>
    <row r="134" spans="1:10" ht="13.5" customHeight="1">
      <c r="A134" s="158" t="str">
        <f t="shared" si="13"/>
        <v>[Admin_login-124]</v>
      </c>
      <c r="B134" s="116" t="s">
        <v>217</v>
      </c>
      <c r="C134" s="116" t="s">
        <v>402</v>
      </c>
      <c r="D134" s="182" t="s">
        <v>403</v>
      </c>
      <c r="E134" s="161"/>
      <c r="F134" s="116"/>
      <c r="G134" s="116"/>
      <c r="H134" s="176"/>
      <c r="I134" s="161"/>
    </row>
    <row r="135" spans="1:10" ht="13.5" customHeight="1">
      <c r="A135" s="158" t="str">
        <f t="shared" si="13"/>
        <v>[Admin_login-125]</v>
      </c>
      <c r="B135" s="116" t="s">
        <v>356</v>
      </c>
      <c r="C135" s="116" t="s">
        <v>405</v>
      </c>
      <c r="D135" s="182" t="s">
        <v>404</v>
      </c>
      <c r="E135" s="161"/>
      <c r="F135" s="116"/>
      <c r="G135" s="116"/>
      <c r="H135" s="176"/>
      <c r="I135" s="161"/>
    </row>
    <row r="136" spans="1:10" ht="13.5" customHeight="1">
      <c r="A136" s="158" t="str">
        <f t="shared" si="13"/>
        <v>[Admin_login-126]</v>
      </c>
      <c r="B136" s="116" t="s">
        <v>357</v>
      </c>
      <c r="C136" s="116" t="s">
        <v>405</v>
      </c>
      <c r="D136" s="182" t="s">
        <v>406</v>
      </c>
      <c r="E136" s="161"/>
      <c r="F136" s="116"/>
      <c r="G136" s="116"/>
      <c r="H136" s="176"/>
      <c r="I136" s="161"/>
    </row>
    <row r="137" spans="1:10" ht="13.5" customHeight="1">
      <c r="A137" s="158" t="str">
        <f t="shared" si="13"/>
        <v>[Admin_login-127]</v>
      </c>
      <c r="B137" s="116" t="s">
        <v>355</v>
      </c>
      <c r="C137" s="116" t="s">
        <v>405</v>
      </c>
      <c r="D137" s="182" t="s">
        <v>407</v>
      </c>
      <c r="E137" s="161"/>
      <c r="F137" s="116"/>
      <c r="G137" s="116"/>
      <c r="H137" s="176"/>
      <c r="I137" s="161"/>
    </row>
    <row r="138" spans="1:10" ht="13.5" customHeight="1">
      <c r="A138" s="158" t="str">
        <f t="shared" si="13"/>
        <v>[Admin_login-128]</v>
      </c>
      <c r="B138" s="116" t="s">
        <v>359</v>
      </c>
      <c r="C138" s="116" t="s">
        <v>405</v>
      </c>
      <c r="D138" s="182" t="s">
        <v>403</v>
      </c>
      <c r="E138" s="161"/>
      <c r="F138" s="116"/>
      <c r="G138" s="116"/>
      <c r="H138" s="176"/>
      <c r="I138" s="161"/>
    </row>
    <row r="139" spans="1:10" ht="13.5" customHeight="1">
      <c r="A139" s="178"/>
      <c r="B139" s="179" t="s">
        <v>316</v>
      </c>
      <c r="C139" s="178"/>
      <c r="D139" s="178"/>
      <c r="E139" s="178"/>
      <c r="F139" s="178"/>
      <c r="G139" s="178"/>
      <c r="H139" s="178"/>
      <c r="I139" s="180"/>
    </row>
    <row r="140" spans="1:10" ht="13.5" customHeight="1">
      <c r="A140" s="158" t="str">
        <f>IF(OR(B140&lt;&gt;"",D140&lt;&gt;""),"["&amp;TEXT($B$2,"##")&amp;"-"&amp;TEXT(ROW()-10,"##")&amp;"]","")</f>
        <v>[Admin_login-130]</v>
      </c>
      <c r="B140" s="116" t="s">
        <v>315</v>
      </c>
      <c r="C140" s="116" t="s">
        <v>408</v>
      </c>
      <c r="D140" s="182" t="s">
        <v>317</v>
      </c>
      <c r="E140" s="161"/>
      <c r="F140" s="116"/>
      <c r="G140" s="116"/>
      <c r="H140" s="176"/>
      <c r="I140" s="161"/>
      <c r="J140" s="105"/>
    </row>
    <row r="141" spans="1:10" ht="13.5" customHeight="1">
      <c r="A141" s="158" t="str">
        <f>IF(OR(B141&lt;&gt;"",D141&lt;&gt;""),"["&amp;TEXT($B$2,"##")&amp;"-"&amp;TEXT(ROW()-10,"##")&amp;"]","")</f>
        <v>[Admin_login-131]</v>
      </c>
      <c r="B141" s="116" t="s">
        <v>332</v>
      </c>
      <c r="C141" s="116" t="s">
        <v>318</v>
      </c>
      <c r="D141" s="182" t="s">
        <v>413</v>
      </c>
      <c r="E141" s="161"/>
      <c r="F141" s="116"/>
      <c r="G141" s="116"/>
      <c r="H141" s="176"/>
      <c r="I141" s="161"/>
      <c r="J141" s="105"/>
    </row>
    <row r="142" spans="1:10" ht="13.5" customHeight="1">
      <c r="A142" s="158" t="str">
        <f>IF(OR(B142&lt;&gt;"",D142&lt;&gt;""),"["&amp;TEXT($B$2,"##")&amp;"-"&amp;TEXT(ROW()-10,"##")&amp;"]","")</f>
        <v>[Admin_login-132]</v>
      </c>
      <c r="B142" s="116" t="s">
        <v>409</v>
      </c>
      <c r="C142" s="116" t="s">
        <v>411</v>
      </c>
      <c r="D142" s="182" t="s">
        <v>412</v>
      </c>
      <c r="E142" s="161"/>
      <c r="F142" s="116"/>
      <c r="G142" s="116"/>
      <c r="H142" s="176"/>
      <c r="I142" s="161"/>
    </row>
    <row r="143" spans="1:10" ht="13.5" customHeight="1">
      <c r="A143" s="158" t="str">
        <f>IF(OR(B143&lt;&gt;"",D143&lt;&gt;""),"["&amp;TEXT($B$2,"##")&amp;"-"&amp;TEXT(ROW()-10,"##")&amp;"]","")</f>
        <v>[Admin_login-133]</v>
      </c>
      <c r="B143" s="116" t="s">
        <v>319</v>
      </c>
      <c r="C143" s="116" t="s">
        <v>320</v>
      </c>
      <c r="D143" s="182" t="s">
        <v>414</v>
      </c>
      <c r="E143" s="161"/>
      <c r="F143" s="116"/>
      <c r="G143" s="116"/>
      <c r="H143" s="176"/>
      <c r="I143" s="161"/>
    </row>
    <row r="144" spans="1:10" ht="13.5" customHeight="1">
      <c r="A144" s="178"/>
      <c r="B144" s="179" t="s">
        <v>415</v>
      </c>
      <c r="C144" s="178"/>
      <c r="D144" s="178"/>
      <c r="E144" s="178"/>
      <c r="F144" s="178"/>
      <c r="G144" s="178"/>
      <c r="H144" s="178"/>
      <c r="I144" s="180"/>
    </row>
    <row r="145" spans="1:10" ht="13.5" customHeight="1">
      <c r="A145" s="158" t="str">
        <f>IF(OR(B145&lt;&gt;"",D145&lt;&gt;""),"["&amp;TEXT($B$2,"##")&amp;"-"&amp;TEXT(ROW()-10,"##")&amp;"]","")</f>
        <v>[Admin_login-135]</v>
      </c>
      <c r="B145" s="116" t="s">
        <v>416</v>
      </c>
      <c r="C145" s="116" t="s">
        <v>417</v>
      </c>
      <c r="D145" s="182" t="s">
        <v>421</v>
      </c>
      <c r="E145" s="161"/>
      <c r="F145" s="116"/>
      <c r="G145" s="116"/>
      <c r="H145" s="176"/>
      <c r="I145" s="161"/>
    </row>
    <row r="146" spans="1:10" ht="13.5" customHeight="1">
      <c r="A146" s="158" t="str">
        <f>IF(OR(B146&lt;&gt;"",D146&lt;&gt;""),"["&amp;TEXT($B$2,"##")&amp;"-"&amp;TEXT(ROW()-10,"##")&amp;"]","")</f>
        <v>[Admin_login-136]</v>
      </c>
      <c r="B146" s="116" t="s">
        <v>418</v>
      </c>
      <c r="C146" s="116" t="s">
        <v>422</v>
      </c>
      <c r="D146" s="182" t="s">
        <v>419</v>
      </c>
      <c r="E146" s="161"/>
      <c r="F146" s="116"/>
      <c r="G146" s="116"/>
      <c r="H146" s="176"/>
      <c r="I146" s="161"/>
    </row>
    <row r="147" spans="1:10" ht="13.5" customHeight="1">
      <c r="A147" s="158" t="str">
        <f>IF(OR(B147&lt;&gt;"",D147&lt;&gt;""),"["&amp;TEXT($B$2,"##")&amp;"-"&amp;TEXT(ROW()-10,"##")&amp;"]","")</f>
        <v>[Admin_login-137]</v>
      </c>
      <c r="B147" s="116" t="s">
        <v>420</v>
      </c>
      <c r="C147" s="116" t="s">
        <v>423</v>
      </c>
      <c r="D147" s="182" t="s">
        <v>424</v>
      </c>
      <c r="E147" s="161"/>
      <c r="F147" s="116"/>
      <c r="G147" s="116"/>
      <c r="H147" s="176"/>
      <c r="I147" s="161"/>
    </row>
    <row r="148" spans="1:10" ht="13.5" customHeight="1">
      <c r="A148" s="107"/>
      <c r="H148" s="105"/>
    </row>
    <row r="152" spans="1:10" ht="13.5" customHeight="1">
      <c r="J152" s="105"/>
    </row>
  </sheetData>
  <mergeCells count="6">
    <mergeCell ref="B11:I11"/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6:G8">
      <formula1>$H$2:$H$5</formula1>
    </dataValidation>
    <dataValidation type="list" allowBlank="1" showErrorMessage="1" sqref="G1:G3 F145:G147 F38:G38 F92:G104 F106:G123 F12:G27 F140:G143 F82:G90 F73:G80 F125:G130 F29:G36 F40:G52 F54:G63 F65:G66 F68:G71 F132:G138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"/>
  <sheetViews>
    <sheetView topLeftCell="A10" zoomScaleNormal="100" workbookViewId="0">
      <selection activeCell="D18" sqref="D18"/>
    </sheetView>
  </sheetViews>
  <sheetFormatPr defaultColWidth="15.25" defaultRowHeight="12.75"/>
  <cols>
    <col min="1" max="1" width="18.25" style="130" customWidth="1"/>
    <col min="2" max="2" width="42.125" style="105" customWidth="1"/>
    <col min="3" max="3" width="33" style="105" customWidth="1"/>
    <col min="4" max="4" width="30.625" style="105" customWidth="1"/>
    <col min="5" max="5" width="15.25" style="105" customWidth="1"/>
    <col min="6" max="6" width="9.25" style="105" customWidth="1"/>
    <col min="7" max="7" width="7.375" style="105" customWidth="1"/>
    <col min="8" max="8" width="15.25" style="108" customWidth="1"/>
    <col min="9" max="9" width="15.25" style="105" customWidth="1"/>
    <col min="10" max="10" width="15.25" style="107" hidden="1" customWidth="1"/>
    <col min="11" max="11" width="15.25" style="105" customWidth="1"/>
    <col min="12" max="16" width="15.25" style="105"/>
    <col min="17" max="17" width="0" style="105" hidden="1" customWidth="1"/>
    <col min="18" max="16384" width="15.25" style="105"/>
  </cols>
  <sheetData>
    <row r="1" spans="1:10" s="132" customFormat="1" ht="15" thickBot="1">
      <c r="A1" s="133" t="s">
        <v>88</v>
      </c>
      <c r="B1" s="134"/>
      <c r="C1" s="134"/>
      <c r="D1" s="134"/>
      <c r="E1" s="134"/>
      <c r="F1" s="134"/>
      <c r="G1" s="135"/>
    </row>
    <row r="2" spans="1:10" s="132" customFormat="1" ht="14.25">
      <c r="A2" s="136" t="s">
        <v>21</v>
      </c>
      <c r="B2" s="251" t="s">
        <v>439</v>
      </c>
      <c r="C2" s="251"/>
      <c r="D2" s="251"/>
      <c r="E2" s="251"/>
      <c r="F2" s="251"/>
      <c r="G2" s="251"/>
      <c r="J2" s="95" t="s">
        <v>22</v>
      </c>
    </row>
    <row r="3" spans="1:10" s="132" customFormat="1" ht="15" customHeight="1">
      <c r="A3" s="137" t="s">
        <v>89</v>
      </c>
      <c r="B3" s="251" t="s">
        <v>90</v>
      </c>
      <c r="C3" s="251"/>
      <c r="D3" s="251"/>
      <c r="E3" s="251"/>
      <c r="F3" s="251"/>
      <c r="G3" s="251"/>
      <c r="J3" s="95" t="s">
        <v>24</v>
      </c>
    </row>
    <row r="4" spans="1:10" s="132" customFormat="1" ht="14.25">
      <c r="A4" s="136" t="s">
        <v>91</v>
      </c>
      <c r="B4" s="252" t="s">
        <v>438</v>
      </c>
      <c r="C4" s="252"/>
      <c r="D4" s="252"/>
      <c r="E4" s="252"/>
      <c r="F4" s="252"/>
      <c r="G4" s="252"/>
      <c r="J4" s="96"/>
    </row>
    <row r="5" spans="1:10" s="132" customFormat="1" ht="14.25">
      <c r="A5" s="138" t="s">
        <v>22</v>
      </c>
      <c r="B5" s="139" t="s">
        <v>24</v>
      </c>
      <c r="C5" s="139" t="s">
        <v>92</v>
      </c>
      <c r="D5" s="140" t="s">
        <v>27</v>
      </c>
      <c r="E5" s="256" t="s">
        <v>93</v>
      </c>
      <c r="F5" s="256"/>
      <c r="G5" s="256"/>
      <c r="J5" s="95" t="s">
        <v>29</v>
      </c>
    </row>
    <row r="6" spans="1:10" s="132" customFormat="1" ht="15" thickBot="1">
      <c r="A6" s="126">
        <f>COUNTIF(F11:G237,"Pass")</f>
        <v>0</v>
      </c>
      <c r="B6" s="101">
        <f>COUNTIF(F11:G684,"Fail")</f>
        <v>0</v>
      </c>
      <c r="C6" s="101">
        <f>E6-D6-B6-A6</f>
        <v>126</v>
      </c>
      <c r="D6" s="102">
        <f>COUNTIF(F11:G684,"N/A")</f>
        <v>0</v>
      </c>
      <c r="E6" s="254">
        <f>COUNTA(A11:A239)*2</f>
        <v>126</v>
      </c>
      <c r="F6" s="254"/>
      <c r="G6" s="254"/>
      <c r="J6" s="95" t="s">
        <v>27</v>
      </c>
    </row>
    <row r="7" spans="1:10" s="132" customFormat="1" ht="14.25">
      <c r="A7" s="184"/>
      <c r="B7" s="185"/>
      <c r="C7" s="185"/>
      <c r="D7" s="185"/>
      <c r="E7" s="186"/>
      <c r="F7" s="186"/>
      <c r="G7" s="186"/>
      <c r="J7" s="95"/>
    </row>
    <row r="8" spans="1:10" s="132" customFormat="1" ht="14.25">
      <c r="A8" s="184"/>
      <c r="B8" s="185"/>
      <c r="C8" s="185"/>
      <c r="D8" s="185"/>
      <c r="E8" s="186"/>
      <c r="F8" s="186"/>
      <c r="G8" s="186"/>
      <c r="J8" s="95"/>
    </row>
    <row r="9" spans="1:10" s="132" customFormat="1" ht="13.5"/>
    <row r="10" spans="1:10" s="132" customFormat="1" ht="51.75" customHeight="1">
      <c r="A10" s="56" t="s">
        <v>30</v>
      </c>
      <c r="B10" s="56" t="s">
        <v>94</v>
      </c>
      <c r="C10" s="56" t="s">
        <v>95</v>
      </c>
      <c r="D10" s="56" t="s">
        <v>33</v>
      </c>
      <c r="E10" s="57" t="s">
        <v>96</v>
      </c>
      <c r="F10" s="57" t="s">
        <v>65</v>
      </c>
      <c r="G10" s="57" t="s">
        <v>66</v>
      </c>
      <c r="H10" s="57" t="s">
        <v>97</v>
      </c>
      <c r="I10" s="56" t="s">
        <v>36</v>
      </c>
    </row>
    <row r="11" spans="1:10" s="132" customFormat="1" ht="14.25" customHeight="1">
      <c r="A11" s="172"/>
      <c r="B11" s="255" t="s">
        <v>81</v>
      </c>
      <c r="C11" s="255"/>
      <c r="D11" s="255"/>
      <c r="E11" s="255"/>
      <c r="F11" s="255"/>
      <c r="G11" s="255"/>
      <c r="H11" s="255"/>
      <c r="I11" s="255"/>
    </row>
    <row r="12" spans="1:10" s="110" customFormat="1" ht="14.25" customHeight="1">
      <c r="A12" s="158" t="str">
        <f>IF(OR(B12&lt;&gt;"",D12&lt;&gt;""),"["&amp;TEXT($B$2,"##")&amp;"-"&amp;TEXT(ROW()-10,"##")&amp;"]","")</f>
        <v>[Staff_login-2]</v>
      </c>
      <c r="B12" s="116" t="s">
        <v>98</v>
      </c>
      <c r="C12" s="116" t="s">
        <v>150</v>
      </c>
      <c r="D12" s="116" t="s">
        <v>168</v>
      </c>
      <c r="E12" s="173"/>
      <c r="F12" s="116"/>
      <c r="G12" s="116"/>
      <c r="H12" s="176"/>
      <c r="I12" s="174"/>
    </row>
    <row r="13" spans="1:10" s="110" customFormat="1" ht="14.25" customHeight="1">
      <c r="A13" s="158" t="str">
        <f t="shared" ref="A13:A17" si="0">IF(OR(B13&lt;&gt;"",D13&lt;&gt;""),"["&amp;TEXT($B$2,"##")&amp;"-"&amp;TEXT(ROW()-10,"##")&amp;"]","")</f>
        <v>[Staff_login-3]</v>
      </c>
      <c r="B13" s="116" t="s">
        <v>541</v>
      </c>
      <c r="C13" s="116" t="s">
        <v>151</v>
      </c>
      <c r="D13" s="116" t="s">
        <v>176</v>
      </c>
      <c r="E13" s="175" t="s">
        <v>442</v>
      </c>
      <c r="F13" s="116"/>
      <c r="G13" s="116"/>
      <c r="H13" s="176"/>
      <c r="I13" s="176"/>
    </row>
    <row r="14" spans="1:10" s="110" customFormat="1" ht="14.25" customHeight="1">
      <c r="A14" s="158" t="str">
        <f t="shared" si="0"/>
        <v>[Staff_login-4]</v>
      </c>
      <c r="B14" s="116" t="s">
        <v>156</v>
      </c>
      <c r="C14" s="116" t="s">
        <v>152</v>
      </c>
      <c r="D14" s="116" t="s">
        <v>169</v>
      </c>
      <c r="E14" s="175" t="s">
        <v>442</v>
      </c>
      <c r="F14" s="116"/>
      <c r="G14" s="116"/>
      <c r="H14" s="176"/>
      <c r="I14" s="176"/>
    </row>
    <row r="15" spans="1:10" s="110" customFormat="1" ht="14.25" customHeight="1">
      <c r="A15" s="158" t="str">
        <f t="shared" si="0"/>
        <v>[Staff_login-5]</v>
      </c>
      <c r="B15" s="116" t="s">
        <v>83</v>
      </c>
      <c r="C15" s="116" t="s">
        <v>153</v>
      </c>
      <c r="D15" s="116" t="s">
        <v>170</v>
      </c>
      <c r="E15" s="175" t="s">
        <v>442</v>
      </c>
      <c r="F15" s="116"/>
      <c r="G15" s="116"/>
      <c r="H15" s="176"/>
      <c r="I15" s="176"/>
    </row>
    <row r="16" spans="1:10" s="110" customFormat="1" ht="14.25" customHeight="1">
      <c r="A16" s="158" t="str">
        <f t="shared" si="0"/>
        <v>[Staff_login-6]</v>
      </c>
      <c r="B16" s="116" t="s">
        <v>60</v>
      </c>
      <c r="C16" s="116" t="s">
        <v>154</v>
      </c>
      <c r="D16" s="116" t="s">
        <v>171</v>
      </c>
      <c r="E16" s="175" t="s">
        <v>442</v>
      </c>
      <c r="F16" s="116"/>
      <c r="G16" s="116"/>
      <c r="H16" s="176"/>
      <c r="I16" s="176"/>
    </row>
    <row r="17" spans="1:10" s="110" customFormat="1" ht="14.25" customHeight="1">
      <c r="A17" s="158" t="str">
        <f t="shared" si="0"/>
        <v>[Staff_login-7]</v>
      </c>
      <c r="B17" s="116" t="s">
        <v>157</v>
      </c>
      <c r="C17" s="116" t="s">
        <v>522</v>
      </c>
      <c r="D17" s="116" t="s">
        <v>172</v>
      </c>
      <c r="E17" s="175" t="s">
        <v>442</v>
      </c>
      <c r="F17" s="116"/>
      <c r="G17" s="116"/>
      <c r="H17" s="176"/>
      <c r="I17" s="176"/>
    </row>
    <row r="18" spans="1:10" s="110" customFormat="1" ht="14.25" customHeight="1">
      <c r="A18" s="158" t="str">
        <f>IF(OR(B21&lt;&gt;"",D18&lt;&gt;""),"["&amp;TEXT($B$2,"##")&amp;"-"&amp;TEXT(ROW()-10,"##")&amp;"]","")</f>
        <v>[Staff_login-8]</v>
      </c>
      <c r="B18" s="116" t="s">
        <v>521</v>
      </c>
      <c r="C18" s="116" t="s">
        <v>440</v>
      </c>
      <c r="D18" s="116" t="s">
        <v>523</v>
      </c>
      <c r="E18" s="175" t="s">
        <v>442</v>
      </c>
      <c r="F18" s="116"/>
      <c r="G18" s="116"/>
      <c r="H18" s="176"/>
      <c r="I18" s="176"/>
    </row>
    <row r="19" spans="1:10" s="110" customFormat="1" ht="14.25" customHeight="1">
      <c r="A19" s="158" t="str">
        <f t="shared" ref="A19:A20" si="1">IF(OR(B19&lt;&gt;"",D19&lt;&gt;""),"["&amp;TEXT($B$2,"##")&amp;"-"&amp;TEXT(ROW()-10,"##")&amp;"]","")</f>
        <v>[Staff_login-9]</v>
      </c>
      <c r="B19" s="116" t="s">
        <v>649</v>
      </c>
      <c r="C19" s="116" t="s">
        <v>655</v>
      </c>
      <c r="D19" s="116" t="s">
        <v>657</v>
      </c>
      <c r="E19" s="175" t="s">
        <v>442</v>
      </c>
      <c r="F19" s="116"/>
      <c r="G19" s="116"/>
      <c r="H19" s="176"/>
      <c r="I19" s="176"/>
    </row>
    <row r="20" spans="1:10" s="110" customFormat="1" ht="14.25" customHeight="1">
      <c r="A20" s="158" t="str">
        <f t="shared" si="1"/>
        <v>[Staff_login-10]</v>
      </c>
      <c r="B20" s="116" t="s">
        <v>652</v>
      </c>
      <c r="C20" s="116" t="s">
        <v>656</v>
      </c>
      <c r="D20" s="116" t="s">
        <v>658</v>
      </c>
      <c r="E20" s="175" t="s">
        <v>442</v>
      </c>
      <c r="F20" s="116"/>
      <c r="G20" s="116"/>
      <c r="H20" s="176"/>
      <c r="I20" s="176"/>
    </row>
    <row r="21" spans="1:10" s="110" customFormat="1" ht="14.25" customHeight="1">
      <c r="A21" s="158" t="str">
        <f t="shared" ref="A21:A26" si="2">IF(OR(B22&lt;&gt;"",D21&lt;&gt;""),"["&amp;TEXT($B$2,"##")&amp;"-"&amp;TEXT(ROW()-10,"##")&amp;"]","")</f>
        <v>[Staff_login-11]</v>
      </c>
      <c r="B21" s="116" t="s">
        <v>158</v>
      </c>
      <c r="C21" s="116" t="s">
        <v>165</v>
      </c>
      <c r="D21" s="116" t="s">
        <v>174</v>
      </c>
      <c r="E21" s="175" t="s">
        <v>442</v>
      </c>
      <c r="F21" s="116"/>
      <c r="G21" s="116"/>
      <c r="H21" s="176"/>
      <c r="I21" s="176"/>
    </row>
    <row r="22" spans="1:10" ht="14.25" customHeight="1">
      <c r="A22" s="158" t="str">
        <f t="shared" si="2"/>
        <v>[Staff_login-12]</v>
      </c>
      <c r="B22" s="116" t="s">
        <v>159</v>
      </c>
      <c r="C22" s="170" t="s">
        <v>166</v>
      </c>
      <c r="D22" s="170" t="s">
        <v>175</v>
      </c>
      <c r="E22" s="175" t="s">
        <v>442</v>
      </c>
      <c r="F22" s="170"/>
      <c r="G22" s="170"/>
      <c r="H22" s="199"/>
      <c r="I22" s="200"/>
      <c r="J22" s="105"/>
    </row>
    <row r="23" spans="1:10" ht="14.25" customHeight="1">
      <c r="A23" s="158" t="str">
        <f t="shared" si="2"/>
        <v>[Staff_login-13]</v>
      </c>
      <c r="B23" s="170" t="s">
        <v>160</v>
      </c>
      <c r="C23" s="116" t="s">
        <v>441</v>
      </c>
      <c r="D23" s="116" t="s">
        <v>177</v>
      </c>
      <c r="E23" s="175" t="s">
        <v>442</v>
      </c>
      <c r="F23" s="116"/>
      <c r="G23" s="116"/>
      <c r="H23" s="176"/>
      <c r="I23" s="177"/>
      <c r="J23" s="105"/>
    </row>
    <row r="24" spans="1:10" ht="14.25" customHeight="1">
      <c r="A24" s="158" t="str">
        <f t="shared" si="2"/>
        <v>[Staff_login-14]</v>
      </c>
      <c r="B24" s="116" t="s">
        <v>161</v>
      </c>
      <c r="C24" s="116" t="s">
        <v>163</v>
      </c>
      <c r="D24" s="116" t="s">
        <v>184</v>
      </c>
      <c r="E24" s="175" t="s">
        <v>442</v>
      </c>
      <c r="F24" s="116"/>
      <c r="G24" s="116"/>
      <c r="H24" s="176"/>
      <c r="I24" s="177"/>
      <c r="J24" s="105"/>
    </row>
    <row r="25" spans="1:10" ht="14.25" customHeight="1">
      <c r="A25" s="158" t="str">
        <f t="shared" si="2"/>
        <v>[Staff_login-15]</v>
      </c>
      <c r="B25" s="116" t="s">
        <v>162</v>
      </c>
      <c r="C25" s="116" t="s">
        <v>180</v>
      </c>
      <c r="D25" s="116" t="s">
        <v>178</v>
      </c>
      <c r="E25" s="175" t="s">
        <v>442</v>
      </c>
      <c r="F25" s="116"/>
      <c r="G25" s="116"/>
      <c r="H25" s="176"/>
      <c r="I25" s="177"/>
      <c r="J25" s="105"/>
    </row>
    <row r="26" spans="1:10" ht="14.25" customHeight="1">
      <c r="A26" s="158" t="str">
        <f t="shared" si="2"/>
        <v>[Staff_login-16]</v>
      </c>
      <c r="B26" s="116" t="s">
        <v>162</v>
      </c>
      <c r="C26" s="116" t="s">
        <v>181</v>
      </c>
      <c r="D26" s="116" t="s">
        <v>182</v>
      </c>
      <c r="E26" s="175" t="s">
        <v>442</v>
      </c>
      <c r="F26" s="116"/>
      <c r="G26" s="116"/>
      <c r="H26" s="176"/>
      <c r="I26" s="177"/>
      <c r="J26" s="105"/>
    </row>
    <row r="27" spans="1:10" ht="14.25" customHeight="1">
      <c r="A27" s="159" t="str">
        <f>IF(OR(B29&lt;&gt;"",D27&lt;&gt;""),"["&amp;TEXT($B$2,"##")&amp;"-"&amp;TEXT(ROW()-10,"##")&amp;"]","")</f>
        <v>[Staff_login-17]</v>
      </c>
      <c r="B27" s="170" t="s">
        <v>179</v>
      </c>
      <c r="C27" s="170" t="s">
        <v>660</v>
      </c>
      <c r="D27" s="170" t="s">
        <v>659</v>
      </c>
      <c r="E27" s="198" t="s">
        <v>442</v>
      </c>
      <c r="F27" s="170"/>
      <c r="G27" s="170"/>
      <c r="H27" s="199"/>
      <c r="I27" s="200"/>
      <c r="J27" s="105"/>
    </row>
    <row r="28" spans="1:10" ht="14.25" customHeight="1">
      <c r="A28" s="159" t="str">
        <f>IF(OR(B30&lt;&gt;"",D28&lt;&gt;""),"["&amp;TEXT($B$2,"##")&amp;"-"&amp;TEXT(ROW()-10,"##")&amp;"]","")</f>
        <v>[Staff_login-18]</v>
      </c>
      <c r="B28" s="116" t="s">
        <v>183</v>
      </c>
      <c r="C28" s="116" t="s">
        <v>185</v>
      </c>
      <c r="D28" s="116" t="s">
        <v>182</v>
      </c>
      <c r="E28" s="175" t="s">
        <v>442</v>
      </c>
      <c r="F28" s="116"/>
      <c r="G28" s="116"/>
      <c r="H28" s="176"/>
      <c r="I28" s="177"/>
      <c r="J28" s="105"/>
    </row>
    <row r="29" spans="1:10" ht="14.25" customHeight="1">
      <c r="A29" s="178"/>
      <c r="B29" s="179" t="s">
        <v>454</v>
      </c>
      <c r="C29" s="178"/>
      <c r="D29" s="178"/>
      <c r="E29" s="178"/>
      <c r="F29" s="178"/>
      <c r="G29" s="178"/>
      <c r="H29" s="178"/>
      <c r="I29" s="180"/>
      <c r="J29" s="105"/>
    </row>
    <row r="30" spans="1:10" ht="14.25" customHeight="1">
      <c r="A30" s="158" t="str">
        <f t="shared" ref="A30:A37" si="3">IF(OR(B30&lt;&gt;"",D30&lt;&gt;""),"["&amp;TEXT($B$2,"##")&amp;"-"&amp;TEXT(ROW()-10,"##")&amp;"]","")</f>
        <v>[Staff_login-20]</v>
      </c>
      <c r="B30" s="116" t="s">
        <v>459</v>
      </c>
      <c r="C30" s="116" t="s">
        <v>455</v>
      </c>
      <c r="D30" s="116" t="s">
        <v>450</v>
      </c>
      <c r="E30" s="181" t="s">
        <v>443</v>
      </c>
      <c r="F30" s="116"/>
      <c r="G30" s="116"/>
      <c r="H30" s="176"/>
      <c r="I30" s="177"/>
      <c r="J30" s="105"/>
    </row>
    <row r="31" spans="1:10" ht="14.25" customHeight="1">
      <c r="A31" s="158" t="str">
        <f t="shared" si="3"/>
        <v>[Staff_login-21]</v>
      </c>
      <c r="B31" s="116" t="s">
        <v>451</v>
      </c>
      <c r="C31" s="116" t="s">
        <v>456</v>
      </c>
      <c r="D31" s="116" t="s">
        <v>452</v>
      </c>
      <c r="E31" s="181" t="s">
        <v>443</v>
      </c>
      <c r="F31" s="116"/>
      <c r="G31" s="116"/>
      <c r="H31" s="176"/>
      <c r="I31" s="177"/>
      <c r="J31" s="105"/>
    </row>
    <row r="32" spans="1:10" ht="14.25" customHeight="1">
      <c r="A32" s="158" t="str">
        <f t="shared" si="3"/>
        <v>[Staff_login-22]</v>
      </c>
      <c r="B32" s="116" t="s">
        <v>453</v>
      </c>
      <c r="C32" s="116" t="s">
        <v>457</v>
      </c>
      <c r="D32" s="182" t="s">
        <v>187</v>
      </c>
      <c r="E32" s="181" t="s">
        <v>443</v>
      </c>
      <c r="F32" s="116"/>
      <c r="G32" s="116"/>
      <c r="H32" s="176"/>
      <c r="I32" s="177"/>
      <c r="J32" s="105"/>
    </row>
    <row r="33" spans="1:10" ht="14.25" customHeight="1">
      <c r="A33" s="158" t="str">
        <f t="shared" si="3"/>
        <v>[Staff_login-23]</v>
      </c>
      <c r="B33" s="116" t="s">
        <v>188</v>
      </c>
      <c r="C33" s="116" t="s">
        <v>458</v>
      </c>
      <c r="D33" s="182" t="s">
        <v>464</v>
      </c>
      <c r="E33" s="181" t="s">
        <v>443</v>
      </c>
      <c r="F33" s="116"/>
      <c r="G33" s="116"/>
      <c r="H33" s="176"/>
      <c r="I33" s="177"/>
      <c r="J33" s="105"/>
    </row>
    <row r="34" spans="1:10" ht="14.25" customHeight="1">
      <c r="A34" s="158" t="str">
        <f t="shared" si="3"/>
        <v>[Staff_login-24]</v>
      </c>
      <c r="B34" s="116" t="s">
        <v>429</v>
      </c>
      <c r="C34" s="116" t="s">
        <v>432</v>
      </c>
      <c r="D34" s="182" t="s">
        <v>430</v>
      </c>
      <c r="E34" s="181" t="s">
        <v>443</v>
      </c>
      <c r="F34" s="116"/>
      <c r="G34" s="116"/>
      <c r="H34" s="176"/>
      <c r="I34" s="177"/>
      <c r="J34" s="105"/>
    </row>
    <row r="35" spans="1:10" ht="14.25" customHeight="1">
      <c r="A35" s="158" t="str">
        <f t="shared" si="3"/>
        <v>[Staff_login-25]</v>
      </c>
      <c r="B35" s="116" t="s">
        <v>431</v>
      </c>
      <c r="C35" s="116" t="s">
        <v>432</v>
      </c>
      <c r="D35" s="182" t="s">
        <v>433</v>
      </c>
      <c r="E35" s="181" t="s">
        <v>443</v>
      </c>
      <c r="F35" s="116"/>
      <c r="G35" s="116"/>
      <c r="H35" s="176"/>
      <c r="I35" s="177"/>
      <c r="J35" s="105"/>
    </row>
    <row r="36" spans="1:10" ht="14.25" customHeight="1">
      <c r="A36" s="158" t="str">
        <f t="shared" si="3"/>
        <v>[Staff_login-26]</v>
      </c>
      <c r="B36" s="116" t="s">
        <v>434</v>
      </c>
      <c r="C36" s="116" t="s">
        <v>432</v>
      </c>
      <c r="D36" s="182" t="s">
        <v>435</v>
      </c>
      <c r="E36" s="181" t="s">
        <v>443</v>
      </c>
      <c r="F36" s="116"/>
      <c r="G36" s="116"/>
      <c r="H36" s="176"/>
      <c r="I36" s="177"/>
      <c r="J36" s="105"/>
    </row>
    <row r="37" spans="1:10" ht="14.25" customHeight="1">
      <c r="A37" s="158" t="str">
        <f t="shared" si="3"/>
        <v>[Staff_login-27]</v>
      </c>
      <c r="B37" s="116" t="s">
        <v>310</v>
      </c>
      <c r="C37" s="116" t="s">
        <v>436</v>
      </c>
      <c r="D37" s="182" t="s">
        <v>437</v>
      </c>
      <c r="E37" s="181" t="s">
        <v>443</v>
      </c>
      <c r="F37" s="116"/>
      <c r="G37" s="116"/>
      <c r="H37" s="176"/>
      <c r="I37" s="177"/>
      <c r="J37" s="105"/>
    </row>
    <row r="38" spans="1:10" ht="14.25" customHeight="1">
      <c r="A38" s="178"/>
      <c r="B38" s="179" t="s">
        <v>461</v>
      </c>
      <c r="C38" s="178"/>
      <c r="D38" s="178"/>
      <c r="E38" s="178"/>
      <c r="F38" s="178"/>
      <c r="G38" s="178"/>
      <c r="H38" s="178"/>
      <c r="I38" s="180"/>
      <c r="J38" s="105"/>
    </row>
    <row r="39" spans="1:10" ht="14.25" customHeight="1">
      <c r="A39" s="158" t="str">
        <f>IF(OR(B39&lt;&gt;"",D39&lt;&gt;""),"["&amp;TEXT($B$2,"##")&amp;"-"&amp;TEXT(ROW()-10,"##")&amp;"]","")</f>
        <v>[Staff_login-29]</v>
      </c>
      <c r="B39" s="116" t="s">
        <v>460</v>
      </c>
      <c r="C39" s="116" t="s">
        <v>462</v>
      </c>
      <c r="D39" s="182" t="s">
        <v>463</v>
      </c>
      <c r="E39" s="181" t="s">
        <v>443</v>
      </c>
      <c r="F39" s="116"/>
      <c r="G39" s="116"/>
      <c r="H39" s="176"/>
      <c r="I39" s="177"/>
      <c r="J39" s="105"/>
    </row>
    <row r="40" spans="1:10" ht="14.25" customHeight="1">
      <c r="A40" s="178"/>
      <c r="B40" s="179" t="s">
        <v>220</v>
      </c>
      <c r="C40" s="178"/>
      <c r="D40" s="178"/>
      <c r="E40" s="178"/>
      <c r="F40" s="178"/>
      <c r="G40" s="178"/>
      <c r="H40" s="178"/>
      <c r="I40" s="180"/>
      <c r="J40" s="105"/>
    </row>
    <row r="41" spans="1:10" ht="14.25" customHeight="1">
      <c r="A41" s="158" t="str">
        <f>IF(OR(B41&lt;&gt;"",D41&lt;&gt;""),"["&amp;TEXT($B$2,"##")&amp;"-"&amp;TEXT(ROW()-10,"##")&amp;"]","")</f>
        <v>[Staff_login-31]</v>
      </c>
      <c r="B41" s="116" t="s">
        <v>221</v>
      </c>
      <c r="C41" s="116" t="s">
        <v>371</v>
      </c>
      <c r="D41" s="182" t="s">
        <v>466</v>
      </c>
      <c r="E41" s="181"/>
      <c r="F41" s="116"/>
      <c r="G41" s="116"/>
      <c r="H41" s="176"/>
      <c r="I41" s="183"/>
      <c r="J41" s="105"/>
    </row>
    <row r="42" spans="1:10" ht="14.25" customHeight="1">
      <c r="A42" s="158" t="str">
        <f>IF(OR(B42&lt;&gt;"",D42&lt;&gt;""),"["&amp;TEXT($B$2,"##")&amp;"-"&amp;TEXT(ROW()-10,"##")&amp;"]","")</f>
        <v>[Staff_login-32]</v>
      </c>
      <c r="B42" s="116" t="s">
        <v>469</v>
      </c>
      <c r="C42" s="116" t="s">
        <v>470</v>
      </c>
      <c r="D42" s="182" t="s">
        <v>471</v>
      </c>
      <c r="E42" s="181"/>
      <c r="F42" s="116"/>
      <c r="G42" s="116"/>
      <c r="H42" s="176"/>
      <c r="I42" s="183"/>
      <c r="J42" s="105"/>
    </row>
    <row r="43" spans="1:10" ht="14.25" customHeight="1">
      <c r="A43" s="158" t="str">
        <f>IF(OR(B43&lt;&gt;"",D43&lt;&gt;""),"["&amp;TEXT($B$2,"##")&amp;"-"&amp;TEXT(ROW()-10,"##")&amp;"]","")</f>
        <v>[Staff_login-33]</v>
      </c>
      <c r="B43" s="116" t="s">
        <v>465</v>
      </c>
      <c r="C43" s="116" t="s">
        <v>224</v>
      </c>
      <c r="D43" s="182" t="s">
        <v>225</v>
      </c>
      <c r="E43" s="181"/>
      <c r="F43" s="116"/>
      <c r="G43" s="116"/>
      <c r="H43" s="176"/>
      <c r="I43" s="183"/>
      <c r="J43" s="105"/>
    </row>
    <row r="44" spans="1:10" ht="14.25" customHeight="1">
      <c r="A44" s="178"/>
      <c r="B44" s="179" t="s">
        <v>316</v>
      </c>
      <c r="C44" s="178"/>
      <c r="D44" s="178"/>
      <c r="E44" s="178"/>
      <c r="F44" s="178"/>
      <c r="G44" s="178"/>
      <c r="H44" s="178"/>
      <c r="I44" s="180"/>
      <c r="J44" s="105"/>
    </row>
    <row r="45" spans="1:10" ht="14.25" customHeight="1">
      <c r="A45" s="158" t="str">
        <f>IF(OR(B45&lt;&gt;"",D45&lt;&gt;""),"["&amp;TEXT($B$2,"##")&amp;"-"&amp;TEXT(ROW()-10,"##")&amp;"]","")</f>
        <v>[Staff_login-35]</v>
      </c>
      <c r="B45" s="116" t="s">
        <v>315</v>
      </c>
      <c r="C45" s="116" t="s">
        <v>472</v>
      </c>
      <c r="D45" s="182" t="s">
        <v>317</v>
      </c>
      <c r="E45" s="161"/>
      <c r="F45" s="116"/>
      <c r="G45" s="116"/>
      <c r="H45" s="176"/>
      <c r="I45" s="161"/>
      <c r="J45" s="105"/>
    </row>
    <row r="46" spans="1:10" ht="14.25" customHeight="1">
      <c r="A46" s="158" t="str">
        <f>IF(OR(B46&lt;&gt;"",D46&lt;&gt;""),"["&amp;TEXT($B$2,"##")&amp;"-"&amp;TEXT(ROW()-10,"##")&amp;"]","")</f>
        <v>[Staff_login-36]</v>
      </c>
      <c r="B46" s="116" t="s">
        <v>474</v>
      </c>
      <c r="C46" s="116" t="s">
        <v>318</v>
      </c>
      <c r="D46" s="182" t="s">
        <v>413</v>
      </c>
      <c r="E46" s="161"/>
      <c r="F46" s="116"/>
      <c r="G46" s="116"/>
      <c r="H46" s="176"/>
      <c r="I46" s="161"/>
      <c r="J46" s="105"/>
    </row>
    <row r="47" spans="1:10" ht="14.25" customHeight="1">
      <c r="A47" s="158" t="str">
        <f>IF(OR(B47&lt;&gt;"",D47&lt;&gt;""),"["&amp;TEXT($B$2,"##")&amp;"-"&amp;TEXT(ROW()-10,"##")&amp;"]","")</f>
        <v>[Staff_login-37]</v>
      </c>
      <c r="B47" s="116" t="s">
        <v>473</v>
      </c>
      <c r="C47" s="116" t="s">
        <v>411</v>
      </c>
      <c r="D47" s="182" t="s">
        <v>412</v>
      </c>
      <c r="E47" s="161"/>
      <c r="F47" s="116"/>
      <c r="G47" s="116"/>
      <c r="H47" s="176"/>
      <c r="I47" s="161"/>
      <c r="J47" s="105"/>
    </row>
    <row r="48" spans="1:10" ht="14.25" customHeight="1">
      <c r="A48" s="158" t="str">
        <f>IF(OR(B48&lt;&gt;"",D48&lt;&gt;""),"["&amp;TEXT($B$2,"##")&amp;"-"&amp;TEXT(ROW()-10,"##")&amp;"]","")</f>
        <v>[Staff_login-38]</v>
      </c>
      <c r="B48" s="116" t="s">
        <v>319</v>
      </c>
      <c r="C48" s="116" t="s">
        <v>320</v>
      </c>
      <c r="D48" s="182" t="s">
        <v>414</v>
      </c>
      <c r="E48" s="161"/>
      <c r="F48" s="116"/>
      <c r="G48" s="116"/>
      <c r="H48" s="176"/>
      <c r="I48" s="161"/>
      <c r="J48" s="105"/>
    </row>
    <row r="49" spans="1:10" ht="14.25" customHeight="1">
      <c r="A49" s="178"/>
      <c r="B49" s="179" t="s">
        <v>475</v>
      </c>
      <c r="C49" s="178"/>
      <c r="D49" s="178"/>
      <c r="E49" s="178"/>
      <c r="F49" s="178"/>
      <c r="G49" s="178"/>
      <c r="H49" s="178"/>
      <c r="I49" s="180"/>
      <c r="J49" s="105"/>
    </row>
    <row r="50" spans="1:10" ht="14.25" customHeight="1">
      <c r="A50" s="204" t="str">
        <f t="shared" ref="A50:A59" si="4">IF(OR(B50&lt;&gt;"",D50&lt;&gt;""),"["&amp;TEXT($B$2,"##")&amp;"-"&amp;TEXT(ROW()-10,"##")&amp;"]","")</f>
        <v>[Staff_login-40]</v>
      </c>
      <c r="B50" s="204" t="s">
        <v>476</v>
      </c>
      <c r="C50" s="204" t="s">
        <v>477</v>
      </c>
      <c r="D50" s="205" t="s">
        <v>478</v>
      </c>
      <c r="E50" s="206"/>
      <c r="F50" s="204"/>
      <c r="G50" s="204"/>
      <c r="H50" s="207"/>
      <c r="I50" s="208"/>
      <c r="J50" s="105"/>
    </row>
    <row r="51" spans="1:10" ht="14.25" customHeight="1">
      <c r="A51" s="91" t="str">
        <f t="shared" si="4"/>
        <v>[Staff_login-41]</v>
      </c>
      <c r="B51" s="91" t="s">
        <v>479</v>
      </c>
      <c r="C51" s="91" t="s">
        <v>485</v>
      </c>
      <c r="D51" s="131" t="s">
        <v>486</v>
      </c>
      <c r="E51" s="209"/>
      <c r="F51" s="91"/>
      <c r="G51" s="91"/>
      <c r="H51" s="210"/>
      <c r="I51" s="211"/>
      <c r="J51" s="105"/>
    </row>
    <row r="52" spans="1:10" ht="14.25" customHeight="1">
      <c r="A52" s="91" t="str">
        <f t="shared" si="4"/>
        <v>[Staff_login-42]</v>
      </c>
      <c r="B52" s="91" t="s">
        <v>480</v>
      </c>
      <c r="C52" s="91" t="s">
        <v>485</v>
      </c>
      <c r="D52" s="131" t="s">
        <v>486</v>
      </c>
      <c r="E52" s="209"/>
      <c r="F52" s="91"/>
      <c r="G52" s="91"/>
      <c r="H52" s="210"/>
      <c r="I52" s="211"/>
      <c r="J52" s="105"/>
    </row>
    <row r="53" spans="1:10" ht="14.25" customHeight="1">
      <c r="A53" s="91" t="str">
        <f t="shared" si="4"/>
        <v>[Staff_login-43]</v>
      </c>
      <c r="B53" s="91" t="s">
        <v>481</v>
      </c>
      <c r="C53" s="91" t="s">
        <v>485</v>
      </c>
      <c r="D53" s="131" t="s">
        <v>486</v>
      </c>
      <c r="E53" s="209"/>
      <c r="F53" s="91"/>
      <c r="G53" s="91"/>
      <c r="H53" s="210"/>
      <c r="I53" s="211"/>
      <c r="J53" s="105"/>
    </row>
    <row r="54" spans="1:10" ht="14.25" customHeight="1">
      <c r="A54" s="91" t="str">
        <f t="shared" si="4"/>
        <v>[Staff_login-44]</v>
      </c>
      <c r="B54" s="91" t="s">
        <v>482</v>
      </c>
      <c r="C54" s="91" t="s">
        <v>485</v>
      </c>
      <c r="D54" s="131" t="s">
        <v>486</v>
      </c>
      <c r="E54" s="209"/>
      <c r="F54" s="209"/>
      <c r="G54" s="209"/>
      <c r="H54" s="212"/>
      <c r="I54" s="209"/>
      <c r="J54" s="105"/>
    </row>
    <row r="55" spans="1:10" ht="14.25" customHeight="1">
      <c r="A55" s="91" t="str">
        <f t="shared" si="4"/>
        <v>[Staff_login-45]</v>
      </c>
      <c r="B55" s="91" t="s">
        <v>483</v>
      </c>
      <c r="C55" s="91" t="s">
        <v>485</v>
      </c>
      <c r="D55" s="131" t="s">
        <v>486</v>
      </c>
      <c r="E55" s="209"/>
      <c r="F55" s="209"/>
      <c r="G55" s="209"/>
      <c r="H55" s="212"/>
      <c r="I55" s="209"/>
      <c r="J55" s="105"/>
    </row>
    <row r="56" spans="1:10" ht="14.25" customHeight="1">
      <c r="A56" s="91" t="str">
        <f t="shared" si="4"/>
        <v>[Staff_login-46]</v>
      </c>
      <c r="B56" s="91" t="s">
        <v>484</v>
      </c>
      <c r="C56" s="91" t="s">
        <v>485</v>
      </c>
      <c r="D56" s="131" t="s">
        <v>487</v>
      </c>
      <c r="E56" s="209"/>
      <c r="F56" s="209"/>
      <c r="G56" s="209"/>
      <c r="H56" s="212"/>
      <c r="I56" s="209"/>
      <c r="J56" s="105"/>
    </row>
    <row r="57" spans="1:10" ht="14.25" customHeight="1">
      <c r="A57" s="91" t="str">
        <f t="shared" si="4"/>
        <v>[Staff_login-47]</v>
      </c>
      <c r="B57" s="91" t="s">
        <v>214</v>
      </c>
      <c r="C57" s="91" t="s">
        <v>485</v>
      </c>
      <c r="D57" s="131" t="s">
        <v>216</v>
      </c>
      <c r="E57" s="209"/>
      <c r="F57" s="209"/>
      <c r="G57" s="209"/>
      <c r="H57" s="212"/>
      <c r="I57" s="209"/>
      <c r="J57" s="105"/>
    </row>
    <row r="58" spans="1:10" ht="14.25" customHeight="1">
      <c r="A58" s="91" t="str">
        <f t="shared" si="4"/>
        <v>[Staff_login-48]</v>
      </c>
      <c r="B58" s="91" t="s">
        <v>217</v>
      </c>
      <c r="C58" s="91" t="s">
        <v>485</v>
      </c>
      <c r="D58" s="131" t="s">
        <v>487</v>
      </c>
      <c r="E58" s="209"/>
      <c r="F58" s="209"/>
      <c r="G58" s="209"/>
      <c r="H58" s="212"/>
      <c r="I58" s="209"/>
      <c r="J58" s="105"/>
    </row>
    <row r="59" spans="1:10" ht="14.25" customHeight="1">
      <c r="A59" s="120" t="str">
        <f t="shared" si="4"/>
        <v>[Staff_login-49]</v>
      </c>
      <c r="B59" s="120" t="s">
        <v>290</v>
      </c>
      <c r="C59" s="120" t="s">
        <v>485</v>
      </c>
      <c r="D59" s="215" t="s">
        <v>487</v>
      </c>
      <c r="E59" s="213"/>
      <c r="F59" s="213"/>
      <c r="G59" s="213"/>
      <c r="H59" s="214"/>
      <c r="I59" s="213"/>
      <c r="J59" s="105"/>
    </row>
    <row r="60" spans="1:10" ht="14.25" customHeight="1">
      <c r="A60" s="178"/>
      <c r="B60" s="179" t="s">
        <v>488</v>
      </c>
      <c r="C60" s="178"/>
      <c r="D60" s="178"/>
      <c r="E60" s="178"/>
      <c r="F60" s="178"/>
      <c r="G60" s="178"/>
      <c r="H60" s="178"/>
      <c r="I60" s="180"/>
      <c r="J60" s="105"/>
    </row>
    <row r="61" spans="1:10" ht="14.25" customHeight="1">
      <c r="A61" s="218" t="str">
        <f>IF(OR(B61&lt;&gt;"",D61&lt;&gt;""),"["&amp;TEXT($B$2,"##")&amp;"-"&amp;TEXT(ROW()-10,"##")&amp;"]","")</f>
        <v>[Staff_login-51]</v>
      </c>
      <c r="B61" s="218" t="s">
        <v>425</v>
      </c>
      <c r="C61" s="218" t="s">
        <v>489</v>
      </c>
      <c r="D61" s="218" t="s">
        <v>428</v>
      </c>
      <c r="E61" s="219"/>
      <c r="F61" s="216"/>
      <c r="G61" s="216"/>
      <c r="H61" s="217"/>
      <c r="I61" s="216"/>
      <c r="J61" s="105"/>
    </row>
    <row r="62" spans="1:10" ht="14.25" customHeight="1">
      <c r="A62" s="218" t="str">
        <f>IF(OR(B62&lt;&gt;"",D62&lt;&gt;""),"["&amp;TEXT($B$2,"##")&amp;"-"&amp;TEXT(ROW()-10,"##")&amp;"]","")</f>
        <v>[Staff_login-52]</v>
      </c>
      <c r="B62" s="218" t="s">
        <v>429</v>
      </c>
      <c r="C62" s="218" t="s">
        <v>432</v>
      </c>
      <c r="D62" s="220" t="s">
        <v>430</v>
      </c>
      <c r="E62" s="219"/>
      <c r="F62" s="216"/>
      <c r="G62" s="216"/>
      <c r="H62" s="217"/>
      <c r="I62" s="216"/>
      <c r="J62" s="105"/>
    </row>
    <row r="63" spans="1:10" ht="14.25" customHeight="1">
      <c r="A63" s="218" t="str">
        <f>IF(OR(B63&lt;&gt;"",D63&lt;&gt;""),"["&amp;TEXT($B$2,"##")&amp;"-"&amp;TEXT(ROW()-10,"##")&amp;"]","")</f>
        <v>[Staff_login-53]</v>
      </c>
      <c r="B63" s="218" t="s">
        <v>431</v>
      </c>
      <c r="C63" s="218" t="s">
        <v>432</v>
      </c>
      <c r="D63" s="220" t="s">
        <v>433</v>
      </c>
      <c r="E63" s="219"/>
      <c r="F63" s="216"/>
      <c r="G63" s="216"/>
      <c r="H63" s="217"/>
      <c r="I63" s="216"/>
      <c r="J63" s="105"/>
    </row>
    <row r="64" spans="1:10" ht="14.25" customHeight="1">
      <c r="A64" s="218" t="str">
        <f>IF(OR(B64&lt;&gt;"",D64&lt;&gt;""),"["&amp;TEXT($B$2,"##")&amp;"-"&amp;TEXT(ROW()-10,"##")&amp;"]","")</f>
        <v>[Staff_login-54]</v>
      </c>
      <c r="B64" s="218" t="s">
        <v>434</v>
      </c>
      <c r="C64" s="218" t="s">
        <v>432</v>
      </c>
      <c r="D64" s="220" t="s">
        <v>435</v>
      </c>
      <c r="E64" s="219"/>
      <c r="F64" s="216"/>
      <c r="G64" s="216"/>
      <c r="H64" s="217"/>
      <c r="I64" s="216"/>
      <c r="J64" s="105"/>
    </row>
    <row r="65" spans="1:10" ht="14.25" customHeight="1">
      <c r="A65" s="218" t="str">
        <f>IF(OR(B65&lt;&gt;"",D65&lt;&gt;""),"["&amp;TEXT($B$2,"##")&amp;"-"&amp;TEXT(ROW()-10,"##")&amp;"]","")</f>
        <v>[Staff_login-55]</v>
      </c>
      <c r="B65" s="218" t="s">
        <v>310</v>
      </c>
      <c r="C65" s="218" t="s">
        <v>436</v>
      </c>
      <c r="D65" s="220" t="s">
        <v>437</v>
      </c>
      <c r="E65" s="219"/>
      <c r="F65" s="216"/>
      <c r="G65" s="216"/>
      <c r="H65" s="217"/>
      <c r="I65" s="216"/>
      <c r="J65" s="105"/>
    </row>
    <row r="66" spans="1:10" ht="14.25" customHeight="1">
      <c r="A66" s="178"/>
      <c r="B66" s="179" t="s">
        <v>490</v>
      </c>
      <c r="C66" s="178"/>
      <c r="D66" s="178"/>
      <c r="E66" s="178"/>
      <c r="F66" s="178"/>
      <c r="G66" s="178"/>
      <c r="H66" s="178"/>
      <c r="I66" s="180"/>
      <c r="J66" s="105"/>
    </row>
    <row r="67" spans="1:10" ht="14.25" customHeight="1">
      <c r="A67" s="218" t="str">
        <f t="shared" ref="A67:A74" si="5">IF(OR(B67&lt;&gt;"",D67&lt;&gt;""),"["&amp;TEXT($B$2,"##")&amp;"-"&amp;TEXT(ROW()-10,"##")&amp;"]","")</f>
        <v>[Staff_login-57]</v>
      </c>
      <c r="B67" s="218" t="s">
        <v>491</v>
      </c>
      <c r="C67" s="218" t="s">
        <v>492</v>
      </c>
      <c r="D67" s="218" t="s">
        <v>505</v>
      </c>
      <c r="E67" s="216"/>
      <c r="F67" s="216"/>
      <c r="G67" s="216"/>
      <c r="H67" s="217"/>
      <c r="I67" s="216"/>
      <c r="J67" s="105"/>
    </row>
    <row r="68" spans="1:10" ht="14.25" customHeight="1">
      <c r="A68" s="218" t="str">
        <f t="shared" si="5"/>
        <v>[Staff_login-58]</v>
      </c>
      <c r="B68" s="218" t="s">
        <v>493</v>
      </c>
      <c r="C68" s="218" t="s">
        <v>494</v>
      </c>
      <c r="D68" s="220" t="s">
        <v>500</v>
      </c>
      <c r="E68" s="216"/>
      <c r="F68" s="216"/>
      <c r="G68" s="216"/>
      <c r="H68" s="217"/>
      <c r="I68" s="216"/>
      <c r="J68" s="105"/>
    </row>
    <row r="69" spans="1:10" ht="14.25" customHeight="1">
      <c r="A69" s="218" t="str">
        <f t="shared" si="5"/>
        <v>[Staff_login-59]</v>
      </c>
      <c r="B69" s="218" t="s">
        <v>495</v>
      </c>
      <c r="C69" s="218" t="s">
        <v>494</v>
      </c>
      <c r="D69" s="220" t="s">
        <v>501</v>
      </c>
      <c r="E69" s="216"/>
      <c r="F69" s="216"/>
      <c r="G69" s="216"/>
      <c r="H69" s="217"/>
      <c r="I69" s="216"/>
      <c r="J69" s="105"/>
    </row>
    <row r="70" spans="1:10" ht="14.25" customHeight="1">
      <c r="A70" s="218" t="str">
        <f t="shared" si="5"/>
        <v>[Staff_login-60]</v>
      </c>
      <c r="B70" s="218" t="s">
        <v>496</v>
      </c>
      <c r="C70" s="218" t="s">
        <v>494</v>
      </c>
      <c r="D70" s="220" t="s">
        <v>502</v>
      </c>
      <c r="E70" s="216"/>
      <c r="F70" s="216"/>
      <c r="G70" s="216"/>
      <c r="H70" s="217"/>
      <c r="I70" s="216"/>
      <c r="J70" s="105"/>
    </row>
    <row r="71" spans="1:10" ht="14.25" customHeight="1">
      <c r="A71" s="218" t="str">
        <f t="shared" si="5"/>
        <v>[Staff_login-61]</v>
      </c>
      <c r="B71" s="218" t="s">
        <v>497</v>
      </c>
      <c r="C71" s="218" t="s">
        <v>498</v>
      </c>
      <c r="D71" s="220" t="s">
        <v>503</v>
      </c>
      <c r="E71" s="216"/>
      <c r="F71" s="216"/>
      <c r="G71" s="216"/>
      <c r="H71" s="217"/>
      <c r="I71" s="216"/>
      <c r="J71" s="105"/>
    </row>
    <row r="72" spans="1:10" ht="14.25" customHeight="1">
      <c r="A72" s="218" t="str">
        <f t="shared" si="5"/>
        <v>[Staff_login-62]</v>
      </c>
      <c r="B72" s="218" t="s">
        <v>214</v>
      </c>
      <c r="C72" s="218" t="s">
        <v>494</v>
      </c>
      <c r="D72" s="220" t="s">
        <v>504</v>
      </c>
      <c r="E72" s="216"/>
      <c r="F72" s="216"/>
      <c r="G72" s="216"/>
      <c r="H72" s="217"/>
      <c r="I72" s="216"/>
      <c r="J72" s="105"/>
    </row>
    <row r="73" spans="1:10" ht="14.25" customHeight="1">
      <c r="A73" s="120" t="str">
        <f t="shared" si="5"/>
        <v>[Staff_login-63]</v>
      </c>
      <c r="B73" s="120" t="s">
        <v>517</v>
      </c>
      <c r="C73" s="120" t="s">
        <v>499</v>
      </c>
      <c r="D73" s="215" t="s">
        <v>506</v>
      </c>
      <c r="E73" s="216"/>
      <c r="F73" s="216"/>
      <c r="G73" s="216"/>
      <c r="H73" s="217"/>
      <c r="I73" s="216"/>
      <c r="J73" s="105"/>
    </row>
    <row r="74" spans="1:10" ht="14.25" customHeight="1">
      <c r="A74" s="120" t="str">
        <f t="shared" si="5"/>
        <v>[Staff_login-64]</v>
      </c>
      <c r="B74" s="120" t="s">
        <v>518</v>
      </c>
      <c r="C74" s="120" t="s">
        <v>499</v>
      </c>
      <c r="D74" s="215" t="s">
        <v>519</v>
      </c>
      <c r="E74" s="216"/>
      <c r="F74" s="216"/>
      <c r="G74" s="216"/>
      <c r="H74" s="217"/>
      <c r="I74" s="216"/>
      <c r="J74" s="105"/>
    </row>
    <row r="75" spans="1:10" ht="14.25" customHeight="1">
      <c r="A75" s="178"/>
      <c r="B75" s="179" t="s">
        <v>507</v>
      </c>
      <c r="C75" s="178"/>
      <c r="D75" s="178"/>
      <c r="E75" s="178"/>
      <c r="F75" s="178"/>
      <c r="G75" s="178"/>
      <c r="H75" s="178"/>
      <c r="I75" s="180"/>
      <c r="J75" s="105"/>
    </row>
    <row r="76" spans="1:10" ht="14.25" customHeight="1">
      <c r="A76" s="218" t="str">
        <f t="shared" ref="A76:A82" si="6">IF(OR(B76&lt;&gt;"",D76&lt;&gt;""),"["&amp;TEXT($B$2,"##")&amp;"-"&amp;TEXT(ROW()-10,"##")&amp;"]","")</f>
        <v>[Staff_login-66]</v>
      </c>
      <c r="B76" s="218" t="s">
        <v>491</v>
      </c>
      <c r="C76" s="218" t="s">
        <v>492</v>
      </c>
      <c r="D76" s="218" t="s">
        <v>508</v>
      </c>
      <c r="E76" s="216"/>
      <c r="F76" s="216"/>
      <c r="G76" s="216"/>
      <c r="H76" s="217"/>
      <c r="I76" s="216"/>
      <c r="J76" s="105"/>
    </row>
    <row r="77" spans="1:10" ht="14.25" customHeight="1">
      <c r="A77" s="218" t="str">
        <f t="shared" si="6"/>
        <v>[Staff_login-67]</v>
      </c>
      <c r="B77" s="218" t="s">
        <v>493</v>
      </c>
      <c r="C77" s="218" t="s">
        <v>514</v>
      </c>
      <c r="D77" s="220" t="s">
        <v>509</v>
      </c>
      <c r="E77" s="216"/>
      <c r="F77" s="216"/>
      <c r="G77" s="216"/>
      <c r="H77" s="217"/>
      <c r="I77" s="216"/>
      <c r="J77" s="105"/>
    </row>
    <row r="78" spans="1:10" ht="14.25" customHeight="1">
      <c r="A78" s="218" t="str">
        <f t="shared" si="6"/>
        <v>[Staff_login-68]</v>
      </c>
      <c r="B78" s="218" t="s">
        <v>495</v>
      </c>
      <c r="C78" s="218" t="s">
        <v>514</v>
      </c>
      <c r="D78" s="220" t="s">
        <v>510</v>
      </c>
      <c r="E78" s="216"/>
      <c r="F78" s="216"/>
      <c r="G78" s="216"/>
      <c r="H78" s="217"/>
      <c r="I78" s="216"/>
      <c r="J78" s="105"/>
    </row>
    <row r="79" spans="1:10" ht="14.25" customHeight="1">
      <c r="A79" s="218" t="str">
        <f t="shared" si="6"/>
        <v>[Staff_login-69]</v>
      </c>
      <c r="B79" s="218" t="s">
        <v>496</v>
      </c>
      <c r="C79" s="218" t="s">
        <v>514</v>
      </c>
      <c r="D79" s="220" t="s">
        <v>511</v>
      </c>
      <c r="E79" s="216"/>
      <c r="F79" s="216"/>
      <c r="G79" s="216"/>
      <c r="H79" s="217"/>
      <c r="I79" s="216"/>
      <c r="J79" s="105"/>
    </row>
    <row r="80" spans="1:10" ht="14.25" customHeight="1">
      <c r="A80" s="218" t="str">
        <f t="shared" si="6"/>
        <v>[Staff_login-70]</v>
      </c>
      <c r="B80" s="218" t="s">
        <v>497</v>
      </c>
      <c r="C80" s="218" t="s">
        <v>515</v>
      </c>
      <c r="D80" s="220" t="s">
        <v>512</v>
      </c>
      <c r="E80" s="216"/>
      <c r="F80" s="216"/>
      <c r="G80" s="216"/>
      <c r="H80" s="217"/>
      <c r="I80" s="216"/>
      <c r="J80" s="105"/>
    </row>
    <row r="81" spans="1:10" ht="14.25" customHeight="1">
      <c r="A81" s="218" t="str">
        <f t="shared" si="6"/>
        <v>[Staff_login-71]</v>
      </c>
      <c r="B81" s="223" t="s">
        <v>214</v>
      </c>
      <c r="C81" s="223" t="s">
        <v>514</v>
      </c>
      <c r="D81" s="224" t="s">
        <v>513</v>
      </c>
      <c r="E81" s="221"/>
      <c r="F81" s="221"/>
      <c r="G81" s="221"/>
      <c r="H81" s="222"/>
      <c r="I81" s="221"/>
      <c r="J81" s="105"/>
    </row>
    <row r="82" spans="1:10" ht="14.25" customHeight="1">
      <c r="A82" s="218" t="str">
        <f t="shared" si="6"/>
        <v>[Staff_login-72]</v>
      </c>
      <c r="B82" s="216" t="s">
        <v>290</v>
      </c>
      <c r="C82" s="236" t="s">
        <v>516</v>
      </c>
      <c r="D82" s="209" t="s">
        <v>646</v>
      </c>
      <c r="E82" s="209"/>
      <c r="F82" s="209"/>
      <c r="G82" s="209"/>
      <c r="H82" s="212"/>
      <c r="I82" s="209"/>
      <c r="J82" s="105"/>
    </row>
    <row r="83" spans="1:10" ht="14.25" customHeight="1">
      <c r="J83" s="105"/>
    </row>
    <row r="84" spans="1:10" ht="14.25" customHeight="1">
      <c r="J84" s="105"/>
    </row>
    <row r="85" spans="1:10" ht="14.25" customHeight="1">
      <c r="J85" s="105"/>
    </row>
    <row r="86" spans="1:10" ht="14.25" customHeight="1">
      <c r="J86" s="105"/>
    </row>
    <row r="87" spans="1:10" ht="14.25" customHeight="1">
      <c r="J87" s="105"/>
    </row>
    <row r="88" spans="1:10" ht="14.25" customHeight="1">
      <c r="J88" s="105"/>
    </row>
    <row r="89" spans="1:10" ht="14.25" customHeight="1">
      <c r="J89" s="105"/>
    </row>
    <row r="90" spans="1:10" ht="14.25" customHeight="1">
      <c r="J90" s="105"/>
    </row>
    <row r="91" spans="1:10" ht="14.25" customHeight="1">
      <c r="J91" s="105"/>
    </row>
    <row r="92" spans="1:10" ht="14.25" customHeight="1">
      <c r="J92" s="105"/>
    </row>
    <row r="93" spans="1:10" ht="14.25" customHeight="1">
      <c r="J93" s="105"/>
    </row>
    <row r="94" spans="1:10" ht="14.25" customHeight="1">
      <c r="J94" s="105"/>
    </row>
    <row r="95" spans="1:10" ht="14.25" customHeight="1">
      <c r="J95" s="105"/>
    </row>
    <row r="96" spans="1:10" ht="13.5" customHeight="1"/>
    <row r="97" spans="1:10" ht="13.5" customHeight="1">
      <c r="A97" s="105"/>
      <c r="H97" s="105"/>
    </row>
    <row r="98" spans="1:10" ht="13.5" customHeight="1">
      <c r="A98" s="105"/>
      <c r="H98" s="105"/>
    </row>
    <row r="99" spans="1:10" ht="13.5" customHeight="1">
      <c r="A99" s="105"/>
      <c r="H99" s="105"/>
      <c r="J99" s="105"/>
    </row>
    <row r="100" spans="1:10" ht="13.5" customHeight="1">
      <c r="A100" s="105"/>
      <c r="H100" s="105"/>
      <c r="J100" s="105"/>
    </row>
    <row r="101" spans="1:10" ht="13.5" customHeight="1">
      <c r="A101" s="105"/>
      <c r="H101" s="105"/>
    </row>
    <row r="102" spans="1:10" ht="13.5" customHeight="1">
      <c r="A102" s="105"/>
      <c r="H102" s="105"/>
    </row>
    <row r="103" spans="1:10" ht="13.5" customHeight="1">
      <c r="A103" s="105"/>
      <c r="H103" s="105"/>
    </row>
    <row r="104" spans="1:10" ht="13.5" customHeight="1">
      <c r="A104" s="105"/>
      <c r="H104" s="105"/>
    </row>
    <row r="105" spans="1:10" ht="13.5" customHeight="1">
      <c r="A105" s="105"/>
      <c r="H105" s="105"/>
    </row>
    <row r="106" spans="1:10" ht="13.5" customHeight="1">
      <c r="A106" s="105"/>
      <c r="H106" s="105"/>
    </row>
    <row r="107" spans="1:10" ht="13.5" customHeight="1">
      <c r="A107" s="105"/>
      <c r="H107" s="105"/>
    </row>
    <row r="108" spans="1:10" ht="13.5" customHeight="1">
      <c r="A108" s="105"/>
      <c r="H108" s="105"/>
    </row>
    <row r="109" spans="1:10" ht="13.5" customHeight="1">
      <c r="A109" s="105"/>
      <c r="H109" s="105"/>
    </row>
    <row r="110" spans="1:10" ht="13.5" customHeight="1">
      <c r="A110" s="105"/>
      <c r="H110" s="105"/>
    </row>
    <row r="111" spans="1:10" ht="13.5" customHeight="1">
      <c r="A111" s="105"/>
      <c r="H111" s="105"/>
    </row>
    <row r="112" spans="1:10" ht="13.5" customHeight="1">
      <c r="A112" s="105"/>
      <c r="H112" s="105"/>
    </row>
    <row r="113" spans="1:10" ht="13.5" customHeight="1">
      <c r="A113" s="105"/>
      <c r="H113" s="105"/>
    </row>
    <row r="114" spans="1:10" ht="13.5" customHeight="1">
      <c r="A114" s="105"/>
      <c r="H114" s="105"/>
    </row>
    <row r="115" spans="1:10" ht="13.5" customHeight="1">
      <c r="A115" s="105"/>
      <c r="H115" s="105"/>
    </row>
    <row r="116" spans="1:10" ht="13.5" customHeight="1">
      <c r="A116" s="105"/>
      <c r="H116" s="105"/>
    </row>
    <row r="117" spans="1:10" ht="13.5" customHeight="1">
      <c r="A117" s="105"/>
      <c r="H117" s="105"/>
    </row>
    <row r="118" spans="1:10" ht="13.5" customHeight="1">
      <c r="A118" s="105"/>
      <c r="H118" s="105"/>
    </row>
    <row r="119" spans="1:10" ht="13.5" customHeight="1">
      <c r="A119" s="105"/>
      <c r="H119" s="105"/>
    </row>
    <row r="120" spans="1:10" ht="13.5" customHeight="1">
      <c r="A120" s="105"/>
      <c r="H120" s="105"/>
    </row>
    <row r="121" spans="1:10" ht="13.5" customHeight="1">
      <c r="A121" s="105"/>
      <c r="H121" s="105"/>
    </row>
    <row r="122" spans="1:10" ht="13.5" customHeight="1">
      <c r="A122" s="105"/>
      <c r="H122" s="105"/>
    </row>
    <row r="123" spans="1:10" ht="13.5" customHeight="1">
      <c r="A123" s="105"/>
      <c r="H123" s="105"/>
    </row>
    <row r="124" spans="1:10" ht="13.5" customHeight="1">
      <c r="A124" s="105"/>
      <c r="H124" s="105"/>
    </row>
    <row r="125" spans="1:10" ht="13.5" customHeight="1">
      <c r="A125" s="105"/>
      <c r="H125" s="105"/>
      <c r="J125" s="105"/>
    </row>
    <row r="126" spans="1:10" ht="13.5" customHeight="1">
      <c r="A126" s="105"/>
      <c r="H126" s="105"/>
      <c r="J126" s="105"/>
    </row>
    <row r="127" spans="1:10" ht="13.5" customHeight="1">
      <c r="A127" s="105"/>
      <c r="H127" s="105"/>
    </row>
    <row r="128" spans="1:10" ht="13.5" customHeight="1">
      <c r="A128" s="105"/>
      <c r="H128" s="105"/>
    </row>
    <row r="129" spans="1:10" ht="13.5" customHeight="1">
      <c r="A129" s="105"/>
      <c r="H129" s="105"/>
    </row>
    <row r="130" spans="1:10" ht="13.5" customHeight="1">
      <c r="A130" s="105"/>
      <c r="H130" s="105"/>
    </row>
    <row r="131" spans="1:10" ht="13.5" customHeight="1">
      <c r="A131" s="105"/>
      <c r="H131" s="105"/>
    </row>
    <row r="132" spans="1:10" ht="13.5" customHeight="1">
      <c r="A132" s="105"/>
      <c r="H132" s="105"/>
    </row>
    <row r="133" spans="1:10" ht="13.5" customHeight="1">
      <c r="A133" s="105"/>
      <c r="H133" s="105"/>
    </row>
    <row r="134" spans="1:10" ht="13.5" customHeight="1">
      <c r="A134" s="105"/>
      <c r="H134" s="105"/>
    </row>
    <row r="135" spans="1:10" ht="13.5" customHeight="1">
      <c r="A135" s="105"/>
      <c r="H135" s="105"/>
    </row>
    <row r="136" spans="1:10" ht="13.5" customHeight="1">
      <c r="A136" s="105"/>
      <c r="H136" s="105"/>
    </row>
    <row r="137" spans="1:10" ht="13.5" customHeight="1">
      <c r="A137" s="105"/>
      <c r="H137" s="105"/>
      <c r="J137" s="105"/>
    </row>
  </sheetData>
  <mergeCells count="6">
    <mergeCell ref="B11:I11"/>
    <mergeCell ref="B2:G2"/>
    <mergeCell ref="B3:G3"/>
    <mergeCell ref="B4:G4"/>
    <mergeCell ref="E5:G5"/>
    <mergeCell ref="E6:G6"/>
  </mergeCells>
  <dataValidations count="2">
    <dataValidation type="list" allowBlank="1" showErrorMessage="1" sqref="G1:G3 F41:G43 F12:G28 F45:G48 F30:G37 F39:G39 F50:G53">
      <formula1>$J$2:$J$6</formula1>
    </dataValidation>
    <dataValidation type="list" allowBlank="1" showInputMessage="1" showErrorMessage="1" sqref="G6:G8">
      <formula1>$H$2:$H$5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case List</vt:lpstr>
      <vt:lpstr>Test Report</vt:lpstr>
      <vt:lpstr>Message Rules</vt:lpstr>
      <vt:lpstr>User_Function</vt:lpstr>
      <vt:lpstr>Admin_Function</vt:lpstr>
      <vt:lpstr>Staff_Function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Phuong Hoang Anh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Night Shade</cp:lastModifiedBy>
  <dcterms:created xsi:type="dcterms:W3CDTF">2014-07-15T10:13:31Z</dcterms:created>
  <dcterms:modified xsi:type="dcterms:W3CDTF">2017-12-12T02:36:06Z</dcterms:modified>
  <cp:category>BM</cp:category>
</cp:coreProperties>
</file>