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NCR_System\SourceCode\II-VI Incorporated SCM\II-VI Incorporated SCM\Content\Templates\ExportExcels\"/>
    </mc:Choice>
  </mc:AlternateContent>
  <x:bookViews>
    <x:workbookView xWindow="0" yWindow="3150" windowWidth="20490" windowHeight="6090"/>
  </x:bookViews>
  <x:sheets>
    <x:sheet name="RP" sheetId="1" r:id="rId1"/>
    <x:sheet name="NC by PN" sheetId="2" r:id="rId2"/>
  </x:sheets>
  <x:externalReferences>
    <x:externalReference r:id="rId3"/>
  </x:externalReferenc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N52" i="2" l="1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E54" i="1" l="1"/>
  <c r="E82" i="1" l="1"/>
  <c r="G82" i="1" s="1"/>
  <c r="D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C82" i="1" s="1"/>
  <c r="C66" i="1"/>
  <c r="B66" i="1"/>
  <c r="Z65" i="1"/>
  <c r="Y65" i="1"/>
  <c r="X65" i="1"/>
  <c r="W65" i="1"/>
  <c r="V65" i="1"/>
  <c r="U65" i="1"/>
  <c r="T65" i="1"/>
  <c r="S65" i="1"/>
  <c r="R65" i="1"/>
  <c r="Q65" i="1"/>
  <c r="P65" i="1"/>
  <c r="O65" i="1"/>
  <c r="E65" i="1"/>
  <c r="Z64" i="1"/>
  <c r="Y64" i="1"/>
  <c r="X64" i="1"/>
  <c r="W64" i="1"/>
  <c r="V64" i="1"/>
  <c r="U64" i="1"/>
  <c r="T64" i="1"/>
  <c r="S64" i="1"/>
  <c r="Q64" i="1"/>
  <c r="P64" i="1"/>
  <c r="O64" i="1"/>
  <c r="E64" i="1"/>
  <c r="AA63" i="1"/>
  <c r="E63" i="1"/>
  <c r="AA62" i="1"/>
  <c r="E62" i="1"/>
  <c r="AA61" i="1"/>
  <c r="E61" i="1"/>
  <c r="AA60" i="1"/>
  <c r="E60" i="1"/>
  <c r="AA59" i="1"/>
  <c r="E59" i="1"/>
  <c r="AA58" i="1"/>
  <c r="E58" i="1"/>
  <c r="AA57" i="1"/>
  <c r="E57" i="1"/>
  <c r="AA56" i="1"/>
  <c r="E56" i="1"/>
  <c r="AA55" i="1"/>
  <c r="E55" i="1"/>
  <c r="AA54" i="1"/>
  <c r="AA53" i="1"/>
  <c r="AA52" i="1"/>
  <c r="R51" i="1"/>
  <c r="AA51" i="1" s="1"/>
  <c r="AA50" i="1"/>
  <c r="AA49" i="1"/>
  <c r="AA48" i="1"/>
  <c r="AA47" i="1"/>
  <c r="AA46" i="1"/>
  <c r="AA45" i="1"/>
  <c r="AA44" i="1"/>
  <c r="AA43" i="1"/>
  <c r="AA42" i="1"/>
  <c r="AA41" i="1"/>
  <c r="AA40" i="1"/>
  <c r="AA39" i="1"/>
  <c r="E66" i="1" l="1"/>
  <c r="AA65" i="1"/>
  <c r="AA64" i="1"/>
  <c r="AA66" i="1" s="1"/>
  <c r="R64" i="1"/>
</calcChain>
</file>

<file path=xl/comments1.xml><?xml version="1.0" encoding="utf-8"?>
<comments xmlns="http://schemas.openxmlformats.org/spreadsheetml/2006/main">
  <authors>
    <author>Huy Nguyen Van</author>
  </authors>
  <commentList>
    <comment ref="L22" authorId="0" shapeId="0">
      <text>
        <r>
          <rPr>
            <b/>
            <sz val="9"/>
            <color indexed="81"/>
            <rFont val="Tahoma"/>
            <family val="2"/>
          </rPr>
          <t>Huy Nguyen Van:</t>
        </r>
        <r>
          <rPr>
            <sz val="9"/>
            <color indexed="81"/>
            <rFont val="Tahoma"/>
            <family val="2"/>
          </rPr>
          <t xml:space="preserve">
Use as is</t>
        </r>
      </text>
    </comment>
  </commentList>
</comments>
</file>

<file path=xl/sharedStrings.xml><?xml version="1.0" encoding="utf-8"?>
<sst xmlns="http://schemas.openxmlformats.org/spreadsheetml/2006/main" count="147" uniqueCount="96">
  <si>
    <t>Teng (149803 ) Quality and OTD performance</t>
  </si>
  <si>
    <t>SQE Primary</t>
  </si>
  <si>
    <t>Huy Nguyen</t>
  </si>
  <si>
    <t>SQE Back-Up</t>
  </si>
  <si>
    <t>Simon Zhang, David Andries</t>
  </si>
  <si>
    <t xml:space="preserve">Note : </t>
  </si>
  <si>
    <t xml:space="preserve">If any factor drop lower than tagret , need SQE Primary to provide corrective action </t>
  </si>
  <si>
    <t>Improvement Tracking</t>
  </si>
  <si>
    <t>Ref#</t>
  </si>
  <si>
    <t>Description</t>
  </si>
  <si>
    <t>YTD</t>
  </si>
  <si>
    <t>Failed thread gage</t>
  </si>
  <si>
    <t>Platness</t>
  </si>
  <si>
    <t>Dimension was failed</t>
  </si>
  <si>
    <t>Missing thread</t>
  </si>
  <si>
    <t>Damaged</t>
  </si>
  <si>
    <t>Wrong location</t>
  </si>
  <si>
    <t>Dents</t>
  </si>
  <si>
    <t>Scratches</t>
  </si>
  <si>
    <t>Abrasion</t>
  </si>
  <si>
    <t>Stain/Contamination/discolouration</t>
  </si>
  <si>
    <t>Nicks</t>
  </si>
  <si>
    <t>Different profile</t>
  </si>
  <si>
    <t>Burr</t>
  </si>
  <si>
    <t>Quality Performance:</t>
  </si>
  <si>
    <t>Flaking</t>
  </si>
  <si>
    <t>Month</t>
  </si>
  <si>
    <t>Rec Qty</t>
  </si>
  <si>
    <t>Rej Qty</t>
  </si>
  <si>
    <t>Target</t>
  </si>
  <si>
    <t>PPM YTD</t>
  </si>
  <si>
    <t>Tool mark</t>
  </si>
  <si>
    <t>Pit</t>
  </si>
  <si>
    <t>Slot upside down</t>
  </si>
  <si>
    <t>Groove</t>
  </si>
  <si>
    <t>Gouge</t>
  </si>
  <si>
    <t>concentricity out spec</t>
  </si>
  <si>
    <t>Deform</t>
  </si>
  <si>
    <t>Plating</t>
  </si>
  <si>
    <t>Defective</t>
  </si>
  <si>
    <t>Delivered</t>
  </si>
  <si>
    <t>Grand Total</t>
  </si>
  <si>
    <t>OTD Performance:</t>
  </si>
  <si>
    <t>Corrective Action Description</t>
  </si>
  <si>
    <t>Target Date</t>
  </si>
  <si>
    <t>Actual Date</t>
  </si>
  <si>
    <t>Status</t>
  </si>
  <si>
    <t>Owner</t>
  </si>
  <si>
    <t>Early</t>
  </si>
  <si>
    <t>Late</t>
  </si>
  <si>
    <t>On Time</t>
  </si>
  <si>
    <t>Total</t>
  </si>
  <si>
    <t>Actual</t>
  </si>
  <si>
    <t>SCAR-VN251: 1. set up a fixtrue to limit the direction as CNC machining. it can not put in with wrong directions; 2. QC will double check for part 522-1080-003</t>
  </si>
  <si>
    <t>Done</t>
  </si>
  <si>
    <t>Huy</t>
  </si>
  <si>
    <t>SCAR-VN253: Supplier has added a fixture to limit the direction of part 522-0925-001</t>
  </si>
  <si>
    <t>SCAR-VN254: Request the sub-suplier follow the packing instruction and and check flastness before shipping to II-VI</t>
  </si>
  <si>
    <t>SCAR-VN255: Double check burr and clean the burr after rework for part 522-0848-001</t>
  </si>
  <si>
    <t>SCAR-VN265 (Part 522-0957-001): Improve the tool to make sure stil can keep the size after clean off the burrs.</t>
  </si>
  <si>
    <t>An (ADC) will update the drawing for part 536-0322-001 because the fail dimension is not impotant. So, we can extend the spec</t>
  </si>
  <si>
    <t>Thomas</t>
  </si>
  <si>
    <t>Thomas and An (ADC) are working for review the drawing  522-0940-002 bcause supplier can't meet the drawing</t>
  </si>
  <si>
    <t>Thomas and An (ADC) are working for review the drawing 522-1009-002 bcause supplier can't meet the drawing</t>
  </si>
  <si>
    <t>522-1066-005: Grey spot on heatsink. SCAR-VN275 because it is critical issue. Action: 
- The extrusion factory have to scrap the first 3-5meters extrusion material , avolid the tooling oil on the surface.            
- Improve the cleaning processing before anodizing to make sure it is fully cleaning before anodizing    
- Supplier have catch up this issue as a apperance standard.</t>
  </si>
  <si>
    <t>Simon</t>
  </si>
  <si>
    <t>Note: n/a not applicable mean not receive in that month</t>
  </si>
  <si>
    <t>SCAR response ontime</t>
  </si>
  <si>
    <t>522-1027-001</t>
  </si>
  <si>
    <t>522-0848-001</t>
  </si>
  <si>
    <t>522-1080-003</t>
  </si>
  <si>
    <t>522-0925-001</t>
  </si>
  <si>
    <t>522-1080-002</t>
  </si>
  <si>
    <t>535-3520-003</t>
  </si>
  <si>
    <t>522-0957-001</t>
  </si>
  <si>
    <t>522-0738-003</t>
  </si>
  <si>
    <t>535-3746-001</t>
  </si>
  <si>
    <t>535-3520-004</t>
  </si>
  <si>
    <t>522-0812-001</t>
  </si>
  <si>
    <t>522-0961-002</t>
  </si>
  <si>
    <t>535-3475-005</t>
  </si>
  <si>
    <t>522-1018-001</t>
  </si>
  <si>
    <t>522-0906-003</t>
  </si>
  <si>
    <t>535-2989-001</t>
  </si>
  <si>
    <t>522-0828-001</t>
  </si>
  <si>
    <t>538-0011-003</t>
  </si>
  <si>
    <t>522-1009-002</t>
  </si>
  <si>
    <t>522-0940-002</t>
  </si>
  <si>
    <t>522-1010-001</t>
  </si>
  <si>
    <t>535-3113-003</t>
  </si>
  <si>
    <t>536-0322-001</t>
  </si>
  <si>
    <t>522-1066-005</t>
  </si>
  <si>
    <t>522-1066-006</t>
  </si>
  <si>
    <t xml:space="preserve">535-3520-001 </t>
  </si>
  <si>
    <t>Top NC by Qty and Part no - YTD</t>
  </si>
  <si>
    <t>Top NC by Qty and Part no 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</si>
</sst>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4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06">
    <xf numFmtId="0" fontId="0" fillId="0" borderId="0" xfId="0"/>
    <xf numFmtId="0" fontId="4" fillId="0" borderId="0" xfId="3" applyFont="1" applyAlignment="1"/>
    <xf numFmtId="0" fontId="0" fillId="2" borderId="0" xfId="0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0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164" fontId="8" fillId="0" borderId="4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3" xfId="3" applyBorder="1" applyAlignment="1"/>
    <xf numFmtId="0" fontId="0" fillId="0" borderId="4" xfId="0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9" fillId="0" borderId="1" xfId="0" applyFont="1" applyBorder="1" applyAlignment="1"/>
    <xf numFmtId="1" fontId="0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164" fontId="0" fillId="0" borderId="4" xfId="0" applyNumberForma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right" vertical="center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1" fontId="0" fillId="0" borderId="0" xfId="0" applyNumberFormat="1"/>
    <xf numFmtId="1" fontId="0" fillId="0" borderId="5" xfId="0" applyNumberFormat="1" applyFont="1" applyFill="1" applyBorder="1" applyAlignment="1">
      <alignment horizontal="right"/>
    </xf>
    <xf numFmtId="0" fontId="0" fillId="0" borderId="0" xfId="0" applyFont="1"/>
    <xf numFmtId="0" fontId="0" fillId="0" borderId="1" xfId="0" applyFont="1" applyBorder="1" applyAlignment="1"/>
    <xf numFmtId="1" fontId="3" fillId="0" borderId="4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3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5" fontId="2" fillId="3" borderId="4" xfId="1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/>
    </xf>
    <xf numFmtId="0" fontId="3" fillId="0" borderId="4" xfId="3" applyNumberFormat="1" applyFont="1" applyBorder="1" applyAlignment="1">
      <alignment horizontal="right" vertical="center"/>
    </xf>
    <xf numFmtId="0" fontId="3" fillId="4" borderId="4" xfId="3" applyNumberFormat="1" applyFont="1" applyFill="1" applyBorder="1" applyAlignment="1">
      <alignment horizontal="right" vertical="center"/>
    </xf>
    <xf numFmtId="165" fontId="3" fillId="0" borderId="4" xfId="1" applyNumberFormat="1" applyFont="1" applyBorder="1" applyAlignment="1">
      <alignment horizontal="right" vertical="center"/>
    </xf>
    <xf numFmtId="165" fontId="0" fillId="0" borderId="4" xfId="1" applyNumberFormat="1" applyFont="1" applyBorder="1" applyAlignment="1">
      <alignment horizontal="right" vertical="center"/>
    </xf>
    <xf numFmtId="166" fontId="0" fillId="0" borderId="4" xfId="0" applyNumberFormat="1" applyFont="1" applyBorder="1" applyAlignment="1">
      <alignment horizontal="right" vertical="center"/>
    </xf>
    <xf numFmtId="166" fontId="13" fillId="0" borderId="4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9" fontId="12" fillId="0" borderId="3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/>
    <xf numFmtId="164" fontId="0" fillId="5" borderId="4" xfId="0" applyNumberForma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4" xfId="0" applyFont="1" applyBorder="1"/>
    <xf numFmtId="164" fontId="0" fillId="0" borderId="4" xfId="0" applyNumberFormat="1" applyFill="1" applyBorder="1" applyAlignment="1">
      <alignment horizontal="center" vertical="center"/>
    </xf>
    <xf numFmtId="0" fontId="0" fillId="0" borderId="4" xfId="0" applyBorder="1"/>
    <xf numFmtId="0" fontId="0" fillId="6" borderId="4" xfId="0" applyFill="1" applyBorder="1" applyAlignment="1">
      <alignment horizontal="center" vertical="center"/>
    </xf>
    <xf numFmtId="0" fontId="14" fillId="0" borderId="4" xfId="0" applyFont="1" applyFill="1" applyBorder="1" applyAlignment="1" applyProtection="1">
      <alignment vertical="center" wrapText="1"/>
    </xf>
    <xf numFmtId="0" fontId="0" fillId="0" borderId="4" xfId="0" applyFont="1" applyFill="1" applyBorder="1"/>
    <xf numFmtId="0" fontId="0" fillId="0" borderId="4" xfId="0" applyFill="1" applyBorder="1"/>
    <xf numFmtId="0" fontId="9" fillId="6" borderId="4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6" fillId="0" borderId="4" xfId="0" applyFont="1" applyBorder="1" applyAlignment="1">
      <alignment horizontal="center" vertical="center"/>
    </xf>
    <xf numFmtId="0" fontId="0" fillId="0" borderId="10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 wrapText="1"/>
    </xf>
    <xf numFmtId="0" fontId="12" fillId="0" borderId="2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15" fontId="12" fillId="0" borderId="1" xfId="0" applyNumberFormat="1" applyFont="1" applyBorder="1" applyAlignment="1">
      <alignment horizontal="center" vertical="center"/>
    </xf>
    <xf numFmtId="15" fontId="12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/>
    </xf>
    <xf numFmtId="15" fontId="12" fillId="0" borderId="3" xfId="0" applyNumberFormat="1" applyFont="1" applyFill="1" applyBorder="1" applyAlignment="1">
      <alignment horizontal="center" vertical="center"/>
    </xf>
    <xf numFmtId="0" fontId="12" fillId="0" borderId="1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3" fillId="7" borderId="2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The Top NC by Qty and Part No. Month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'[1]NC by PN'!$M$55</c:f>
              <c:strCache>
                <c:ptCount val="1"/>
                <c:pt idx="0">
                  <c:v>43252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'[1]NC by PN'!$A$56:$A$60</c:f>
              <c:strCache>
                <c:ptCount val="5"/>
                <c:pt idx="0">
                  <c:v>522-1080-003</c:v>
                </c:pt>
                <c:pt idx="1">
                  <c:v>522-1066-005</c:v>
                </c:pt>
                <c:pt idx="2">
                  <c:v>522-1009-002</c:v>
                </c:pt>
                <c:pt idx="3">
                  <c:v>535-3520-001 </c:v>
                </c:pt>
                <c:pt idx="4">
                  <c:v>522-0957-001</c:v>
                </c:pt>
              </c:strCache>
            </c:strRef>
          </c:cat>
          <c:val>
            <c:numRef>
              <c:f>'[1]NC by PN'!$M$56:$M$57</c:f>
              <c:numCache>
                <c:formatCode>General</c:formatCode>
                <c:ptCount val="2"/>
                <c:pt idx="0">
                  <c:v>25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76255328"/>
        <c:axId val="-1176256416"/>
      </c:barChart>
      <c:catAx>
        <c:axId val="-117625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6256416"/>
        <c:crosses val="autoZero"/>
        <c:auto val="1"/>
        <c:lblAlgn val="ctr"/>
        <c:lblOffset val="100"/>
        <c:noMultiLvlLbl val="0"/>
      </c:catAx>
      <c:valAx>
        <c:axId val="-1176256416"/>
        <c:scaling>
          <c:orientation val="minMax"/>
          <c:max val="85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62553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The Top NC by Qty and Part No. YTD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'[1]NC by PN'!$N$37</c:f>
              <c:strCache>
                <c:ptCount val="1"/>
                <c:pt idx="0">
                  <c:v>YTD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'[1]NC by PN'!$A$38:$A$42</c:f>
              <c:strCache>
                <c:ptCount val="5"/>
                <c:pt idx="0">
                  <c:v>536-0322-001</c:v>
                </c:pt>
                <c:pt idx="1">
                  <c:v>522-1080-003</c:v>
                </c:pt>
                <c:pt idx="2">
                  <c:v>522-1009-002</c:v>
                </c:pt>
                <c:pt idx="3">
                  <c:v>522-0848-001</c:v>
                </c:pt>
                <c:pt idx="4">
                  <c:v>522-0925-001</c:v>
                </c:pt>
              </c:strCache>
            </c:strRef>
          </c:cat>
          <c:val>
            <c:numRef>
              <c:f>'[1]NC by PN'!$N$38:$N$42</c:f>
              <c:numCache>
                <c:formatCode>General</c:formatCode>
                <c:ptCount val="5"/>
                <c:pt idx="0">
                  <c:v>1200</c:v>
                </c:pt>
                <c:pt idx="1">
                  <c:v>187</c:v>
                </c:pt>
                <c:pt idx="2">
                  <c:v>135</c:v>
                </c:pt>
                <c:pt idx="3">
                  <c:v>93</c:v>
                </c:pt>
                <c:pt idx="4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76254784"/>
        <c:axId val="-1176254240"/>
      </c:barChart>
      <c:catAx>
        <c:axId val="-117625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6254240"/>
        <c:crosses val="autoZero"/>
        <c:auto val="1"/>
        <c:lblAlgn val="ctr"/>
        <c:lblOffset val="100"/>
        <c:noMultiLvlLbl val="0"/>
      </c:catAx>
      <c:valAx>
        <c:axId val="-1176254240"/>
        <c:scaling>
          <c:orientation val="minMax"/>
          <c:max val="1600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62547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PPM 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464784997690791"/>
          <c:y val="0.17772291573089208"/>
          <c:w val="0.72610962748972141"/>
          <c:h val="0.61745842222809033"/>
        </c:manualLayout>
      </c:layout>
      <c:lineChart>
        <c:grouping val="standard"/>
        <c:varyColors val="0"/>
        <c:ser>
          <c:idx val="0"/>
          <c:order val="0"/>
          <c:tx>
            <c:strRef>
              <c:f>'[1]4Panel_'!$D$53</c:f>
              <c:strCache>
                <c:ptCount val="1"/>
                <c:pt idx="0">
                  <c:v>Target</c:v>
                </c:pt>
              </c:strCache>
            </c:strRef>
          </c:tx>
          <c:cat>
            <c:numRef>
              <c:f>'[1]4Panel_'!$A$54:$A$65</c:f>
              <c:numCache>
                <c:formatCode>General</c:formatCode>
                <c:ptCount val="12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</c:numCache>
            </c:numRef>
          </c:cat>
          <c:val>
            <c:numRef>
              <c:f>'[1]4Panel_'!$D$54:$D$65</c:f>
              <c:numCache>
                <c:formatCode>General</c:formatCode>
                <c:ptCount val="12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'[1]4Panel_'!$E$53</c:f>
              <c:strCache>
                <c:ptCount val="1"/>
                <c:pt idx="0">
                  <c:v>PPM YTD</c:v>
                </c:pt>
              </c:strCache>
            </c:strRef>
          </c:tx>
          <c:cat>
            <c:numRef>
              <c:f>'[1]4Panel_'!$A$54:$A$65</c:f>
              <c:numCache>
                <c:formatCode>General</c:formatCode>
                <c:ptCount val="12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</c:numCache>
            </c:numRef>
          </c:cat>
          <c:val>
            <c:numRef>
              <c:f>'[1]4Panel_'!$E$54:$E$65</c:f>
              <c:numCache>
                <c:formatCode>General</c:formatCode>
                <c:ptCount val="12"/>
                <c:pt idx="0">
                  <c:v>109.00031142946123</c:v>
                </c:pt>
                <c:pt idx="1">
                  <c:v>49.511568377951512</c:v>
                </c:pt>
                <c:pt idx="2">
                  <c:v>391.98627091987709</c:v>
                </c:pt>
                <c:pt idx="3">
                  <c:v>467.04771829715037</c:v>
                </c:pt>
                <c:pt idx="4">
                  <c:v>436.05653606476778</c:v>
                </c:pt>
                <c:pt idx="5">
                  <c:v>492.66580015446522</c:v>
                </c:pt>
                <c:pt idx="6">
                  <c:v>493.68459040057735</c:v>
                </c:pt>
                <c:pt idx="7">
                  <c:v>558.23603067330339</c:v>
                </c:pt>
                <c:pt idx="8">
                  <c:v>681.25384074231647</c:v>
                </c:pt>
                <c:pt idx="9">
                  <c:v>2595.3598112465593</c:v>
                </c:pt>
                <c:pt idx="10">
                  <c:v>2664.9841671693489</c:v>
                </c:pt>
                <c:pt idx="11">
                  <c:v>2638.5768707974275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6258048"/>
        <c:axId val="-1176257504"/>
      </c:lineChart>
      <c:catAx>
        <c:axId val="-11762580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6257504"/>
        <c:crosses val="autoZero"/>
        <c:auto val="1"/>
        <c:lblAlgn val="ctr"/>
        <c:lblOffset val="100"/>
        <c:noMultiLvlLbl val="0"/>
      </c:catAx>
      <c:valAx>
        <c:axId val="-117625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625804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OTD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703018372703412"/>
          <c:y val="0.17177092446777487"/>
          <c:w val="0.70241545002664685"/>
          <c:h val="0.62493438320209971"/>
        </c:manualLayout>
      </c:layout>
      <c:lineChart>
        <c:grouping val="standard"/>
        <c:varyColors val="0"/>
        <c:ser>
          <c:idx val="0"/>
          <c:order val="0"/>
          <c:tx>
            <c:strRef>
              <c:f>'[1]4Panel_'!$F$69</c:f>
              <c:strCache>
                <c:ptCount val="1"/>
                <c:pt idx="0">
                  <c:v>Target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</c:spPr>
          </c:marker>
          <c:cat>
            <c:numRef>
              <c:f>'[1]4Panel_'!$A$70:$A$81</c:f>
              <c:numCache>
                <c:formatCode>General</c:formatCode>
                <c:ptCount val="12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</c:numCache>
            </c:numRef>
          </c:cat>
          <c:val>
            <c:numRef>
              <c:f>'[1]4Panel_'!$F$70:$F$81</c:f>
              <c:numCache>
                <c:formatCode>General</c:formatCode>
                <c:ptCount val="12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'[1]4Panel_'!$G$69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'[1]4Panel_'!$A$70:$A$81</c:f>
              <c:numCache>
                <c:formatCode>General</c:formatCode>
                <c:ptCount val="12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</c:numCache>
            </c:numRef>
          </c:cat>
          <c:val>
            <c:numRef>
              <c:f>'[1]4Panel_'!$G$70:$G$81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0.99561480442027717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6256960"/>
        <c:axId val="-1176253696"/>
      </c:lineChart>
      <c:catAx>
        <c:axId val="-1176256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6253696"/>
        <c:crosses val="autoZero"/>
        <c:auto val="1"/>
        <c:lblAlgn val="ctr"/>
        <c:lblOffset val="100"/>
        <c:noMultiLvlLbl val="0"/>
      </c:catAx>
      <c:valAx>
        <c:axId val="-1176253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625696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447260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95250</xdr:colOff>
      <xdr:row>7</xdr:row>
      <xdr:rowOff>0</xdr:rowOff>
    </xdr:from>
    <xdr:to>
      <xdr:col>26</xdr:col>
      <xdr:colOff>371475</xdr:colOff>
      <xdr:row>20</xdr:row>
      <xdr:rowOff>38100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104775</xdr:colOff>
      <xdr:row>20</xdr:row>
      <xdr:rowOff>66675</xdr:rowOff>
    </xdr:from>
    <xdr:to>
      <xdr:col>26</xdr:col>
      <xdr:colOff>295275</xdr:colOff>
      <xdr:row>35</xdr:row>
      <xdr:rowOff>85725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123825</xdr:colOff>
      <xdr:row>7</xdr:row>
      <xdr:rowOff>38100</xdr:rowOff>
    </xdr:from>
    <xdr:to>
      <xdr:col>9</xdr:col>
      <xdr:colOff>447675</xdr:colOff>
      <xdr:row>26</xdr:row>
      <xdr:rowOff>123825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27</xdr:row>
      <xdr:rowOff>114300</xdr:rowOff>
    </xdr:from>
    <xdr:to>
      <xdr:col>9</xdr:col>
      <xdr:colOff>466725</xdr:colOff>
      <xdr:row>46</xdr:row>
      <xdr:rowOff>152400</xdr:rowOff>
    </xdr:to>
    <xdr:graphicFrame macro="">
      <xdr:nvGraphicFramePr>
        <xdr:cNvPr id="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LSoft%20007\Downloads\Microsoft.SkypeApp_kzf8qxf38zg5c!App\All\4_Panel_Requirement_2018.06_149803%20Teng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rement"/>
      <sheetName val="4Panel_149803"/>
      <sheetName val="4Panel_"/>
      <sheetName val="NC by PN"/>
      <sheetName val="Sep"/>
      <sheetName val="Aug"/>
      <sheetName val="Data"/>
    </sheetNames>
    <sheetDataSet>
      <sheetData sheetId="0"/>
      <sheetData sheetId="1"/>
      <sheetData sheetId="2">
        <row r="53">
          <cell r="D53" t="str">
            <v>Target</v>
          </cell>
          <cell r="E53" t="str">
            <v>PPM YTD</v>
          </cell>
        </row>
        <row r="54">
          <cell r="A54">
            <v>42917</v>
          </cell>
          <cell r="D54">
            <v>5000</v>
          </cell>
          <cell r="E54">
            <v>109.00031142946123</v>
          </cell>
        </row>
        <row r="55">
          <cell r="A55">
            <v>42948</v>
          </cell>
          <cell r="D55">
            <v>5000</v>
          </cell>
          <cell r="E55">
            <v>49.511568377951512</v>
          </cell>
        </row>
        <row r="56">
          <cell r="A56">
            <v>42979</v>
          </cell>
          <cell r="D56">
            <v>5000</v>
          </cell>
          <cell r="E56">
            <v>391.98627091987709</v>
          </cell>
        </row>
        <row r="57">
          <cell r="A57">
            <v>43009</v>
          </cell>
          <cell r="D57">
            <v>5000</v>
          </cell>
          <cell r="E57">
            <v>467.04771829715037</v>
          </cell>
        </row>
        <row r="58">
          <cell r="A58">
            <v>43040</v>
          </cell>
          <cell r="D58">
            <v>5000</v>
          </cell>
          <cell r="E58">
            <v>436.05653606476778</v>
          </cell>
        </row>
        <row r="59">
          <cell r="A59">
            <v>43070</v>
          </cell>
          <cell r="D59">
            <v>5000</v>
          </cell>
          <cell r="E59">
            <v>492.66580015446522</v>
          </cell>
        </row>
        <row r="60">
          <cell r="A60">
            <v>43101</v>
          </cell>
          <cell r="D60">
            <v>5000</v>
          </cell>
          <cell r="E60">
            <v>493.68459040057735</v>
          </cell>
        </row>
        <row r="61">
          <cell r="A61">
            <v>43132</v>
          </cell>
          <cell r="D61">
            <v>5000</v>
          </cell>
          <cell r="E61">
            <v>558.23603067330339</v>
          </cell>
        </row>
        <row r="62">
          <cell r="A62">
            <v>43160</v>
          </cell>
          <cell r="D62">
            <v>5000</v>
          </cell>
          <cell r="E62">
            <v>681.25384074231647</v>
          </cell>
        </row>
        <row r="63">
          <cell r="A63">
            <v>43191</v>
          </cell>
          <cell r="D63">
            <v>5000</v>
          </cell>
          <cell r="E63">
            <v>2595.3598112465593</v>
          </cell>
        </row>
        <row r="64">
          <cell r="A64">
            <v>43221</v>
          </cell>
          <cell r="D64">
            <v>5000</v>
          </cell>
          <cell r="E64">
            <v>2664.9841671693489</v>
          </cell>
        </row>
        <row r="65">
          <cell r="A65">
            <v>43252</v>
          </cell>
          <cell r="D65">
            <v>5000</v>
          </cell>
          <cell r="E65">
            <v>2638.5768707974275</v>
          </cell>
        </row>
        <row r="69">
          <cell r="F69" t="str">
            <v>Target</v>
          </cell>
          <cell r="G69" t="str">
            <v>Actual</v>
          </cell>
        </row>
        <row r="70">
          <cell r="A70">
            <v>42917</v>
          </cell>
          <cell r="F70">
            <v>0.98</v>
          </cell>
          <cell r="G70">
            <v>1</v>
          </cell>
        </row>
        <row r="71">
          <cell r="A71">
            <v>42948</v>
          </cell>
          <cell r="F71">
            <v>0.98</v>
          </cell>
          <cell r="G71">
            <v>1</v>
          </cell>
        </row>
        <row r="72">
          <cell r="A72">
            <v>42979</v>
          </cell>
          <cell r="F72">
            <v>0.98</v>
          </cell>
          <cell r="G72">
            <v>1</v>
          </cell>
        </row>
        <row r="73">
          <cell r="A73">
            <v>43009</v>
          </cell>
          <cell r="F73">
            <v>0.98</v>
          </cell>
          <cell r="G73">
            <v>1</v>
          </cell>
        </row>
        <row r="74">
          <cell r="A74">
            <v>43040</v>
          </cell>
          <cell r="F74">
            <v>0.98</v>
          </cell>
          <cell r="G74">
            <v>1</v>
          </cell>
        </row>
        <row r="75">
          <cell r="A75">
            <v>43070</v>
          </cell>
          <cell r="F75">
            <v>0.98</v>
          </cell>
          <cell r="G75">
            <v>1</v>
          </cell>
        </row>
        <row r="76">
          <cell r="A76">
            <v>43101</v>
          </cell>
          <cell r="F76">
            <v>0.98</v>
          </cell>
          <cell r="G76">
            <v>1</v>
          </cell>
        </row>
        <row r="77">
          <cell r="A77">
            <v>43132</v>
          </cell>
          <cell r="F77">
            <v>0.98</v>
          </cell>
          <cell r="G77">
            <v>1</v>
          </cell>
        </row>
        <row r="78">
          <cell r="A78">
            <v>43160</v>
          </cell>
          <cell r="F78">
            <v>0.98</v>
          </cell>
          <cell r="G78">
            <v>0.99561480442027717</v>
          </cell>
        </row>
        <row r="79">
          <cell r="A79">
            <v>43191</v>
          </cell>
          <cell r="F79">
            <v>0.98</v>
          </cell>
          <cell r="G79">
            <v>1</v>
          </cell>
        </row>
        <row r="80">
          <cell r="A80">
            <v>43221</v>
          </cell>
          <cell r="F80">
            <v>0.98</v>
          </cell>
          <cell r="G80">
            <v>1</v>
          </cell>
        </row>
        <row r="81">
          <cell r="A81">
            <v>43252</v>
          </cell>
          <cell r="F81">
            <v>0.98</v>
          </cell>
          <cell r="G81">
            <v>1</v>
          </cell>
        </row>
      </sheetData>
      <sheetData sheetId="3">
        <row r="37">
          <cell r="N37" t="str">
            <v>YTD</v>
          </cell>
        </row>
        <row r="38">
          <cell r="A38" t="str">
            <v>536-0322-001</v>
          </cell>
          <cell r="N38">
            <v>1200</v>
          </cell>
        </row>
        <row r="39">
          <cell r="A39" t="str">
            <v>522-1080-003</v>
          </cell>
          <cell r="N39">
            <v>187</v>
          </cell>
        </row>
        <row r="40">
          <cell r="A40" t="str">
            <v>522-1009-002</v>
          </cell>
          <cell r="N40">
            <v>135</v>
          </cell>
        </row>
        <row r="41">
          <cell r="A41" t="str">
            <v>522-0848-001</v>
          </cell>
          <cell r="N41">
            <v>93</v>
          </cell>
        </row>
        <row r="42">
          <cell r="A42" t="str">
            <v>522-0925-001</v>
          </cell>
          <cell r="N42">
            <v>88</v>
          </cell>
        </row>
        <row r="55">
          <cell r="M55">
            <v>43252</v>
          </cell>
        </row>
        <row r="56">
          <cell r="A56" t="str">
            <v>522-1080-003</v>
          </cell>
          <cell r="M56">
            <v>25</v>
          </cell>
        </row>
        <row r="57">
          <cell r="A57" t="str">
            <v>522-1066-005</v>
          </cell>
          <cell r="M57">
            <v>2</v>
          </cell>
        </row>
        <row r="58">
          <cell r="A58" t="str">
            <v>522-1009-002</v>
          </cell>
        </row>
        <row r="59">
          <cell r="A59" t="str">
            <v xml:space="preserve">535-3520-001 </v>
          </cell>
        </row>
        <row r="60">
          <cell r="A60" t="str">
            <v>522-0957-001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AB88"/>
  <x:sheetViews>
    <x:sheetView tabSelected="1" topLeftCell="A37" zoomScaleNormal="100" workbookViewId="0">
      <x:selection activeCell="C59" sqref="C59"/>
    </x:sheetView>
  </x:sheetViews>
  <x:sheetFormatPr defaultRowHeight="15" x14ac:dyDescent="0.25"/>
  <x:cols>
    <x:col min="1" max="1" width="10.7109375" customWidth="1"/>
    <x:col min="2" max="2" width="9.7109375" customWidth="1"/>
    <x:col min="3" max="3" width="8.28515625" customWidth="1"/>
    <x:col min="4" max="4" width="9.5703125" bestFit="1" customWidth="1"/>
    <x:col min="5" max="5" width="9" bestFit="1" customWidth="1"/>
    <x:col min="6" max="8" width="8.28515625" customWidth="1"/>
    <x:col min="9" max="9" width="8.28515625" hidden="1" customWidth="1"/>
    <x:col min="10" max="10" width="8.28515625" customWidth="1"/>
    <x:col min="11" max="11" width="1.85546875" customWidth="1"/>
    <x:col min="12" max="12" width="9" customWidth="1"/>
    <x:col min="13" max="13" width="11.42578125" customWidth="1"/>
    <x:col min="14" max="14" width="13" customWidth="1"/>
    <x:col min="15" max="15" width="8.42578125" bestFit="1" customWidth="1"/>
    <x:col min="16" max="16" width="8.140625" bestFit="1" customWidth="1"/>
    <x:col min="17" max="17" width="7.85546875" customWidth="1"/>
    <x:col min="18" max="19" width="6.85546875" customWidth="1"/>
    <x:col min="20" max="20" width="8" customWidth="1"/>
    <x:col min="21" max="27" width="6.85546875" customWidth="1"/>
    <x:col min="28" max="28" width="7" customWidth="1"/>
    <x:col min="29" max="29" width="6.85546875" customWidth="1"/>
    <x:col min="257" max="257" width="7.85546875" customWidth="1"/>
    <x:col min="258" max="258" width="9.7109375" customWidth="1"/>
    <x:col min="259" max="259" width="8.28515625" customWidth="1"/>
    <x:col min="260" max="260" width="9.5703125" bestFit="1" customWidth="1"/>
    <x:col min="261" max="261" width="9" bestFit="1" customWidth="1"/>
    <x:col min="262" max="264" width="8.28515625" customWidth="1"/>
    <x:col min="265" max="265" width="0" hidden="1" customWidth="1"/>
    <x:col min="266" max="266" width="8.28515625" customWidth="1"/>
    <x:col min="267" max="267" width="1.85546875" customWidth="1"/>
    <x:col min="268" max="268" width="9" customWidth="1"/>
    <x:col min="269" max="269" width="11.42578125" customWidth="1"/>
    <x:col min="270" max="270" width="13" customWidth="1"/>
    <x:col min="271" max="271" width="8.42578125" bestFit="1" customWidth="1"/>
    <x:col min="272" max="272" width="8.140625" bestFit="1" customWidth="1"/>
    <x:col min="273" max="273" width="7.85546875" customWidth="1"/>
    <x:col min="274" max="275" width="6.85546875" customWidth="1"/>
    <x:col min="276" max="276" width="8" customWidth="1"/>
    <x:col min="277" max="283" width="6.85546875" customWidth="1"/>
    <x:col min="284" max="284" width="7" customWidth="1"/>
    <x:col min="285" max="285" width="6.85546875" customWidth="1"/>
    <x:col min="513" max="513" width="7.85546875" customWidth="1"/>
    <x:col min="514" max="514" width="9.7109375" customWidth="1"/>
    <x:col min="515" max="515" width="8.28515625" customWidth="1"/>
    <x:col min="516" max="516" width="9.5703125" bestFit="1" customWidth="1"/>
    <x:col min="517" max="517" width="9" bestFit="1" customWidth="1"/>
    <x:col min="518" max="520" width="8.28515625" customWidth="1"/>
    <x:col min="521" max="521" width="0" hidden="1" customWidth="1"/>
    <x:col min="522" max="522" width="8.28515625" customWidth="1"/>
    <x:col min="523" max="523" width="1.85546875" customWidth="1"/>
    <x:col min="524" max="524" width="9" customWidth="1"/>
    <x:col min="525" max="525" width="11.42578125" customWidth="1"/>
    <x:col min="526" max="526" width="13" customWidth="1"/>
    <x:col min="527" max="527" width="8.42578125" bestFit="1" customWidth="1"/>
    <x:col min="528" max="528" width="8.140625" bestFit="1" customWidth="1"/>
    <x:col min="529" max="529" width="7.85546875" customWidth="1"/>
    <x:col min="530" max="531" width="6.85546875" customWidth="1"/>
    <x:col min="532" max="532" width="8" customWidth="1"/>
    <x:col min="533" max="539" width="6.85546875" customWidth="1"/>
    <x:col min="540" max="540" width="7" customWidth="1"/>
    <x:col min="541" max="541" width="6.85546875" customWidth="1"/>
    <x:col min="769" max="769" width="7.85546875" customWidth="1"/>
    <x:col min="770" max="770" width="9.7109375" customWidth="1"/>
    <x:col min="771" max="771" width="8.28515625" customWidth="1"/>
    <x:col min="772" max="772" width="9.5703125" bestFit="1" customWidth="1"/>
    <x:col min="773" max="773" width="9" bestFit="1" customWidth="1"/>
    <x:col min="774" max="776" width="8.28515625" customWidth="1"/>
    <x:col min="777" max="777" width="0" hidden="1" customWidth="1"/>
    <x:col min="778" max="778" width="8.28515625" customWidth="1"/>
    <x:col min="779" max="779" width="1.85546875" customWidth="1"/>
    <x:col min="780" max="780" width="9" customWidth="1"/>
    <x:col min="781" max="781" width="11.42578125" customWidth="1"/>
    <x:col min="782" max="782" width="13" customWidth="1"/>
    <x:col min="783" max="783" width="8.42578125" bestFit="1" customWidth="1"/>
    <x:col min="784" max="784" width="8.140625" bestFit="1" customWidth="1"/>
    <x:col min="785" max="785" width="7.85546875" customWidth="1"/>
    <x:col min="786" max="787" width="6.85546875" customWidth="1"/>
    <x:col min="788" max="788" width="8" customWidth="1"/>
    <x:col min="789" max="795" width="6.85546875" customWidth="1"/>
    <x:col min="796" max="796" width="7" customWidth="1"/>
    <x:col min="797" max="797" width="6.85546875" customWidth="1"/>
    <x:col min="1025" max="1025" width="7.85546875" customWidth="1"/>
    <x:col min="1026" max="1026" width="9.7109375" customWidth="1"/>
    <x:col min="1027" max="1027" width="8.28515625" customWidth="1"/>
    <x:col min="1028" max="1028" width="9.5703125" bestFit="1" customWidth="1"/>
    <x:col min="1029" max="1029" width="9" bestFit="1" customWidth="1"/>
    <x:col min="1030" max="1032" width="8.28515625" customWidth="1"/>
    <x:col min="1033" max="1033" width="0" hidden="1" customWidth="1"/>
    <x:col min="1034" max="1034" width="8.28515625" customWidth="1"/>
    <x:col min="1035" max="1035" width="1.85546875" customWidth="1"/>
    <x:col min="1036" max="1036" width="9" customWidth="1"/>
    <x:col min="1037" max="1037" width="11.42578125" customWidth="1"/>
    <x:col min="1038" max="1038" width="13" customWidth="1"/>
    <x:col min="1039" max="1039" width="8.42578125" bestFit="1" customWidth="1"/>
    <x:col min="1040" max="1040" width="8.140625" bestFit="1" customWidth="1"/>
    <x:col min="1041" max="1041" width="7.85546875" customWidth="1"/>
    <x:col min="1042" max="1043" width="6.85546875" customWidth="1"/>
    <x:col min="1044" max="1044" width="8" customWidth="1"/>
    <x:col min="1045" max="1051" width="6.85546875" customWidth="1"/>
    <x:col min="1052" max="1052" width="7" customWidth="1"/>
    <x:col min="1053" max="1053" width="6.85546875" customWidth="1"/>
    <x:col min="1281" max="1281" width="7.85546875" customWidth="1"/>
    <x:col min="1282" max="1282" width="9.7109375" customWidth="1"/>
    <x:col min="1283" max="1283" width="8.28515625" customWidth="1"/>
    <x:col min="1284" max="1284" width="9.5703125" bestFit="1" customWidth="1"/>
    <x:col min="1285" max="1285" width="9" bestFit="1" customWidth="1"/>
    <x:col min="1286" max="1288" width="8.28515625" customWidth="1"/>
    <x:col min="1289" max="1289" width="0" hidden="1" customWidth="1"/>
    <x:col min="1290" max="1290" width="8.28515625" customWidth="1"/>
    <x:col min="1291" max="1291" width="1.85546875" customWidth="1"/>
    <x:col min="1292" max="1292" width="9" customWidth="1"/>
    <x:col min="1293" max="1293" width="11.42578125" customWidth="1"/>
    <x:col min="1294" max="1294" width="13" customWidth="1"/>
    <x:col min="1295" max="1295" width="8.42578125" bestFit="1" customWidth="1"/>
    <x:col min="1296" max="1296" width="8.140625" bestFit="1" customWidth="1"/>
    <x:col min="1297" max="1297" width="7.85546875" customWidth="1"/>
    <x:col min="1298" max="1299" width="6.85546875" customWidth="1"/>
    <x:col min="1300" max="1300" width="8" customWidth="1"/>
    <x:col min="1301" max="1307" width="6.85546875" customWidth="1"/>
    <x:col min="1308" max="1308" width="7" customWidth="1"/>
    <x:col min="1309" max="1309" width="6.85546875" customWidth="1"/>
    <x:col min="1537" max="1537" width="7.85546875" customWidth="1"/>
    <x:col min="1538" max="1538" width="9.7109375" customWidth="1"/>
    <x:col min="1539" max="1539" width="8.28515625" customWidth="1"/>
    <x:col min="1540" max="1540" width="9.5703125" bestFit="1" customWidth="1"/>
    <x:col min="1541" max="1541" width="9" bestFit="1" customWidth="1"/>
    <x:col min="1542" max="1544" width="8.28515625" customWidth="1"/>
    <x:col min="1545" max="1545" width="0" hidden="1" customWidth="1"/>
    <x:col min="1546" max="1546" width="8.28515625" customWidth="1"/>
    <x:col min="1547" max="1547" width="1.85546875" customWidth="1"/>
    <x:col min="1548" max="1548" width="9" customWidth="1"/>
    <x:col min="1549" max="1549" width="11.42578125" customWidth="1"/>
    <x:col min="1550" max="1550" width="13" customWidth="1"/>
    <x:col min="1551" max="1551" width="8.42578125" bestFit="1" customWidth="1"/>
    <x:col min="1552" max="1552" width="8.140625" bestFit="1" customWidth="1"/>
    <x:col min="1553" max="1553" width="7.85546875" customWidth="1"/>
    <x:col min="1554" max="1555" width="6.85546875" customWidth="1"/>
    <x:col min="1556" max="1556" width="8" customWidth="1"/>
    <x:col min="1557" max="1563" width="6.85546875" customWidth="1"/>
    <x:col min="1564" max="1564" width="7" customWidth="1"/>
    <x:col min="1565" max="1565" width="6.85546875" customWidth="1"/>
    <x:col min="1793" max="1793" width="7.85546875" customWidth="1"/>
    <x:col min="1794" max="1794" width="9.7109375" customWidth="1"/>
    <x:col min="1795" max="1795" width="8.28515625" customWidth="1"/>
    <x:col min="1796" max="1796" width="9.5703125" bestFit="1" customWidth="1"/>
    <x:col min="1797" max="1797" width="9" bestFit="1" customWidth="1"/>
    <x:col min="1798" max="1800" width="8.28515625" customWidth="1"/>
    <x:col min="1801" max="1801" width="0" hidden="1" customWidth="1"/>
    <x:col min="1802" max="1802" width="8.28515625" customWidth="1"/>
    <x:col min="1803" max="1803" width="1.85546875" customWidth="1"/>
    <x:col min="1804" max="1804" width="9" customWidth="1"/>
    <x:col min="1805" max="1805" width="11.42578125" customWidth="1"/>
    <x:col min="1806" max="1806" width="13" customWidth="1"/>
    <x:col min="1807" max="1807" width="8.42578125" bestFit="1" customWidth="1"/>
    <x:col min="1808" max="1808" width="8.140625" bestFit="1" customWidth="1"/>
    <x:col min="1809" max="1809" width="7.85546875" customWidth="1"/>
    <x:col min="1810" max="1811" width="6.85546875" customWidth="1"/>
    <x:col min="1812" max="1812" width="8" customWidth="1"/>
    <x:col min="1813" max="1819" width="6.85546875" customWidth="1"/>
    <x:col min="1820" max="1820" width="7" customWidth="1"/>
    <x:col min="1821" max="1821" width="6.85546875" customWidth="1"/>
    <x:col min="2049" max="2049" width="7.85546875" customWidth="1"/>
    <x:col min="2050" max="2050" width="9.7109375" customWidth="1"/>
    <x:col min="2051" max="2051" width="8.28515625" customWidth="1"/>
    <x:col min="2052" max="2052" width="9.5703125" bestFit="1" customWidth="1"/>
    <x:col min="2053" max="2053" width="9" bestFit="1" customWidth="1"/>
    <x:col min="2054" max="2056" width="8.28515625" customWidth="1"/>
    <x:col min="2057" max="2057" width="0" hidden="1" customWidth="1"/>
    <x:col min="2058" max="2058" width="8.28515625" customWidth="1"/>
    <x:col min="2059" max="2059" width="1.85546875" customWidth="1"/>
    <x:col min="2060" max="2060" width="9" customWidth="1"/>
    <x:col min="2061" max="2061" width="11.42578125" customWidth="1"/>
    <x:col min="2062" max="2062" width="13" customWidth="1"/>
    <x:col min="2063" max="2063" width="8.42578125" bestFit="1" customWidth="1"/>
    <x:col min="2064" max="2064" width="8.140625" bestFit="1" customWidth="1"/>
    <x:col min="2065" max="2065" width="7.85546875" customWidth="1"/>
    <x:col min="2066" max="2067" width="6.85546875" customWidth="1"/>
    <x:col min="2068" max="2068" width="8" customWidth="1"/>
    <x:col min="2069" max="2075" width="6.85546875" customWidth="1"/>
    <x:col min="2076" max="2076" width="7" customWidth="1"/>
    <x:col min="2077" max="2077" width="6.85546875" customWidth="1"/>
    <x:col min="2305" max="2305" width="7.85546875" customWidth="1"/>
    <x:col min="2306" max="2306" width="9.7109375" customWidth="1"/>
    <x:col min="2307" max="2307" width="8.28515625" customWidth="1"/>
    <x:col min="2308" max="2308" width="9.5703125" bestFit="1" customWidth="1"/>
    <x:col min="2309" max="2309" width="9" bestFit="1" customWidth="1"/>
    <x:col min="2310" max="2312" width="8.28515625" customWidth="1"/>
    <x:col min="2313" max="2313" width="0" hidden="1" customWidth="1"/>
    <x:col min="2314" max="2314" width="8.28515625" customWidth="1"/>
    <x:col min="2315" max="2315" width="1.85546875" customWidth="1"/>
    <x:col min="2316" max="2316" width="9" customWidth="1"/>
    <x:col min="2317" max="2317" width="11.42578125" customWidth="1"/>
    <x:col min="2318" max="2318" width="13" customWidth="1"/>
    <x:col min="2319" max="2319" width="8.42578125" bestFit="1" customWidth="1"/>
    <x:col min="2320" max="2320" width="8.140625" bestFit="1" customWidth="1"/>
    <x:col min="2321" max="2321" width="7.85546875" customWidth="1"/>
    <x:col min="2322" max="2323" width="6.85546875" customWidth="1"/>
    <x:col min="2324" max="2324" width="8" customWidth="1"/>
    <x:col min="2325" max="2331" width="6.85546875" customWidth="1"/>
    <x:col min="2332" max="2332" width="7" customWidth="1"/>
    <x:col min="2333" max="2333" width="6.85546875" customWidth="1"/>
    <x:col min="2561" max="2561" width="7.85546875" customWidth="1"/>
    <x:col min="2562" max="2562" width="9.7109375" customWidth="1"/>
    <x:col min="2563" max="2563" width="8.28515625" customWidth="1"/>
    <x:col min="2564" max="2564" width="9.5703125" bestFit="1" customWidth="1"/>
    <x:col min="2565" max="2565" width="9" bestFit="1" customWidth="1"/>
    <x:col min="2566" max="2568" width="8.28515625" customWidth="1"/>
    <x:col min="2569" max="2569" width="0" hidden="1" customWidth="1"/>
    <x:col min="2570" max="2570" width="8.28515625" customWidth="1"/>
    <x:col min="2571" max="2571" width="1.85546875" customWidth="1"/>
    <x:col min="2572" max="2572" width="9" customWidth="1"/>
    <x:col min="2573" max="2573" width="11.42578125" customWidth="1"/>
    <x:col min="2574" max="2574" width="13" customWidth="1"/>
    <x:col min="2575" max="2575" width="8.42578125" bestFit="1" customWidth="1"/>
    <x:col min="2576" max="2576" width="8.140625" bestFit="1" customWidth="1"/>
    <x:col min="2577" max="2577" width="7.85546875" customWidth="1"/>
    <x:col min="2578" max="2579" width="6.85546875" customWidth="1"/>
    <x:col min="2580" max="2580" width="8" customWidth="1"/>
    <x:col min="2581" max="2587" width="6.85546875" customWidth="1"/>
    <x:col min="2588" max="2588" width="7" customWidth="1"/>
    <x:col min="2589" max="2589" width="6.85546875" customWidth="1"/>
    <x:col min="2817" max="2817" width="7.85546875" customWidth="1"/>
    <x:col min="2818" max="2818" width="9.7109375" customWidth="1"/>
    <x:col min="2819" max="2819" width="8.28515625" customWidth="1"/>
    <x:col min="2820" max="2820" width="9.5703125" bestFit="1" customWidth="1"/>
    <x:col min="2821" max="2821" width="9" bestFit="1" customWidth="1"/>
    <x:col min="2822" max="2824" width="8.28515625" customWidth="1"/>
    <x:col min="2825" max="2825" width="0" hidden="1" customWidth="1"/>
    <x:col min="2826" max="2826" width="8.28515625" customWidth="1"/>
    <x:col min="2827" max="2827" width="1.85546875" customWidth="1"/>
    <x:col min="2828" max="2828" width="9" customWidth="1"/>
    <x:col min="2829" max="2829" width="11.42578125" customWidth="1"/>
    <x:col min="2830" max="2830" width="13" customWidth="1"/>
    <x:col min="2831" max="2831" width="8.42578125" bestFit="1" customWidth="1"/>
    <x:col min="2832" max="2832" width="8.140625" bestFit="1" customWidth="1"/>
    <x:col min="2833" max="2833" width="7.85546875" customWidth="1"/>
    <x:col min="2834" max="2835" width="6.85546875" customWidth="1"/>
    <x:col min="2836" max="2836" width="8" customWidth="1"/>
    <x:col min="2837" max="2843" width="6.85546875" customWidth="1"/>
    <x:col min="2844" max="2844" width="7" customWidth="1"/>
    <x:col min="2845" max="2845" width="6.85546875" customWidth="1"/>
    <x:col min="3073" max="3073" width="7.85546875" customWidth="1"/>
    <x:col min="3074" max="3074" width="9.7109375" customWidth="1"/>
    <x:col min="3075" max="3075" width="8.28515625" customWidth="1"/>
    <x:col min="3076" max="3076" width="9.5703125" bestFit="1" customWidth="1"/>
    <x:col min="3077" max="3077" width="9" bestFit="1" customWidth="1"/>
    <x:col min="3078" max="3080" width="8.28515625" customWidth="1"/>
    <x:col min="3081" max="3081" width="0" hidden="1" customWidth="1"/>
    <x:col min="3082" max="3082" width="8.28515625" customWidth="1"/>
    <x:col min="3083" max="3083" width="1.85546875" customWidth="1"/>
    <x:col min="3084" max="3084" width="9" customWidth="1"/>
    <x:col min="3085" max="3085" width="11.42578125" customWidth="1"/>
    <x:col min="3086" max="3086" width="13" customWidth="1"/>
    <x:col min="3087" max="3087" width="8.42578125" bestFit="1" customWidth="1"/>
    <x:col min="3088" max="3088" width="8.140625" bestFit="1" customWidth="1"/>
    <x:col min="3089" max="3089" width="7.85546875" customWidth="1"/>
    <x:col min="3090" max="3091" width="6.85546875" customWidth="1"/>
    <x:col min="3092" max="3092" width="8" customWidth="1"/>
    <x:col min="3093" max="3099" width="6.85546875" customWidth="1"/>
    <x:col min="3100" max="3100" width="7" customWidth="1"/>
    <x:col min="3101" max="3101" width="6.85546875" customWidth="1"/>
    <x:col min="3329" max="3329" width="7.85546875" customWidth="1"/>
    <x:col min="3330" max="3330" width="9.7109375" customWidth="1"/>
    <x:col min="3331" max="3331" width="8.28515625" customWidth="1"/>
    <x:col min="3332" max="3332" width="9.5703125" bestFit="1" customWidth="1"/>
    <x:col min="3333" max="3333" width="9" bestFit="1" customWidth="1"/>
    <x:col min="3334" max="3336" width="8.28515625" customWidth="1"/>
    <x:col min="3337" max="3337" width="0" hidden="1" customWidth="1"/>
    <x:col min="3338" max="3338" width="8.28515625" customWidth="1"/>
    <x:col min="3339" max="3339" width="1.85546875" customWidth="1"/>
    <x:col min="3340" max="3340" width="9" customWidth="1"/>
    <x:col min="3341" max="3341" width="11.42578125" customWidth="1"/>
    <x:col min="3342" max="3342" width="13" customWidth="1"/>
    <x:col min="3343" max="3343" width="8.42578125" bestFit="1" customWidth="1"/>
    <x:col min="3344" max="3344" width="8.140625" bestFit="1" customWidth="1"/>
    <x:col min="3345" max="3345" width="7.85546875" customWidth="1"/>
    <x:col min="3346" max="3347" width="6.85546875" customWidth="1"/>
    <x:col min="3348" max="3348" width="8" customWidth="1"/>
    <x:col min="3349" max="3355" width="6.85546875" customWidth="1"/>
    <x:col min="3356" max="3356" width="7" customWidth="1"/>
    <x:col min="3357" max="3357" width="6.85546875" customWidth="1"/>
    <x:col min="3585" max="3585" width="7.85546875" customWidth="1"/>
    <x:col min="3586" max="3586" width="9.7109375" customWidth="1"/>
    <x:col min="3587" max="3587" width="8.28515625" customWidth="1"/>
    <x:col min="3588" max="3588" width="9.5703125" bestFit="1" customWidth="1"/>
    <x:col min="3589" max="3589" width="9" bestFit="1" customWidth="1"/>
    <x:col min="3590" max="3592" width="8.28515625" customWidth="1"/>
    <x:col min="3593" max="3593" width="0" hidden="1" customWidth="1"/>
    <x:col min="3594" max="3594" width="8.28515625" customWidth="1"/>
    <x:col min="3595" max="3595" width="1.85546875" customWidth="1"/>
    <x:col min="3596" max="3596" width="9" customWidth="1"/>
    <x:col min="3597" max="3597" width="11.42578125" customWidth="1"/>
    <x:col min="3598" max="3598" width="13" customWidth="1"/>
    <x:col min="3599" max="3599" width="8.42578125" bestFit="1" customWidth="1"/>
    <x:col min="3600" max="3600" width="8.140625" bestFit="1" customWidth="1"/>
    <x:col min="3601" max="3601" width="7.85546875" customWidth="1"/>
    <x:col min="3602" max="3603" width="6.85546875" customWidth="1"/>
    <x:col min="3604" max="3604" width="8" customWidth="1"/>
    <x:col min="3605" max="3611" width="6.85546875" customWidth="1"/>
    <x:col min="3612" max="3612" width="7" customWidth="1"/>
    <x:col min="3613" max="3613" width="6.85546875" customWidth="1"/>
    <x:col min="3841" max="3841" width="7.85546875" customWidth="1"/>
    <x:col min="3842" max="3842" width="9.7109375" customWidth="1"/>
    <x:col min="3843" max="3843" width="8.28515625" customWidth="1"/>
    <x:col min="3844" max="3844" width="9.5703125" bestFit="1" customWidth="1"/>
    <x:col min="3845" max="3845" width="9" bestFit="1" customWidth="1"/>
    <x:col min="3846" max="3848" width="8.28515625" customWidth="1"/>
    <x:col min="3849" max="3849" width="0" hidden="1" customWidth="1"/>
    <x:col min="3850" max="3850" width="8.28515625" customWidth="1"/>
    <x:col min="3851" max="3851" width="1.85546875" customWidth="1"/>
    <x:col min="3852" max="3852" width="9" customWidth="1"/>
    <x:col min="3853" max="3853" width="11.42578125" customWidth="1"/>
    <x:col min="3854" max="3854" width="13" customWidth="1"/>
    <x:col min="3855" max="3855" width="8.42578125" bestFit="1" customWidth="1"/>
    <x:col min="3856" max="3856" width="8.140625" bestFit="1" customWidth="1"/>
    <x:col min="3857" max="3857" width="7.85546875" customWidth="1"/>
    <x:col min="3858" max="3859" width="6.85546875" customWidth="1"/>
    <x:col min="3860" max="3860" width="8" customWidth="1"/>
    <x:col min="3861" max="3867" width="6.85546875" customWidth="1"/>
    <x:col min="3868" max="3868" width="7" customWidth="1"/>
    <x:col min="3869" max="3869" width="6.85546875" customWidth="1"/>
    <x:col min="4097" max="4097" width="7.85546875" customWidth="1"/>
    <x:col min="4098" max="4098" width="9.7109375" customWidth="1"/>
    <x:col min="4099" max="4099" width="8.28515625" customWidth="1"/>
    <x:col min="4100" max="4100" width="9.5703125" bestFit="1" customWidth="1"/>
    <x:col min="4101" max="4101" width="9" bestFit="1" customWidth="1"/>
    <x:col min="4102" max="4104" width="8.28515625" customWidth="1"/>
    <x:col min="4105" max="4105" width="0" hidden="1" customWidth="1"/>
    <x:col min="4106" max="4106" width="8.28515625" customWidth="1"/>
    <x:col min="4107" max="4107" width="1.85546875" customWidth="1"/>
    <x:col min="4108" max="4108" width="9" customWidth="1"/>
    <x:col min="4109" max="4109" width="11.42578125" customWidth="1"/>
    <x:col min="4110" max="4110" width="13" customWidth="1"/>
    <x:col min="4111" max="4111" width="8.42578125" bestFit="1" customWidth="1"/>
    <x:col min="4112" max="4112" width="8.140625" bestFit="1" customWidth="1"/>
    <x:col min="4113" max="4113" width="7.85546875" customWidth="1"/>
    <x:col min="4114" max="4115" width="6.85546875" customWidth="1"/>
    <x:col min="4116" max="4116" width="8" customWidth="1"/>
    <x:col min="4117" max="4123" width="6.85546875" customWidth="1"/>
    <x:col min="4124" max="4124" width="7" customWidth="1"/>
    <x:col min="4125" max="4125" width="6.85546875" customWidth="1"/>
    <x:col min="4353" max="4353" width="7.85546875" customWidth="1"/>
    <x:col min="4354" max="4354" width="9.7109375" customWidth="1"/>
    <x:col min="4355" max="4355" width="8.28515625" customWidth="1"/>
    <x:col min="4356" max="4356" width="9.5703125" bestFit="1" customWidth="1"/>
    <x:col min="4357" max="4357" width="9" bestFit="1" customWidth="1"/>
    <x:col min="4358" max="4360" width="8.28515625" customWidth="1"/>
    <x:col min="4361" max="4361" width="0" hidden="1" customWidth="1"/>
    <x:col min="4362" max="4362" width="8.28515625" customWidth="1"/>
    <x:col min="4363" max="4363" width="1.85546875" customWidth="1"/>
    <x:col min="4364" max="4364" width="9" customWidth="1"/>
    <x:col min="4365" max="4365" width="11.42578125" customWidth="1"/>
    <x:col min="4366" max="4366" width="13" customWidth="1"/>
    <x:col min="4367" max="4367" width="8.42578125" bestFit="1" customWidth="1"/>
    <x:col min="4368" max="4368" width="8.140625" bestFit="1" customWidth="1"/>
    <x:col min="4369" max="4369" width="7.85546875" customWidth="1"/>
    <x:col min="4370" max="4371" width="6.85546875" customWidth="1"/>
    <x:col min="4372" max="4372" width="8" customWidth="1"/>
    <x:col min="4373" max="4379" width="6.85546875" customWidth="1"/>
    <x:col min="4380" max="4380" width="7" customWidth="1"/>
    <x:col min="4381" max="4381" width="6.85546875" customWidth="1"/>
    <x:col min="4609" max="4609" width="7.85546875" customWidth="1"/>
    <x:col min="4610" max="4610" width="9.7109375" customWidth="1"/>
    <x:col min="4611" max="4611" width="8.28515625" customWidth="1"/>
    <x:col min="4612" max="4612" width="9.5703125" bestFit="1" customWidth="1"/>
    <x:col min="4613" max="4613" width="9" bestFit="1" customWidth="1"/>
    <x:col min="4614" max="4616" width="8.28515625" customWidth="1"/>
    <x:col min="4617" max="4617" width="0" hidden="1" customWidth="1"/>
    <x:col min="4618" max="4618" width="8.28515625" customWidth="1"/>
    <x:col min="4619" max="4619" width="1.85546875" customWidth="1"/>
    <x:col min="4620" max="4620" width="9" customWidth="1"/>
    <x:col min="4621" max="4621" width="11.42578125" customWidth="1"/>
    <x:col min="4622" max="4622" width="13" customWidth="1"/>
    <x:col min="4623" max="4623" width="8.42578125" bestFit="1" customWidth="1"/>
    <x:col min="4624" max="4624" width="8.140625" bestFit="1" customWidth="1"/>
    <x:col min="4625" max="4625" width="7.85546875" customWidth="1"/>
    <x:col min="4626" max="4627" width="6.85546875" customWidth="1"/>
    <x:col min="4628" max="4628" width="8" customWidth="1"/>
    <x:col min="4629" max="4635" width="6.85546875" customWidth="1"/>
    <x:col min="4636" max="4636" width="7" customWidth="1"/>
    <x:col min="4637" max="4637" width="6.85546875" customWidth="1"/>
    <x:col min="4865" max="4865" width="7.85546875" customWidth="1"/>
    <x:col min="4866" max="4866" width="9.7109375" customWidth="1"/>
    <x:col min="4867" max="4867" width="8.28515625" customWidth="1"/>
    <x:col min="4868" max="4868" width="9.5703125" bestFit="1" customWidth="1"/>
    <x:col min="4869" max="4869" width="9" bestFit="1" customWidth="1"/>
    <x:col min="4870" max="4872" width="8.28515625" customWidth="1"/>
    <x:col min="4873" max="4873" width="0" hidden="1" customWidth="1"/>
    <x:col min="4874" max="4874" width="8.28515625" customWidth="1"/>
    <x:col min="4875" max="4875" width="1.85546875" customWidth="1"/>
    <x:col min="4876" max="4876" width="9" customWidth="1"/>
    <x:col min="4877" max="4877" width="11.42578125" customWidth="1"/>
    <x:col min="4878" max="4878" width="13" customWidth="1"/>
    <x:col min="4879" max="4879" width="8.42578125" bestFit="1" customWidth="1"/>
    <x:col min="4880" max="4880" width="8.140625" bestFit="1" customWidth="1"/>
    <x:col min="4881" max="4881" width="7.85546875" customWidth="1"/>
    <x:col min="4882" max="4883" width="6.85546875" customWidth="1"/>
    <x:col min="4884" max="4884" width="8" customWidth="1"/>
    <x:col min="4885" max="4891" width="6.85546875" customWidth="1"/>
    <x:col min="4892" max="4892" width="7" customWidth="1"/>
    <x:col min="4893" max="4893" width="6.85546875" customWidth="1"/>
    <x:col min="5121" max="5121" width="7.85546875" customWidth="1"/>
    <x:col min="5122" max="5122" width="9.7109375" customWidth="1"/>
    <x:col min="5123" max="5123" width="8.28515625" customWidth="1"/>
    <x:col min="5124" max="5124" width="9.5703125" bestFit="1" customWidth="1"/>
    <x:col min="5125" max="5125" width="9" bestFit="1" customWidth="1"/>
    <x:col min="5126" max="5128" width="8.28515625" customWidth="1"/>
    <x:col min="5129" max="5129" width="0" hidden="1" customWidth="1"/>
    <x:col min="5130" max="5130" width="8.28515625" customWidth="1"/>
    <x:col min="5131" max="5131" width="1.85546875" customWidth="1"/>
    <x:col min="5132" max="5132" width="9" customWidth="1"/>
    <x:col min="5133" max="5133" width="11.42578125" customWidth="1"/>
    <x:col min="5134" max="5134" width="13" customWidth="1"/>
    <x:col min="5135" max="5135" width="8.42578125" bestFit="1" customWidth="1"/>
    <x:col min="5136" max="5136" width="8.140625" bestFit="1" customWidth="1"/>
    <x:col min="5137" max="5137" width="7.85546875" customWidth="1"/>
    <x:col min="5138" max="5139" width="6.85546875" customWidth="1"/>
    <x:col min="5140" max="5140" width="8" customWidth="1"/>
    <x:col min="5141" max="5147" width="6.85546875" customWidth="1"/>
    <x:col min="5148" max="5148" width="7" customWidth="1"/>
    <x:col min="5149" max="5149" width="6.85546875" customWidth="1"/>
    <x:col min="5377" max="5377" width="7.85546875" customWidth="1"/>
    <x:col min="5378" max="5378" width="9.7109375" customWidth="1"/>
    <x:col min="5379" max="5379" width="8.28515625" customWidth="1"/>
    <x:col min="5380" max="5380" width="9.5703125" bestFit="1" customWidth="1"/>
    <x:col min="5381" max="5381" width="9" bestFit="1" customWidth="1"/>
    <x:col min="5382" max="5384" width="8.28515625" customWidth="1"/>
    <x:col min="5385" max="5385" width="0" hidden="1" customWidth="1"/>
    <x:col min="5386" max="5386" width="8.28515625" customWidth="1"/>
    <x:col min="5387" max="5387" width="1.85546875" customWidth="1"/>
    <x:col min="5388" max="5388" width="9" customWidth="1"/>
    <x:col min="5389" max="5389" width="11.42578125" customWidth="1"/>
    <x:col min="5390" max="5390" width="13" customWidth="1"/>
    <x:col min="5391" max="5391" width="8.42578125" bestFit="1" customWidth="1"/>
    <x:col min="5392" max="5392" width="8.140625" bestFit="1" customWidth="1"/>
    <x:col min="5393" max="5393" width="7.85546875" customWidth="1"/>
    <x:col min="5394" max="5395" width="6.85546875" customWidth="1"/>
    <x:col min="5396" max="5396" width="8" customWidth="1"/>
    <x:col min="5397" max="5403" width="6.85546875" customWidth="1"/>
    <x:col min="5404" max="5404" width="7" customWidth="1"/>
    <x:col min="5405" max="5405" width="6.85546875" customWidth="1"/>
    <x:col min="5633" max="5633" width="7.85546875" customWidth="1"/>
    <x:col min="5634" max="5634" width="9.7109375" customWidth="1"/>
    <x:col min="5635" max="5635" width="8.28515625" customWidth="1"/>
    <x:col min="5636" max="5636" width="9.5703125" bestFit="1" customWidth="1"/>
    <x:col min="5637" max="5637" width="9" bestFit="1" customWidth="1"/>
    <x:col min="5638" max="5640" width="8.28515625" customWidth="1"/>
    <x:col min="5641" max="5641" width="0" hidden="1" customWidth="1"/>
    <x:col min="5642" max="5642" width="8.28515625" customWidth="1"/>
    <x:col min="5643" max="5643" width="1.85546875" customWidth="1"/>
    <x:col min="5644" max="5644" width="9" customWidth="1"/>
    <x:col min="5645" max="5645" width="11.42578125" customWidth="1"/>
    <x:col min="5646" max="5646" width="13" customWidth="1"/>
    <x:col min="5647" max="5647" width="8.42578125" bestFit="1" customWidth="1"/>
    <x:col min="5648" max="5648" width="8.140625" bestFit="1" customWidth="1"/>
    <x:col min="5649" max="5649" width="7.85546875" customWidth="1"/>
    <x:col min="5650" max="5651" width="6.85546875" customWidth="1"/>
    <x:col min="5652" max="5652" width="8" customWidth="1"/>
    <x:col min="5653" max="5659" width="6.85546875" customWidth="1"/>
    <x:col min="5660" max="5660" width="7" customWidth="1"/>
    <x:col min="5661" max="5661" width="6.85546875" customWidth="1"/>
    <x:col min="5889" max="5889" width="7.85546875" customWidth="1"/>
    <x:col min="5890" max="5890" width="9.7109375" customWidth="1"/>
    <x:col min="5891" max="5891" width="8.28515625" customWidth="1"/>
    <x:col min="5892" max="5892" width="9.5703125" bestFit="1" customWidth="1"/>
    <x:col min="5893" max="5893" width="9" bestFit="1" customWidth="1"/>
    <x:col min="5894" max="5896" width="8.28515625" customWidth="1"/>
    <x:col min="5897" max="5897" width="0" hidden="1" customWidth="1"/>
    <x:col min="5898" max="5898" width="8.28515625" customWidth="1"/>
    <x:col min="5899" max="5899" width="1.85546875" customWidth="1"/>
    <x:col min="5900" max="5900" width="9" customWidth="1"/>
    <x:col min="5901" max="5901" width="11.42578125" customWidth="1"/>
    <x:col min="5902" max="5902" width="13" customWidth="1"/>
    <x:col min="5903" max="5903" width="8.42578125" bestFit="1" customWidth="1"/>
    <x:col min="5904" max="5904" width="8.140625" bestFit="1" customWidth="1"/>
    <x:col min="5905" max="5905" width="7.85546875" customWidth="1"/>
    <x:col min="5906" max="5907" width="6.85546875" customWidth="1"/>
    <x:col min="5908" max="5908" width="8" customWidth="1"/>
    <x:col min="5909" max="5915" width="6.85546875" customWidth="1"/>
    <x:col min="5916" max="5916" width="7" customWidth="1"/>
    <x:col min="5917" max="5917" width="6.85546875" customWidth="1"/>
    <x:col min="6145" max="6145" width="7.85546875" customWidth="1"/>
    <x:col min="6146" max="6146" width="9.7109375" customWidth="1"/>
    <x:col min="6147" max="6147" width="8.28515625" customWidth="1"/>
    <x:col min="6148" max="6148" width="9.5703125" bestFit="1" customWidth="1"/>
    <x:col min="6149" max="6149" width="9" bestFit="1" customWidth="1"/>
    <x:col min="6150" max="6152" width="8.28515625" customWidth="1"/>
    <x:col min="6153" max="6153" width="0" hidden="1" customWidth="1"/>
    <x:col min="6154" max="6154" width="8.28515625" customWidth="1"/>
    <x:col min="6155" max="6155" width="1.85546875" customWidth="1"/>
    <x:col min="6156" max="6156" width="9" customWidth="1"/>
    <x:col min="6157" max="6157" width="11.42578125" customWidth="1"/>
    <x:col min="6158" max="6158" width="13" customWidth="1"/>
    <x:col min="6159" max="6159" width="8.42578125" bestFit="1" customWidth="1"/>
    <x:col min="6160" max="6160" width="8.140625" bestFit="1" customWidth="1"/>
    <x:col min="6161" max="6161" width="7.85546875" customWidth="1"/>
    <x:col min="6162" max="6163" width="6.85546875" customWidth="1"/>
    <x:col min="6164" max="6164" width="8" customWidth="1"/>
    <x:col min="6165" max="6171" width="6.85546875" customWidth="1"/>
    <x:col min="6172" max="6172" width="7" customWidth="1"/>
    <x:col min="6173" max="6173" width="6.85546875" customWidth="1"/>
    <x:col min="6401" max="6401" width="7.85546875" customWidth="1"/>
    <x:col min="6402" max="6402" width="9.7109375" customWidth="1"/>
    <x:col min="6403" max="6403" width="8.28515625" customWidth="1"/>
    <x:col min="6404" max="6404" width="9.5703125" bestFit="1" customWidth="1"/>
    <x:col min="6405" max="6405" width="9" bestFit="1" customWidth="1"/>
    <x:col min="6406" max="6408" width="8.28515625" customWidth="1"/>
    <x:col min="6409" max="6409" width="0" hidden="1" customWidth="1"/>
    <x:col min="6410" max="6410" width="8.28515625" customWidth="1"/>
    <x:col min="6411" max="6411" width="1.85546875" customWidth="1"/>
    <x:col min="6412" max="6412" width="9" customWidth="1"/>
    <x:col min="6413" max="6413" width="11.42578125" customWidth="1"/>
    <x:col min="6414" max="6414" width="13" customWidth="1"/>
    <x:col min="6415" max="6415" width="8.42578125" bestFit="1" customWidth="1"/>
    <x:col min="6416" max="6416" width="8.140625" bestFit="1" customWidth="1"/>
    <x:col min="6417" max="6417" width="7.85546875" customWidth="1"/>
    <x:col min="6418" max="6419" width="6.85546875" customWidth="1"/>
    <x:col min="6420" max="6420" width="8" customWidth="1"/>
    <x:col min="6421" max="6427" width="6.85546875" customWidth="1"/>
    <x:col min="6428" max="6428" width="7" customWidth="1"/>
    <x:col min="6429" max="6429" width="6.85546875" customWidth="1"/>
    <x:col min="6657" max="6657" width="7.85546875" customWidth="1"/>
    <x:col min="6658" max="6658" width="9.7109375" customWidth="1"/>
    <x:col min="6659" max="6659" width="8.28515625" customWidth="1"/>
    <x:col min="6660" max="6660" width="9.5703125" bestFit="1" customWidth="1"/>
    <x:col min="6661" max="6661" width="9" bestFit="1" customWidth="1"/>
    <x:col min="6662" max="6664" width="8.28515625" customWidth="1"/>
    <x:col min="6665" max="6665" width="0" hidden="1" customWidth="1"/>
    <x:col min="6666" max="6666" width="8.28515625" customWidth="1"/>
    <x:col min="6667" max="6667" width="1.85546875" customWidth="1"/>
    <x:col min="6668" max="6668" width="9" customWidth="1"/>
    <x:col min="6669" max="6669" width="11.42578125" customWidth="1"/>
    <x:col min="6670" max="6670" width="13" customWidth="1"/>
    <x:col min="6671" max="6671" width="8.42578125" bestFit="1" customWidth="1"/>
    <x:col min="6672" max="6672" width="8.140625" bestFit="1" customWidth="1"/>
    <x:col min="6673" max="6673" width="7.85546875" customWidth="1"/>
    <x:col min="6674" max="6675" width="6.85546875" customWidth="1"/>
    <x:col min="6676" max="6676" width="8" customWidth="1"/>
    <x:col min="6677" max="6683" width="6.85546875" customWidth="1"/>
    <x:col min="6684" max="6684" width="7" customWidth="1"/>
    <x:col min="6685" max="6685" width="6.85546875" customWidth="1"/>
    <x:col min="6913" max="6913" width="7.85546875" customWidth="1"/>
    <x:col min="6914" max="6914" width="9.7109375" customWidth="1"/>
    <x:col min="6915" max="6915" width="8.28515625" customWidth="1"/>
    <x:col min="6916" max="6916" width="9.5703125" bestFit="1" customWidth="1"/>
    <x:col min="6917" max="6917" width="9" bestFit="1" customWidth="1"/>
    <x:col min="6918" max="6920" width="8.28515625" customWidth="1"/>
    <x:col min="6921" max="6921" width="0" hidden="1" customWidth="1"/>
    <x:col min="6922" max="6922" width="8.28515625" customWidth="1"/>
    <x:col min="6923" max="6923" width="1.85546875" customWidth="1"/>
    <x:col min="6924" max="6924" width="9" customWidth="1"/>
    <x:col min="6925" max="6925" width="11.42578125" customWidth="1"/>
    <x:col min="6926" max="6926" width="13" customWidth="1"/>
    <x:col min="6927" max="6927" width="8.42578125" bestFit="1" customWidth="1"/>
    <x:col min="6928" max="6928" width="8.140625" bestFit="1" customWidth="1"/>
    <x:col min="6929" max="6929" width="7.85546875" customWidth="1"/>
    <x:col min="6930" max="6931" width="6.85546875" customWidth="1"/>
    <x:col min="6932" max="6932" width="8" customWidth="1"/>
    <x:col min="6933" max="6939" width="6.85546875" customWidth="1"/>
    <x:col min="6940" max="6940" width="7" customWidth="1"/>
    <x:col min="6941" max="6941" width="6.85546875" customWidth="1"/>
    <x:col min="7169" max="7169" width="7.85546875" customWidth="1"/>
    <x:col min="7170" max="7170" width="9.7109375" customWidth="1"/>
    <x:col min="7171" max="7171" width="8.28515625" customWidth="1"/>
    <x:col min="7172" max="7172" width="9.5703125" bestFit="1" customWidth="1"/>
    <x:col min="7173" max="7173" width="9" bestFit="1" customWidth="1"/>
    <x:col min="7174" max="7176" width="8.28515625" customWidth="1"/>
    <x:col min="7177" max="7177" width="0" hidden="1" customWidth="1"/>
    <x:col min="7178" max="7178" width="8.28515625" customWidth="1"/>
    <x:col min="7179" max="7179" width="1.85546875" customWidth="1"/>
    <x:col min="7180" max="7180" width="9" customWidth="1"/>
    <x:col min="7181" max="7181" width="11.42578125" customWidth="1"/>
    <x:col min="7182" max="7182" width="13" customWidth="1"/>
    <x:col min="7183" max="7183" width="8.42578125" bestFit="1" customWidth="1"/>
    <x:col min="7184" max="7184" width="8.140625" bestFit="1" customWidth="1"/>
    <x:col min="7185" max="7185" width="7.85546875" customWidth="1"/>
    <x:col min="7186" max="7187" width="6.85546875" customWidth="1"/>
    <x:col min="7188" max="7188" width="8" customWidth="1"/>
    <x:col min="7189" max="7195" width="6.85546875" customWidth="1"/>
    <x:col min="7196" max="7196" width="7" customWidth="1"/>
    <x:col min="7197" max="7197" width="6.85546875" customWidth="1"/>
    <x:col min="7425" max="7425" width="7.85546875" customWidth="1"/>
    <x:col min="7426" max="7426" width="9.7109375" customWidth="1"/>
    <x:col min="7427" max="7427" width="8.28515625" customWidth="1"/>
    <x:col min="7428" max="7428" width="9.5703125" bestFit="1" customWidth="1"/>
    <x:col min="7429" max="7429" width="9" bestFit="1" customWidth="1"/>
    <x:col min="7430" max="7432" width="8.28515625" customWidth="1"/>
    <x:col min="7433" max="7433" width="0" hidden="1" customWidth="1"/>
    <x:col min="7434" max="7434" width="8.28515625" customWidth="1"/>
    <x:col min="7435" max="7435" width="1.85546875" customWidth="1"/>
    <x:col min="7436" max="7436" width="9" customWidth="1"/>
    <x:col min="7437" max="7437" width="11.42578125" customWidth="1"/>
    <x:col min="7438" max="7438" width="13" customWidth="1"/>
    <x:col min="7439" max="7439" width="8.42578125" bestFit="1" customWidth="1"/>
    <x:col min="7440" max="7440" width="8.140625" bestFit="1" customWidth="1"/>
    <x:col min="7441" max="7441" width="7.85546875" customWidth="1"/>
    <x:col min="7442" max="7443" width="6.85546875" customWidth="1"/>
    <x:col min="7444" max="7444" width="8" customWidth="1"/>
    <x:col min="7445" max="7451" width="6.85546875" customWidth="1"/>
    <x:col min="7452" max="7452" width="7" customWidth="1"/>
    <x:col min="7453" max="7453" width="6.85546875" customWidth="1"/>
    <x:col min="7681" max="7681" width="7.85546875" customWidth="1"/>
    <x:col min="7682" max="7682" width="9.7109375" customWidth="1"/>
    <x:col min="7683" max="7683" width="8.28515625" customWidth="1"/>
    <x:col min="7684" max="7684" width="9.5703125" bestFit="1" customWidth="1"/>
    <x:col min="7685" max="7685" width="9" bestFit="1" customWidth="1"/>
    <x:col min="7686" max="7688" width="8.28515625" customWidth="1"/>
    <x:col min="7689" max="7689" width="0" hidden="1" customWidth="1"/>
    <x:col min="7690" max="7690" width="8.28515625" customWidth="1"/>
    <x:col min="7691" max="7691" width="1.85546875" customWidth="1"/>
    <x:col min="7692" max="7692" width="9" customWidth="1"/>
    <x:col min="7693" max="7693" width="11.42578125" customWidth="1"/>
    <x:col min="7694" max="7694" width="13" customWidth="1"/>
    <x:col min="7695" max="7695" width="8.42578125" bestFit="1" customWidth="1"/>
    <x:col min="7696" max="7696" width="8.140625" bestFit="1" customWidth="1"/>
    <x:col min="7697" max="7697" width="7.85546875" customWidth="1"/>
    <x:col min="7698" max="7699" width="6.85546875" customWidth="1"/>
    <x:col min="7700" max="7700" width="8" customWidth="1"/>
    <x:col min="7701" max="7707" width="6.85546875" customWidth="1"/>
    <x:col min="7708" max="7708" width="7" customWidth="1"/>
    <x:col min="7709" max="7709" width="6.85546875" customWidth="1"/>
    <x:col min="7937" max="7937" width="7.85546875" customWidth="1"/>
    <x:col min="7938" max="7938" width="9.7109375" customWidth="1"/>
    <x:col min="7939" max="7939" width="8.28515625" customWidth="1"/>
    <x:col min="7940" max="7940" width="9.5703125" bestFit="1" customWidth="1"/>
    <x:col min="7941" max="7941" width="9" bestFit="1" customWidth="1"/>
    <x:col min="7942" max="7944" width="8.28515625" customWidth="1"/>
    <x:col min="7945" max="7945" width="0" hidden="1" customWidth="1"/>
    <x:col min="7946" max="7946" width="8.28515625" customWidth="1"/>
    <x:col min="7947" max="7947" width="1.85546875" customWidth="1"/>
    <x:col min="7948" max="7948" width="9" customWidth="1"/>
    <x:col min="7949" max="7949" width="11.42578125" customWidth="1"/>
    <x:col min="7950" max="7950" width="13" customWidth="1"/>
    <x:col min="7951" max="7951" width="8.42578125" bestFit="1" customWidth="1"/>
    <x:col min="7952" max="7952" width="8.140625" bestFit="1" customWidth="1"/>
    <x:col min="7953" max="7953" width="7.85546875" customWidth="1"/>
    <x:col min="7954" max="7955" width="6.85546875" customWidth="1"/>
    <x:col min="7956" max="7956" width="8" customWidth="1"/>
    <x:col min="7957" max="7963" width="6.85546875" customWidth="1"/>
    <x:col min="7964" max="7964" width="7" customWidth="1"/>
    <x:col min="7965" max="7965" width="6.85546875" customWidth="1"/>
    <x:col min="8193" max="8193" width="7.85546875" customWidth="1"/>
    <x:col min="8194" max="8194" width="9.7109375" customWidth="1"/>
    <x:col min="8195" max="8195" width="8.28515625" customWidth="1"/>
    <x:col min="8196" max="8196" width="9.5703125" bestFit="1" customWidth="1"/>
    <x:col min="8197" max="8197" width="9" bestFit="1" customWidth="1"/>
    <x:col min="8198" max="8200" width="8.28515625" customWidth="1"/>
    <x:col min="8201" max="8201" width="0" hidden="1" customWidth="1"/>
    <x:col min="8202" max="8202" width="8.28515625" customWidth="1"/>
    <x:col min="8203" max="8203" width="1.85546875" customWidth="1"/>
    <x:col min="8204" max="8204" width="9" customWidth="1"/>
    <x:col min="8205" max="8205" width="11.42578125" customWidth="1"/>
    <x:col min="8206" max="8206" width="13" customWidth="1"/>
    <x:col min="8207" max="8207" width="8.42578125" bestFit="1" customWidth="1"/>
    <x:col min="8208" max="8208" width="8.140625" bestFit="1" customWidth="1"/>
    <x:col min="8209" max="8209" width="7.85546875" customWidth="1"/>
    <x:col min="8210" max="8211" width="6.85546875" customWidth="1"/>
    <x:col min="8212" max="8212" width="8" customWidth="1"/>
    <x:col min="8213" max="8219" width="6.85546875" customWidth="1"/>
    <x:col min="8220" max="8220" width="7" customWidth="1"/>
    <x:col min="8221" max="8221" width="6.85546875" customWidth="1"/>
    <x:col min="8449" max="8449" width="7.85546875" customWidth="1"/>
    <x:col min="8450" max="8450" width="9.7109375" customWidth="1"/>
    <x:col min="8451" max="8451" width="8.28515625" customWidth="1"/>
    <x:col min="8452" max="8452" width="9.5703125" bestFit="1" customWidth="1"/>
    <x:col min="8453" max="8453" width="9" bestFit="1" customWidth="1"/>
    <x:col min="8454" max="8456" width="8.28515625" customWidth="1"/>
    <x:col min="8457" max="8457" width="0" hidden="1" customWidth="1"/>
    <x:col min="8458" max="8458" width="8.28515625" customWidth="1"/>
    <x:col min="8459" max="8459" width="1.85546875" customWidth="1"/>
    <x:col min="8460" max="8460" width="9" customWidth="1"/>
    <x:col min="8461" max="8461" width="11.42578125" customWidth="1"/>
    <x:col min="8462" max="8462" width="13" customWidth="1"/>
    <x:col min="8463" max="8463" width="8.42578125" bestFit="1" customWidth="1"/>
    <x:col min="8464" max="8464" width="8.140625" bestFit="1" customWidth="1"/>
    <x:col min="8465" max="8465" width="7.85546875" customWidth="1"/>
    <x:col min="8466" max="8467" width="6.85546875" customWidth="1"/>
    <x:col min="8468" max="8468" width="8" customWidth="1"/>
    <x:col min="8469" max="8475" width="6.85546875" customWidth="1"/>
    <x:col min="8476" max="8476" width="7" customWidth="1"/>
    <x:col min="8477" max="8477" width="6.85546875" customWidth="1"/>
    <x:col min="8705" max="8705" width="7.85546875" customWidth="1"/>
    <x:col min="8706" max="8706" width="9.7109375" customWidth="1"/>
    <x:col min="8707" max="8707" width="8.28515625" customWidth="1"/>
    <x:col min="8708" max="8708" width="9.5703125" bestFit="1" customWidth="1"/>
    <x:col min="8709" max="8709" width="9" bestFit="1" customWidth="1"/>
    <x:col min="8710" max="8712" width="8.28515625" customWidth="1"/>
    <x:col min="8713" max="8713" width="0" hidden="1" customWidth="1"/>
    <x:col min="8714" max="8714" width="8.28515625" customWidth="1"/>
    <x:col min="8715" max="8715" width="1.85546875" customWidth="1"/>
    <x:col min="8716" max="8716" width="9" customWidth="1"/>
    <x:col min="8717" max="8717" width="11.42578125" customWidth="1"/>
    <x:col min="8718" max="8718" width="13" customWidth="1"/>
    <x:col min="8719" max="8719" width="8.42578125" bestFit="1" customWidth="1"/>
    <x:col min="8720" max="8720" width="8.140625" bestFit="1" customWidth="1"/>
    <x:col min="8721" max="8721" width="7.85546875" customWidth="1"/>
    <x:col min="8722" max="8723" width="6.85546875" customWidth="1"/>
    <x:col min="8724" max="8724" width="8" customWidth="1"/>
    <x:col min="8725" max="8731" width="6.85546875" customWidth="1"/>
    <x:col min="8732" max="8732" width="7" customWidth="1"/>
    <x:col min="8733" max="8733" width="6.85546875" customWidth="1"/>
    <x:col min="8961" max="8961" width="7.85546875" customWidth="1"/>
    <x:col min="8962" max="8962" width="9.7109375" customWidth="1"/>
    <x:col min="8963" max="8963" width="8.28515625" customWidth="1"/>
    <x:col min="8964" max="8964" width="9.5703125" bestFit="1" customWidth="1"/>
    <x:col min="8965" max="8965" width="9" bestFit="1" customWidth="1"/>
    <x:col min="8966" max="8968" width="8.28515625" customWidth="1"/>
    <x:col min="8969" max="8969" width="0" hidden="1" customWidth="1"/>
    <x:col min="8970" max="8970" width="8.28515625" customWidth="1"/>
    <x:col min="8971" max="8971" width="1.85546875" customWidth="1"/>
    <x:col min="8972" max="8972" width="9" customWidth="1"/>
    <x:col min="8973" max="8973" width="11.42578125" customWidth="1"/>
    <x:col min="8974" max="8974" width="13" customWidth="1"/>
    <x:col min="8975" max="8975" width="8.42578125" bestFit="1" customWidth="1"/>
    <x:col min="8976" max="8976" width="8.140625" bestFit="1" customWidth="1"/>
    <x:col min="8977" max="8977" width="7.85546875" customWidth="1"/>
    <x:col min="8978" max="8979" width="6.85546875" customWidth="1"/>
    <x:col min="8980" max="8980" width="8" customWidth="1"/>
    <x:col min="8981" max="8987" width="6.85546875" customWidth="1"/>
    <x:col min="8988" max="8988" width="7" customWidth="1"/>
    <x:col min="8989" max="8989" width="6.85546875" customWidth="1"/>
    <x:col min="9217" max="9217" width="7.85546875" customWidth="1"/>
    <x:col min="9218" max="9218" width="9.7109375" customWidth="1"/>
    <x:col min="9219" max="9219" width="8.28515625" customWidth="1"/>
    <x:col min="9220" max="9220" width="9.5703125" bestFit="1" customWidth="1"/>
    <x:col min="9221" max="9221" width="9" bestFit="1" customWidth="1"/>
    <x:col min="9222" max="9224" width="8.28515625" customWidth="1"/>
    <x:col min="9225" max="9225" width="0" hidden="1" customWidth="1"/>
    <x:col min="9226" max="9226" width="8.28515625" customWidth="1"/>
    <x:col min="9227" max="9227" width="1.85546875" customWidth="1"/>
    <x:col min="9228" max="9228" width="9" customWidth="1"/>
    <x:col min="9229" max="9229" width="11.42578125" customWidth="1"/>
    <x:col min="9230" max="9230" width="13" customWidth="1"/>
    <x:col min="9231" max="9231" width="8.42578125" bestFit="1" customWidth="1"/>
    <x:col min="9232" max="9232" width="8.140625" bestFit="1" customWidth="1"/>
    <x:col min="9233" max="9233" width="7.85546875" customWidth="1"/>
    <x:col min="9234" max="9235" width="6.85546875" customWidth="1"/>
    <x:col min="9236" max="9236" width="8" customWidth="1"/>
    <x:col min="9237" max="9243" width="6.85546875" customWidth="1"/>
    <x:col min="9244" max="9244" width="7" customWidth="1"/>
    <x:col min="9245" max="9245" width="6.85546875" customWidth="1"/>
    <x:col min="9473" max="9473" width="7.85546875" customWidth="1"/>
    <x:col min="9474" max="9474" width="9.7109375" customWidth="1"/>
    <x:col min="9475" max="9475" width="8.28515625" customWidth="1"/>
    <x:col min="9476" max="9476" width="9.5703125" bestFit="1" customWidth="1"/>
    <x:col min="9477" max="9477" width="9" bestFit="1" customWidth="1"/>
    <x:col min="9478" max="9480" width="8.28515625" customWidth="1"/>
    <x:col min="9481" max="9481" width="0" hidden="1" customWidth="1"/>
    <x:col min="9482" max="9482" width="8.28515625" customWidth="1"/>
    <x:col min="9483" max="9483" width="1.85546875" customWidth="1"/>
    <x:col min="9484" max="9484" width="9" customWidth="1"/>
    <x:col min="9485" max="9485" width="11.42578125" customWidth="1"/>
    <x:col min="9486" max="9486" width="13" customWidth="1"/>
    <x:col min="9487" max="9487" width="8.42578125" bestFit="1" customWidth="1"/>
    <x:col min="9488" max="9488" width="8.140625" bestFit="1" customWidth="1"/>
    <x:col min="9489" max="9489" width="7.85546875" customWidth="1"/>
    <x:col min="9490" max="9491" width="6.85546875" customWidth="1"/>
    <x:col min="9492" max="9492" width="8" customWidth="1"/>
    <x:col min="9493" max="9499" width="6.85546875" customWidth="1"/>
    <x:col min="9500" max="9500" width="7" customWidth="1"/>
    <x:col min="9501" max="9501" width="6.85546875" customWidth="1"/>
    <x:col min="9729" max="9729" width="7.85546875" customWidth="1"/>
    <x:col min="9730" max="9730" width="9.7109375" customWidth="1"/>
    <x:col min="9731" max="9731" width="8.28515625" customWidth="1"/>
    <x:col min="9732" max="9732" width="9.5703125" bestFit="1" customWidth="1"/>
    <x:col min="9733" max="9733" width="9" bestFit="1" customWidth="1"/>
    <x:col min="9734" max="9736" width="8.28515625" customWidth="1"/>
    <x:col min="9737" max="9737" width="0" hidden="1" customWidth="1"/>
    <x:col min="9738" max="9738" width="8.28515625" customWidth="1"/>
    <x:col min="9739" max="9739" width="1.85546875" customWidth="1"/>
    <x:col min="9740" max="9740" width="9" customWidth="1"/>
    <x:col min="9741" max="9741" width="11.42578125" customWidth="1"/>
    <x:col min="9742" max="9742" width="13" customWidth="1"/>
    <x:col min="9743" max="9743" width="8.42578125" bestFit="1" customWidth="1"/>
    <x:col min="9744" max="9744" width="8.140625" bestFit="1" customWidth="1"/>
    <x:col min="9745" max="9745" width="7.85546875" customWidth="1"/>
    <x:col min="9746" max="9747" width="6.85546875" customWidth="1"/>
    <x:col min="9748" max="9748" width="8" customWidth="1"/>
    <x:col min="9749" max="9755" width="6.85546875" customWidth="1"/>
    <x:col min="9756" max="9756" width="7" customWidth="1"/>
    <x:col min="9757" max="9757" width="6.85546875" customWidth="1"/>
    <x:col min="9985" max="9985" width="7.85546875" customWidth="1"/>
    <x:col min="9986" max="9986" width="9.7109375" customWidth="1"/>
    <x:col min="9987" max="9987" width="8.28515625" customWidth="1"/>
    <x:col min="9988" max="9988" width="9.5703125" bestFit="1" customWidth="1"/>
    <x:col min="9989" max="9989" width="9" bestFit="1" customWidth="1"/>
    <x:col min="9990" max="9992" width="8.28515625" customWidth="1"/>
    <x:col min="9993" max="9993" width="0" hidden="1" customWidth="1"/>
    <x:col min="9994" max="9994" width="8.28515625" customWidth="1"/>
    <x:col min="9995" max="9995" width="1.85546875" customWidth="1"/>
    <x:col min="9996" max="9996" width="9" customWidth="1"/>
    <x:col min="9997" max="9997" width="11.42578125" customWidth="1"/>
    <x:col min="9998" max="9998" width="13" customWidth="1"/>
    <x:col min="9999" max="9999" width="8.42578125" bestFit="1" customWidth="1"/>
    <x:col min="10000" max="10000" width="8.140625" bestFit="1" customWidth="1"/>
    <x:col min="10001" max="10001" width="7.85546875" customWidth="1"/>
    <x:col min="10002" max="10003" width="6.85546875" customWidth="1"/>
    <x:col min="10004" max="10004" width="8" customWidth="1"/>
    <x:col min="10005" max="10011" width="6.85546875" customWidth="1"/>
    <x:col min="10012" max="10012" width="7" customWidth="1"/>
    <x:col min="10013" max="10013" width="6.85546875" customWidth="1"/>
    <x:col min="10241" max="10241" width="7.85546875" customWidth="1"/>
    <x:col min="10242" max="10242" width="9.7109375" customWidth="1"/>
    <x:col min="10243" max="10243" width="8.28515625" customWidth="1"/>
    <x:col min="10244" max="10244" width="9.5703125" bestFit="1" customWidth="1"/>
    <x:col min="10245" max="10245" width="9" bestFit="1" customWidth="1"/>
    <x:col min="10246" max="10248" width="8.28515625" customWidth="1"/>
    <x:col min="10249" max="10249" width="0" hidden="1" customWidth="1"/>
    <x:col min="10250" max="10250" width="8.28515625" customWidth="1"/>
    <x:col min="10251" max="10251" width="1.85546875" customWidth="1"/>
    <x:col min="10252" max="10252" width="9" customWidth="1"/>
    <x:col min="10253" max="10253" width="11.42578125" customWidth="1"/>
    <x:col min="10254" max="10254" width="13" customWidth="1"/>
    <x:col min="10255" max="10255" width="8.42578125" bestFit="1" customWidth="1"/>
    <x:col min="10256" max="10256" width="8.140625" bestFit="1" customWidth="1"/>
    <x:col min="10257" max="10257" width="7.85546875" customWidth="1"/>
    <x:col min="10258" max="10259" width="6.85546875" customWidth="1"/>
    <x:col min="10260" max="10260" width="8" customWidth="1"/>
    <x:col min="10261" max="10267" width="6.85546875" customWidth="1"/>
    <x:col min="10268" max="10268" width="7" customWidth="1"/>
    <x:col min="10269" max="10269" width="6.85546875" customWidth="1"/>
    <x:col min="10497" max="10497" width="7.85546875" customWidth="1"/>
    <x:col min="10498" max="10498" width="9.7109375" customWidth="1"/>
    <x:col min="10499" max="10499" width="8.28515625" customWidth="1"/>
    <x:col min="10500" max="10500" width="9.5703125" bestFit="1" customWidth="1"/>
    <x:col min="10501" max="10501" width="9" bestFit="1" customWidth="1"/>
    <x:col min="10502" max="10504" width="8.28515625" customWidth="1"/>
    <x:col min="10505" max="10505" width="0" hidden="1" customWidth="1"/>
    <x:col min="10506" max="10506" width="8.28515625" customWidth="1"/>
    <x:col min="10507" max="10507" width="1.85546875" customWidth="1"/>
    <x:col min="10508" max="10508" width="9" customWidth="1"/>
    <x:col min="10509" max="10509" width="11.42578125" customWidth="1"/>
    <x:col min="10510" max="10510" width="13" customWidth="1"/>
    <x:col min="10511" max="10511" width="8.42578125" bestFit="1" customWidth="1"/>
    <x:col min="10512" max="10512" width="8.140625" bestFit="1" customWidth="1"/>
    <x:col min="10513" max="10513" width="7.85546875" customWidth="1"/>
    <x:col min="10514" max="10515" width="6.85546875" customWidth="1"/>
    <x:col min="10516" max="10516" width="8" customWidth="1"/>
    <x:col min="10517" max="10523" width="6.85546875" customWidth="1"/>
    <x:col min="10524" max="10524" width="7" customWidth="1"/>
    <x:col min="10525" max="10525" width="6.85546875" customWidth="1"/>
    <x:col min="10753" max="10753" width="7.85546875" customWidth="1"/>
    <x:col min="10754" max="10754" width="9.7109375" customWidth="1"/>
    <x:col min="10755" max="10755" width="8.28515625" customWidth="1"/>
    <x:col min="10756" max="10756" width="9.5703125" bestFit="1" customWidth="1"/>
    <x:col min="10757" max="10757" width="9" bestFit="1" customWidth="1"/>
    <x:col min="10758" max="10760" width="8.28515625" customWidth="1"/>
    <x:col min="10761" max="10761" width="0" hidden="1" customWidth="1"/>
    <x:col min="10762" max="10762" width="8.28515625" customWidth="1"/>
    <x:col min="10763" max="10763" width="1.85546875" customWidth="1"/>
    <x:col min="10764" max="10764" width="9" customWidth="1"/>
    <x:col min="10765" max="10765" width="11.42578125" customWidth="1"/>
    <x:col min="10766" max="10766" width="13" customWidth="1"/>
    <x:col min="10767" max="10767" width="8.42578125" bestFit="1" customWidth="1"/>
    <x:col min="10768" max="10768" width="8.140625" bestFit="1" customWidth="1"/>
    <x:col min="10769" max="10769" width="7.85546875" customWidth="1"/>
    <x:col min="10770" max="10771" width="6.85546875" customWidth="1"/>
    <x:col min="10772" max="10772" width="8" customWidth="1"/>
    <x:col min="10773" max="10779" width="6.85546875" customWidth="1"/>
    <x:col min="10780" max="10780" width="7" customWidth="1"/>
    <x:col min="10781" max="10781" width="6.85546875" customWidth="1"/>
    <x:col min="11009" max="11009" width="7.85546875" customWidth="1"/>
    <x:col min="11010" max="11010" width="9.7109375" customWidth="1"/>
    <x:col min="11011" max="11011" width="8.28515625" customWidth="1"/>
    <x:col min="11012" max="11012" width="9.5703125" bestFit="1" customWidth="1"/>
    <x:col min="11013" max="11013" width="9" bestFit="1" customWidth="1"/>
    <x:col min="11014" max="11016" width="8.28515625" customWidth="1"/>
    <x:col min="11017" max="11017" width="0" hidden="1" customWidth="1"/>
    <x:col min="11018" max="11018" width="8.28515625" customWidth="1"/>
    <x:col min="11019" max="11019" width="1.85546875" customWidth="1"/>
    <x:col min="11020" max="11020" width="9" customWidth="1"/>
    <x:col min="11021" max="11021" width="11.42578125" customWidth="1"/>
    <x:col min="11022" max="11022" width="13" customWidth="1"/>
    <x:col min="11023" max="11023" width="8.42578125" bestFit="1" customWidth="1"/>
    <x:col min="11024" max="11024" width="8.140625" bestFit="1" customWidth="1"/>
    <x:col min="11025" max="11025" width="7.85546875" customWidth="1"/>
    <x:col min="11026" max="11027" width="6.85546875" customWidth="1"/>
    <x:col min="11028" max="11028" width="8" customWidth="1"/>
    <x:col min="11029" max="11035" width="6.85546875" customWidth="1"/>
    <x:col min="11036" max="11036" width="7" customWidth="1"/>
    <x:col min="11037" max="11037" width="6.85546875" customWidth="1"/>
    <x:col min="11265" max="11265" width="7.85546875" customWidth="1"/>
    <x:col min="11266" max="11266" width="9.7109375" customWidth="1"/>
    <x:col min="11267" max="11267" width="8.28515625" customWidth="1"/>
    <x:col min="11268" max="11268" width="9.5703125" bestFit="1" customWidth="1"/>
    <x:col min="11269" max="11269" width="9" bestFit="1" customWidth="1"/>
    <x:col min="11270" max="11272" width="8.28515625" customWidth="1"/>
    <x:col min="11273" max="11273" width="0" hidden="1" customWidth="1"/>
    <x:col min="11274" max="11274" width="8.28515625" customWidth="1"/>
    <x:col min="11275" max="11275" width="1.85546875" customWidth="1"/>
    <x:col min="11276" max="11276" width="9" customWidth="1"/>
    <x:col min="11277" max="11277" width="11.42578125" customWidth="1"/>
    <x:col min="11278" max="11278" width="13" customWidth="1"/>
    <x:col min="11279" max="11279" width="8.42578125" bestFit="1" customWidth="1"/>
    <x:col min="11280" max="11280" width="8.140625" bestFit="1" customWidth="1"/>
    <x:col min="11281" max="11281" width="7.85546875" customWidth="1"/>
    <x:col min="11282" max="11283" width="6.85546875" customWidth="1"/>
    <x:col min="11284" max="11284" width="8" customWidth="1"/>
    <x:col min="11285" max="11291" width="6.85546875" customWidth="1"/>
    <x:col min="11292" max="11292" width="7" customWidth="1"/>
    <x:col min="11293" max="11293" width="6.85546875" customWidth="1"/>
    <x:col min="11521" max="11521" width="7.85546875" customWidth="1"/>
    <x:col min="11522" max="11522" width="9.7109375" customWidth="1"/>
    <x:col min="11523" max="11523" width="8.28515625" customWidth="1"/>
    <x:col min="11524" max="11524" width="9.5703125" bestFit="1" customWidth="1"/>
    <x:col min="11525" max="11525" width="9" bestFit="1" customWidth="1"/>
    <x:col min="11526" max="11528" width="8.28515625" customWidth="1"/>
    <x:col min="11529" max="11529" width="0" hidden="1" customWidth="1"/>
    <x:col min="11530" max="11530" width="8.28515625" customWidth="1"/>
    <x:col min="11531" max="11531" width="1.85546875" customWidth="1"/>
    <x:col min="11532" max="11532" width="9" customWidth="1"/>
    <x:col min="11533" max="11533" width="11.42578125" customWidth="1"/>
    <x:col min="11534" max="11534" width="13" customWidth="1"/>
    <x:col min="11535" max="11535" width="8.42578125" bestFit="1" customWidth="1"/>
    <x:col min="11536" max="11536" width="8.140625" bestFit="1" customWidth="1"/>
    <x:col min="11537" max="11537" width="7.85546875" customWidth="1"/>
    <x:col min="11538" max="11539" width="6.85546875" customWidth="1"/>
    <x:col min="11540" max="11540" width="8" customWidth="1"/>
    <x:col min="11541" max="11547" width="6.85546875" customWidth="1"/>
    <x:col min="11548" max="11548" width="7" customWidth="1"/>
    <x:col min="11549" max="11549" width="6.85546875" customWidth="1"/>
    <x:col min="11777" max="11777" width="7.85546875" customWidth="1"/>
    <x:col min="11778" max="11778" width="9.7109375" customWidth="1"/>
    <x:col min="11779" max="11779" width="8.28515625" customWidth="1"/>
    <x:col min="11780" max="11780" width="9.5703125" bestFit="1" customWidth="1"/>
    <x:col min="11781" max="11781" width="9" bestFit="1" customWidth="1"/>
    <x:col min="11782" max="11784" width="8.28515625" customWidth="1"/>
    <x:col min="11785" max="11785" width="0" hidden="1" customWidth="1"/>
    <x:col min="11786" max="11786" width="8.28515625" customWidth="1"/>
    <x:col min="11787" max="11787" width="1.85546875" customWidth="1"/>
    <x:col min="11788" max="11788" width="9" customWidth="1"/>
    <x:col min="11789" max="11789" width="11.42578125" customWidth="1"/>
    <x:col min="11790" max="11790" width="13" customWidth="1"/>
    <x:col min="11791" max="11791" width="8.42578125" bestFit="1" customWidth="1"/>
    <x:col min="11792" max="11792" width="8.140625" bestFit="1" customWidth="1"/>
    <x:col min="11793" max="11793" width="7.85546875" customWidth="1"/>
    <x:col min="11794" max="11795" width="6.85546875" customWidth="1"/>
    <x:col min="11796" max="11796" width="8" customWidth="1"/>
    <x:col min="11797" max="11803" width="6.85546875" customWidth="1"/>
    <x:col min="11804" max="11804" width="7" customWidth="1"/>
    <x:col min="11805" max="11805" width="6.85546875" customWidth="1"/>
    <x:col min="12033" max="12033" width="7.85546875" customWidth="1"/>
    <x:col min="12034" max="12034" width="9.7109375" customWidth="1"/>
    <x:col min="12035" max="12035" width="8.28515625" customWidth="1"/>
    <x:col min="12036" max="12036" width="9.5703125" bestFit="1" customWidth="1"/>
    <x:col min="12037" max="12037" width="9" bestFit="1" customWidth="1"/>
    <x:col min="12038" max="12040" width="8.28515625" customWidth="1"/>
    <x:col min="12041" max="12041" width="0" hidden="1" customWidth="1"/>
    <x:col min="12042" max="12042" width="8.28515625" customWidth="1"/>
    <x:col min="12043" max="12043" width="1.85546875" customWidth="1"/>
    <x:col min="12044" max="12044" width="9" customWidth="1"/>
    <x:col min="12045" max="12045" width="11.42578125" customWidth="1"/>
    <x:col min="12046" max="12046" width="13" customWidth="1"/>
    <x:col min="12047" max="12047" width="8.42578125" bestFit="1" customWidth="1"/>
    <x:col min="12048" max="12048" width="8.140625" bestFit="1" customWidth="1"/>
    <x:col min="12049" max="12049" width="7.85546875" customWidth="1"/>
    <x:col min="12050" max="12051" width="6.85546875" customWidth="1"/>
    <x:col min="12052" max="12052" width="8" customWidth="1"/>
    <x:col min="12053" max="12059" width="6.85546875" customWidth="1"/>
    <x:col min="12060" max="12060" width="7" customWidth="1"/>
    <x:col min="12061" max="12061" width="6.85546875" customWidth="1"/>
    <x:col min="12289" max="12289" width="7.85546875" customWidth="1"/>
    <x:col min="12290" max="12290" width="9.7109375" customWidth="1"/>
    <x:col min="12291" max="12291" width="8.28515625" customWidth="1"/>
    <x:col min="12292" max="12292" width="9.5703125" bestFit="1" customWidth="1"/>
    <x:col min="12293" max="12293" width="9" bestFit="1" customWidth="1"/>
    <x:col min="12294" max="12296" width="8.28515625" customWidth="1"/>
    <x:col min="12297" max="12297" width="0" hidden="1" customWidth="1"/>
    <x:col min="12298" max="12298" width="8.28515625" customWidth="1"/>
    <x:col min="12299" max="12299" width="1.85546875" customWidth="1"/>
    <x:col min="12300" max="12300" width="9" customWidth="1"/>
    <x:col min="12301" max="12301" width="11.42578125" customWidth="1"/>
    <x:col min="12302" max="12302" width="13" customWidth="1"/>
    <x:col min="12303" max="12303" width="8.42578125" bestFit="1" customWidth="1"/>
    <x:col min="12304" max="12304" width="8.140625" bestFit="1" customWidth="1"/>
    <x:col min="12305" max="12305" width="7.85546875" customWidth="1"/>
    <x:col min="12306" max="12307" width="6.85546875" customWidth="1"/>
    <x:col min="12308" max="12308" width="8" customWidth="1"/>
    <x:col min="12309" max="12315" width="6.85546875" customWidth="1"/>
    <x:col min="12316" max="12316" width="7" customWidth="1"/>
    <x:col min="12317" max="12317" width="6.85546875" customWidth="1"/>
    <x:col min="12545" max="12545" width="7.85546875" customWidth="1"/>
    <x:col min="12546" max="12546" width="9.7109375" customWidth="1"/>
    <x:col min="12547" max="12547" width="8.28515625" customWidth="1"/>
    <x:col min="12548" max="12548" width="9.5703125" bestFit="1" customWidth="1"/>
    <x:col min="12549" max="12549" width="9" bestFit="1" customWidth="1"/>
    <x:col min="12550" max="12552" width="8.28515625" customWidth="1"/>
    <x:col min="12553" max="12553" width="0" hidden="1" customWidth="1"/>
    <x:col min="12554" max="12554" width="8.28515625" customWidth="1"/>
    <x:col min="12555" max="12555" width="1.85546875" customWidth="1"/>
    <x:col min="12556" max="12556" width="9" customWidth="1"/>
    <x:col min="12557" max="12557" width="11.42578125" customWidth="1"/>
    <x:col min="12558" max="12558" width="13" customWidth="1"/>
    <x:col min="12559" max="12559" width="8.42578125" bestFit="1" customWidth="1"/>
    <x:col min="12560" max="12560" width="8.140625" bestFit="1" customWidth="1"/>
    <x:col min="12561" max="12561" width="7.85546875" customWidth="1"/>
    <x:col min="12562" max="12563" width="6.85546875" customWidth="1"/>
    <x:col min="12564" max="12564" width="8" customWidth="1"/>
    <x:col min="12565" max="12571" width="6.85546875" customWidth="1"/>
    <x:col min="12572" max="12572" width="7" customWidth="1"/>
    <x:col min="12573" max="12573" width="6.85546875" customWidth="1"/>
    <x:col min="12801" max="12801" width="7.85546875" customWidth="1"/>
    <x:col min="12802" max="12802" width="9.7109375" customWidth="1"/>
    <x:col min="12803" max="12803" width="8.28515625" customWidth="1"/>
    <x:col min="12804" max="12804" width="9.5703125" bestFit="1" customWidth="1"/>
    <x:col min="12805" max="12805" width="9" bestFit="1" customWidth="1"/>
    <x:col min="12806" max="12808" width="8.28515625" customWidth="1"/>
    <x:col min="12809" max="12809" width="0" hidden="1" customWidth="1"/>
    <x:col min="12810" max="12810" width="8.28515625" customWidth="1"/>
    <x:col min="12811" max="12811" width="1.85546875" customWidth="1"/>
    <x:col min="12812" max="12812" width="9" customWidth="1"/>
    <x:col min="12813" max="12813" width="11.42578125" customWidth="1"/>
    <x:col min="12814" max="12814" width="13" customWidth="1"/>
    <x:col min="12815" max="12815" width="8.42578125" bestFit="1" customWidth="1"/>
    <x:col min="12816" max="12816" width="8.140625" bestFit="1" customWidth="1"/>
    <x:col min="12817" max="12817" width="7.85546875" customWidth="1"/>
    <x:col min="12818" max="12819" width="6.85546875" customWidth="1"/>
    <x:col min="12820" max="12820" width="8" customWidth="1"/>
    <x:col min="12821" max="12827" width="6.85546875" customWidth="1"/>
    <x:col min="12828" max="12828" width="7" customWidth="1"/>
    <x:col min="12829" max="12829" width="6.85546875" customWidth="1"/>
    <x:col min="13057" max="13057" width="7.85546875" customWidth="1"/>
    <x:col min="13058" max="13058" width="9.7109375" customWidth="1"/>
    <x:col min="13059" max="13059" width="8.28515625" customWidth="1"/>
    <x:col min="13060" max="13060" width="9.5703125" bestFit="1" customWidth="1"/>
    <x:col min="13061" max="13061" width="9" bestFit="1" customWidth="1"/>
    <x:col min="13062" max="13064" width="8.28515625" customWidth="1"/>
    <x:col min="13065" max="13065" width="0" hidden="1" customWidth="1"/>
    <x:col min="13066" max="13066" width="8.28515625" customWidth="1"/>
    <x:col min="13067" max="13067" width="1.85546875" customWidth="1"/>
    <x:col min="13068" max="13068" width="9" customWidth="1"/>
    <x:col min="13069" max="13069" width="11.42578125" customWidth="1"/>
    <x:col min="13070" max="13070" width="13" customWidth="1"/>
    <x:col min="13071" max="13071" width="8.42578125" bestFit="1" customWidth="1"/>
    <x:col min="13072" max="13072" width="8.140625" bestFit="1" customWidth="1"/>
    <x:col min="13073" max="13073" width="7.85546875" customWidth="1"/>
    <x:col min="13074" max="13075" width="6.85546875" customWidth="1"/>
    <x:col min="13076" max="13076" width="8" customWidth="1"/>
    <x:col min="13077" max="13083" width="6.85546875" customWidth="1"/>
    <x:col min="13084" max="13084" width="7" customWidth="1"/>
    <x:col min="13085" max="13085" width="6.85546875" customWidth="1"/>
    <x:col min="13313" max="13313" width="7.85546875" customWidth="1"/>
    <x:col min="13314" max="13314" width="9.7109375" customWidth="1"/>
    <x:col min="13315" max="13315" width="8.28515625" customWidth="1"/>
    <x:col min="13316" max="13316" width="9.5703125" bestFit="1" customWidth="1"/>
    <x:col min="13317" max="13317" width="9" bestFit="1" customWidth="1"/>
    <x:col min="13318" max="13320" width="8.28515625" customWidth="1"/>
    <x:col min="13321" max="13321" width="0" hidden="1" customWidth="1"/>
    <x:col min="13322" max="13322" width="8.28515625" customWidth="1"/>
    <x:col min="13323" max="13323" width="1.85546875" customWidth="1"/>
    <x:col min="13324" max="13324" width="9" customWidth="1"/>
    <x:col min="13325" max="13325" width="11.42578125" customWidth="1"/>
    <x:col min="13326" max="13326" width="13" customWidth="1"/>
    <x:col min="13327" max="13327" width="8.42578125" bestFit="1" customWidth="1"/>
    <x:col min="13328" max="13328" width="8.140625" bestFit="1" customWidth="1"/>
    <x:col min="13329" max="13329" width="7.85546875" customWidth="1"/>
    <x:col min="13330" max="13331" width="6.85546875" customWidth="1"/>
    <x:col min="13332" max="13332" width="8" customWidth="1"/>
    <x:col min="13333" max="13339" width="6.85546875" customWidth="1"/>
    <x:col min="13340" max="13340" width="7" customWidth="1"/>
    <x:col min="13341" max="13341" width="6.85546875" customWidth="1"/>
    <x:col min="13569" max="13569" width="7.85546875" customWidth="1"/>
    <x:col min="13570" max="13570" width="9.7109375" customWidth="1"/>
    <x:col min="13571" max="13571" width="8.28515625" customWidth="1"/>
    <x:col min="13572" max="13572" width="9.5703125" bestFit="1" customWidth="1"/>
    <x:col min="13573" max="13573" width="9" bestFit="1" customWidth="1"/>
    <x:col min="13574" max="13576" width="8.28515625" customWidth="1"/>
    <x:col min="13577" max="13577" width="0" hidden="1" customWidth="1"/>
    <x:col min="13578" max="13578" width="8.28515625" customWidth="1"/>
    <x:col min="13579" max="13579" width="1.85546875" customWidth="1"/>
    <x:col min="13580" max="13580" width="9" customWidth="1"/>
    <x:col min="13581" max="13581" width="11.42578125" customWidth="1"/>
    <x:col min="13582" max="13582" width="13" customWidth="1"/>
    <x:col min="13583" max="13583" width="8.42578125" bestFit="1" customWidth="1"/>
    <x:col min="13584" max="13584" width="8.140625" bestFit="1" customWidth="1"/>
    <x:col min="13585" max="13585" width="7.85546875" customWidth="1"/>
    <x:col min="13586" max="13587" width="6.85546875" customWidth="1"/>
    <x:col min="13588" max="13588" width="8" customWidth="1"/>
    <x:col min="13589" max="13595" width="6.85546875" customWidth="1"/>
    <x:col min="13596" max="13596" width="7" customWidth="1"/>
    <x:col min="13597" max="13597" width="6.85546875" customWidth="1"/>
    <x:col min="13825" max="13825" width="7.85546875" customWidth="1"/>
    <x:col min="13826" max="13826" width="9.7109375" customWidth="1"/>
    <x:col min="13827" max="13827" width="8.28515625" customWidth="1"/>
    <x:col min="13828" max="13828" width="9.5703125" bestFit="1" customWidth="1"/>
    <x:col min="13829" max="13829" width="9" bestFit="1" customWidth="1"/>
    <x:col min="13830" max="13832" width="8.28515625" customWidth="1"/>
    <x:col min="13833" max="13833" width="0" hidden="1" customWidth="1"/>
    <x:col min="13834" max="13834" width="8.28515625" customWidth="1"/>
    <x:col min="13835" max="13835" width="1.85546875" customWidth="1"/>
    <x:col min="13836" max="13836" width="9" customWidth="1"/>
    <x:col min="13837" max="13837" width="11.42578125" customWidth="1"/>
    <x:col min="13838" max="13838" width="13" customWidth="1"/>
    <x:col min="13839" max="13839" width="8.42578125" bestFit="1" customWidth="1"/>
    <x:col min="13840" max="13840" width="8.140625" bestFit="1" customWidth="1"/>
    <x:col min="13841" max="13841" width="7.85546875" customWidth="1"/>
    <x:col min="13842" max="13843" width="6.85546875" customWidth="1"/>
    <x:col min="13844" max="13844" width="8" customWidth="1"/>
    <x:col min="13845" max="13851" width="6.85546875" customWidth="1"/>
    <x:col min="13852" max="13852" width="7" customWidth="1"/>
    <x:col min="13853" max="13853" width="6.85546875" customWidth="1"/>
    <x:col min="14081" max="14081" width="7.85546875" customWidth="1"/>
    <x:col min="14082" max="14082" width="9.7109375" customWidth="1"/>
    <x:col min="14083" max="14083" width="8.28515625" customWidth="1"/>
    <x:col min="14084" max="14084" width="9.5703125" bestFit="1" customWidth="1"/>
    <x:col min="14085" max="14085" width="9" bestFit="1" customWidth="1"/>
    <x:col min="14086" max="14088" width="8.28515625" customWidth="1"/>
    <x:col min="14089" max="14089" width="0" hidden="1" customWidth="1"/>
    <x:col min="14090" max="14090" width="8.28515625" customWidth="1"/>
    <x:col min="14091" max="14091" width="1.85546875" customWidth="1"/>
    <x:col min="14092" max="14092" width="9" customWidth="1"/>
    <x:col min="14093" max="14093" width="11.42578125" customWidth="1"/>
    <x:col min="14094" max="14094" width="13" customWidth="1"/>
    <x:col min="14095" max="14095" width="8.42578125" bestFit="1" customWidth="1"/>
    <x:col min="14096" max="14096" width="8.140625" bestFit="1" customWidth="1"/>
    <x:col min="14097" max="14097" width="7.85546875" customWidth="1"/>
    <x:col min="14098" max="14099" width="6.85546875" customWidth="1"/>
    <x:col min="14100" max="14100" width="8" customWidth="1"/>
    <x:col min="14101" max="14107" width="6.85546875" customWidth="1"/>
    <x:col min="14108" max="14108" width="7" customWidth="1"/>
    <x:col min="14109" max="14109" width="6.85546875" customWidth="1"/>
    <x:col min="14337" max="14337" width="7.85546875" customWidth="1"/>
    <x:col min="14338" max="14338" width="9.7109375" customWidth="1"/>
    <x:col min="14339" max="14339" width="8.28515625" customWidth="1"/>
    <x:col min="14340" max="14340" width="9.5703125" bestFit="1" customWidth="1"/>
    <x:col min="14341" max="14341" width="9" bestFit="1" customWidth="1"/>
    <x:col min="14342" max="14344" width="8.28515625" customWidth="1"/>
    <x:col min="14345" max="14345" width="0" hidden="1" customWidth="1"/>
    <x:col min="14346" max="14346" width="8.28515625" customWidth="1"/>
    <x:col min="14347" max="14347" width="1.85546875" customWidth="1"/>
    <x:col min="14348" max="14348" width="9" customWidth="1"/>
    <x:col min="14349" max="14349" width="11.42578125" customWidth="1"/>
    <x:col min="14350" max="14350" width="13" customWidth="1"/>
    <x:col min="14351" max="14351" width="8.42578125" bestFit="1" customWidth="1"/>
    <x:col min="14352" max="14352" width="8.140625" bestFit="1" customWidth="1"/>
    <x:col min="14353" max="14353" width="7.85546875" customWidth="1"/>
    <x:col min="14354" max="14355" width="6.85546875" customWidth="1"/>
    <x:col min="14356" max="14356" width="8" customWidth="1"/>
    <x:col min="14357" max="14363" width="6.85546875" customWidth="1"/>
    <x:col min="14364" max="14364" width="7" customWidth="1"/>
    <x:col min="14365" max="14365" width="6.85546875" customWidth="1"/>
    <x:col min="14593" max="14593" width="7.85546875" customWidth="1"/>
    <x:col min="14594" max="14594" width="9.7109375" customWidth="1"/>
    <x:col min="14595" max="14595" width="8.28515625" customWidth="1"/>
    <x:col min="14596" max="14596" width="9.5703125" bestFit="1" customWidth="1"/>
    <x:col min="14597" max="14597" width="9" bestFit="1" customWidth="1"/>
    <x:col min="14598" max="14600" width="8.28515625" customWidth="1"/>
    <x:col min="14601" max="14601" width="0" hidden="1" customWidth="1"/>
    <x:col min="14602" max="14602" width="8.28515625" customWidth="1"/>
    <x:col min="14603" max="14603" width="1.85546875" customWidth="1"/>
    <x:col min="14604" max="14604" width="9" customWidth="1"/>
    <x:col min="14605" max="14605" width="11.42578125" customWidth="1"/>
    <x:col min="14606" max="14606" width="13" customWidth="1"/>
    <x:col min="14607" max="14607" width="8.42578125" bestFit="1" customWidth="1"/>
    <x:col min="14608" max="14608" width="8.140625" bestFit="1" customWidth="1"/>
    <x:col min="14609" max="14609" width="7.85546875" customWidth="1"/>
    <x:col min="14610" max="14611" width="6.85546875" customWidth="1"/>
    <x:col min="14612" max="14612" width="8" customWidth="1"/>
    <x:col min="14613" max="14619" width="6.85546875" customWidth="1"/>
    <x:col min="14620" max="14620" width="7" customWidth="1"/>
    <x:col min="14621" max="14621" width="6.85546875" customWidth="1"/>
    <x:col min="14849" max="14849" width="7.85546875" customWidth="1"/>
    <x:col min="14850" max="14850" width="9.7109375" customWidth="1"/>
    <x:col min="14851" max="14851" width="8.28515625" customWidth="1"/>
    <x:col min="14852" max="14852" width="9.5703125" bestFit="1" customWidth="1"/>
    <x:col min="14853" max="14853" width="9" bestFit="1" customWidth="1"/>
    <x:col min="14854" max="14856" width="8.28515625" customWidth="1"/>
    <x:col min="14857" max="14857" width="0" hidden="1" customWidth="1"/>
    <x:col min="14858" max="14858" width="8.28515625" customWidth="1"/>
    <x:col min="14859" max="14859" width="1.85546875" customWidth="1"/>
    <x:col min="14860" max="14860" width="9" customWidth="1"/>
    <x:col min="14861" max="14861" width="11.42578125" customWidth="1"/>
    <x:col min="14862" max="14862" width="13" customWidth="1"/>
    <x:col min="14863" max="14863" width="8.42578125" bestFit="1" customWidth="1"/>
    <x:col min="14864" max="14864" width="8.140625" bestFit="1" customWidth="1"/>
    <x:col min="14865" max="14865" width="7.85546875" customWidth="1"/>
    <x:col min="14866" max="14867" width="6.85546875" customWidth="1"/>
    <x:col min="14868" max="14868" width="8" customWidth="1"/>
    <x:col min="14869" max="14875" width="6.85546875" customWidth="1"/>
    <x:col min="14876" max="14876" width="7" customWidth="1"/>
    <x:col min="14877" max="14877" width="6.85546875" customWidth="1"/>
    <x:col min="15105" max="15105" width="7.85546875" customWidth="1"/>
    <x:col min="15106" max="15106" width="9.7109375" customWidth="1"/>
    <x:col min="15107" max="15107" width="8.28515625" customWidth="1"/>
    <x:col min="15108" max="15108" width="9.5703125" bestFit="1" customWidth="1"/>
    <x:col min="15109" max="15109" width="9" bestFit="1" customWidth="1"/>
    <x:col min="15110" max="15112" width="8.28515625" customWidth="1"/>
    <x:col min="15113" max="15113" width="0" hidden="1" customWidth="1"/>
    <x:col min="15114" max="15114" width="8.28515625" customWidth="1"/>
    <x:col min="15115" max="15115" width="1.85546875" customWidth="1"/>
    <x:col min="15116" max="15116" width="9" customWidth="1"/>
    <x:col min="15117" max="15117" width="11.42578125" customWidth="1"/>
    <x:col min="15118" max="15118" width="13" customWidth="1"/>
    <x:col min="15119" max="15119" width="8.42578125" bestFit="1" customWidth="1"/>
    <x:col min="15120" max="15120" width="8.140625" bestFit="1" customWidth="1"/>
    <x:col min="15121" max="15121" width="7.85546875" customWidth="1"/>
    <x:col min="15122" max="15123" width="6.85546875" customWidth="1"/>
    <x:col min="15124" max="15124" width="8" customWidth="1"/>
    <x:col min="15125" max="15131" width="6.85546875" customWidth="1"/>
    <x:col min="15132" max="15132" width="7" customWidth="1"/>
    <x:col min="15133" max="15133" width="6.85546875" customWidth="1"/>
    <x:col min="15361" max="15361" width="7.85546875" customWidth="1"/>
    <x:col min="15362" max="15362" width="9.7109375" customWidth="1"/>
    <x:col min="15363" max="15363" width="8.28515625" customWidth="1"/>
    <x:col min="15364" max="15364" width="9.5703125" bestFit="1" customWidth="1"/>
    <x:col min="15365" max="15365" width="9" bestFit="1" customWidth="1"/>
    <x:col min="15366" max="15368" width="8.28515625" customWidth="1"/>
    <x:col min="15369" max="15369" width="0" hidden="1" customWidth="1"/>
    <x:col min="15370" max="15370" width="8.28515625" customWidth="1"/>
    <x:col min="15371" max="15371" width="1.85546875" customWidth="1"/>
    <x:col min="15372" max="15372" width="9" customWidth="1"/>
    <x:col min="15373" max="15373" width="11.42578125" customWidth="1"/>
    <x:col min="15374" max="15374" width="13" customWidth="1"/>
    <x:col min="15375" max="15375" width="8.42578125" bestFit="1" customWidth="1"/>
    <x:col min="15376" max="15376" width="8.140625" bestFit="1" customWidth="1"/>
    <x:col min="15377" max="15377" width="7.85546875" customWidth="1"/>
    <x:col min="15378" max="15379" width="6.85546875" customWidth="1"/>
    <x:col min="15380" max="15380" width="8" customWidth="1"/>
    <x:col min="15381" max="15387" width="6.85546875" customWidth="1"/>
    <x:col min="15388" max="15388" width="7" customWidth="1"/>
    <x:col min="15389" max="15389" width="6.85546875" customWidth="1"/>
    <x:col min="15617" max="15617" width="7.85546875" customWidth="1"/>
    <x:col min="15618" max="15618" width="9.7109375" customWidth="1"/>
    <x:col min="15619" max="15619" width="8.28515625" customWidth="1"/>
    <x:col min="15620" max="15620" width="9.5703125" bestFit="1" customWidth="1"/>
    <x:col min="15621" max="15621" width="9" bestFit="1" customWidth="1"/>
    <x:col min="15622" max="15624" width="8.28515625" customWidth="1"/>
    <x:col min="15625" max="15625" width="0" hidden="1" customWidth="1"/>
    <x:col min="15626" max="15626" width="8.28515625" customWidth="1"/>
    <x:col min="15627" max="15627" width="1.85546875" customWidth="1"/>
    <x:col min="15628" max="15628" width="9" customWidth="1"/>
    <x:col min="15629" max="15629" width="11.42578125" customWidth="1"/>
    <x:col min="15630" max="15630" width="13" customWidth="1"/>
    <x:col min="15631" max="15631" width="8.42578125" bestFit="1" customWidth="1"/>
    <x:col min="15632" max="15632" width="8.140625" bestFit="1" customWidth="1"/>
    <x:col min="15633" max="15633" width="7.85546875" customWidth="1"/>
    <x:col min="15634" max="15635" width="6.85546875" customWidth="1"/>
    <x:col min="15636" max="15636" width="8" customWidth="1"/>
    <x:col min="15637" max="15643" width="6.85546875" customWidth="1"/>
    <x:col min="15644" max="15644" width="7" customWidth="1"/>
    <x:col min="15645" max="15645" width="6.85546875" customWidth="1"/>
    <x:col min="15873" max="15873" width="7.85546875" customWidth="1"/>
    <x:col min="15874" max="15874" width="9.7109375" customWidth="1"/>
    <x:col min="15875" max="15875" width="8.28515625" customWidth="1"/>
    <x:col min="15876" max="15876" width="9.5703125" bestFit="1" customWidth="1"/>
    <x:col min="15877" max="15877" width="9" bestFit="1" customWidth="1"/>
    <x:col min="15878" max="15880" width="8.28515625" customWidth="1"/>
    <x:col min="15881" max="15881" width="0" hidden="1" customWidth="1"/>
    <x:col min="15882" max="15882" width="8.28515625" customWidth="1"/>
    <x:col min="15883" max="15883" width="1.85546875" customWidth="1"/>
    <x:col min="15884" max="15884" width="9" customWidth="1"/>
    <x:col min="15885" max="15885" width="11.42578125" customWidth="1"/>
    <x:col min="15886" max="15886" width="13" customWidth="1"/>
    <x:col min="15887" max="15887" width="8.42578125" bestFit="1" customWidth="1"/>
    <x:col min="15888" max="15888" width="8.140625" bestFit="1" customWidth="1"/>
    <x:col min="15889" max="15889" width="7.85546875" customWidth="1"/>
    <x:col min="15890" max="15891" width="6.85546875" customWidth="1"/>
    <x:col min="15892" max="15892" width="8" customWidth="1"/>
    <x:col min="15893" max="15899" width="6.85546875" customWidth="1"/>
    <x:col min="15900" max="15900" width="7" customWidth="1"/>
    <x:col min="15901" max="15901" width="6.85546875" customWidth="1"/>
    <x:col min="16129" max="16129" width="7.85546875" customWidth="1"/>
    <x:col min="16130" max="16130" width="9.7109375" customWidth="1"/>
    <x:col min="16131" max="16131" width="8.28515625" customWidth="1"/>
    <x:col min="16132" max="16132" width="9.5703125" bestFit="1" customWidth="1"/>
    <x:col min="16133" max="16133" width="9" bestFit="1" customWidth="1"/>
    <x:col min="16134" max="16136" width="8.28515625" customWidth="1"/>
    <x:col min="16137" max="16137" width="0" hidden="1" customWidth="1"/>
    <x:col min="16138" max="16138" width="8.28515625" customWidth="1"/>
    <x:col min="16139" max="16139" width="1.85546875" customWidth="1"/>
    <x:col min="16140" max="16140" width="9" customWidth="1"/>
    <x:col min="16141" max="16141" width="11.42578125" customWidth="1"/>
    <x:col min="16142" max="16142" width="13" customWidth="1"/>
    <x:col min="16143" max="16143" width="8.42578125" bestFit="1" customWidth="1"/>
    <x:col min="16144" max="16144" width="8.140625" bestFit="1" customWidth="1"/>
    <x:col min="16145" max="16145" width="7.85546875" customWidth="1"/>
    <x:col min="16146" max="16147" width="6.85546875" customWidth="1"/>
    <x:col min="16148" max="16148" width="8" customWidth="1"/>
    <x:col min="16149" max="16155" width="6.85546875" customWidth="1"/>
    <x:col min="16156" max="16156" width="7" customWidth="1"/>
    <x:col min="16157" max="16157" width="6.85546875" customWidth="1"/>
  </x:cols>
  <x:sheetData>
    <x:row r="2" spans="1:20" ht="26.25" x14ac:dyDescent="0.4">
      <x:c r="F2" s="1" t="s">
        <x:v>0</x:v>
      </x:c>
    </x:row>
    <x:row r="4" spans="1:20" ht="21" customHeight="1" x14ac:dyDescent="0.25">
      <x:c r="A4" s="2"/>
      <x:c r="B4" s="2"/>
      <x:c r="C4" s="3" t="s">
        <x:v>1</x:v>
      </x:c>
      <x:c r="D4" s="4" t="s">
        <x:v>2</x:v>
      </x:c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21" customHeight="1" x14ac:dyDescent="0.25">
      <x:c r="A5" s="2"/>
      <x:c r="B5" s="2"/>
      <x:c r="C5" s="3" t="s">
        <x:v>3</x:v>
      </x:c>
      <x:c r="D5" s="4" t="s">
        <x:v>4</x:v>
      </x:c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21" customHeight="1" x14ac:dyDescent="0.25">
      <x:c r="A6" s="2"/>
      <x:c r="B6" s="2"/>
      <x:c r="C6" s="3" t="s">
        <x:v>5</x:v>
      </x:c>
      <x:c r="D6" s="4" t="s">
        <x:v>6</x:v>
      </x:c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37" spans="12:27" ht="18" x14ac:dyDescent="0.25">
      <x:c r="L37" s="83" t="s">
        <x:v>7</x:v>
      </x:c>
      <x:c r="M37" s="84"/>
      <x:c r="N37" s="84"/>
      <x:c r="O37" s="84"/>
      <x:c r="P37" s="84"/>
      <x:c r="Q37" s="84"/>
      <x:c r="R37" s="84"/>
      <x:c r="S37" s="84"/>
      <x:c r="T37" s="84"/>
      <x:c r="U37" s="84"/>
      <x:c r="V37" s="84"/>
      <x:c r="W37" s="84"/>
      <x:c r="X37" s="84"/>
      <x:c r="Y37" s="84"/>
      <x:c r="Z37" s="84"/>
      <x:c r="AA37" s="85"/>
    </x:row>
    <x:row r="38" spans="12:27" x14ac:dyDescent="0.25">
      <x:c r="L38" s="5" t="s">
        <x:v>8</x:v>
      </x:c>
      <x:c r="M38" s="86" t="s">
        <x:v>9</x:v>
      </x:c>
      <x:c r="N38" s="87"/>
      <x:c r="O38" s="6">
        <x:v>42917</x:v>
      </x:c>
      <x:c r="P38" s="6">
        <x:v>42948</x:v>
      </x:c>
      <x:c r="Q38" s="6">
        <x:v>42979</x:v>
      </x:c>
      <x:c r="R38" s="6">
        <x:v>43009</x:v>
      </x:c>
      <x:c r="S38" s="6">
        <x:v>43040</x:v>
      </x:c>
      <x:c r="T38" s="6">
        <x:v>43070</x:v>
      </x:c>
      <x:c r="U38" s="6">
        <x:v>43101</x:v>
      </x:c>
      <x:c r="V38" s="6">
        <x:v>43132</x:v>
      </x:c>
      <x:c r="W38" s="6">
        <x:v>43160</x:v>
      </x:c>
      <x:c r="X38" s="6">
        <x:v>43191</x:v>
      </x:c>
      <x:c r="Y38" s="6">
        <x:v>43221</x:v>
      </x:c>
      <x:c r="Z38" s="6">
        <x:v>43252</x:v>
      </x:c>
      <x:c r="AA38" s="7" t="s">
        <x:v>10</x:v>
      </x:c>
    </x:row>
    <x:row r="39" spans="12:27" x14ac:dyDescent="0.25">
      <x:c r="L39" s="5">
        <x:v>1</x:v>
      </x:c>
      <x:c r="M39" s="8" t="s">
        <x:v>11</x:v>
      </x:c>
      <x:c r="N39" s="9"/>
      <x:c r="O39" s="10">
        <x:v>3</x:v>
      </x:c>
      <x:c r="P39" s="11">
        <x:v>0</x:v>
      </x:c>
      <x:c r="Q39" s="11">
        <x:v>0</x:v>
      </x:c>
      <x:c r="R39" s="11">
        <x:v>0</x:v>
      </x:c>
      <x:c r="S39" s="11"/>
      <x:c r="T39" s="11"/>
      <x:c r="U39" s="11"/>
      <x:c r="V39" s="11">
        <x:v>33</x:v>
      </x:c>
      <x:c r="W39" s="11"/>
      <x:c r="X39" s="11"/>
      <x:c r="Y39" s="11">
        <x:v>4</x:v>
      </x:c>
      <x:c r="Z39" s="11"/>
      <x:c r="AA39" s="12">
        <x:f t="shared" ref="AA39:AA65" si="0">SUM(O39:Z39)</x:f>
        <x:v>40</x:v>
      </x:c>
    </x:row>
    <x:row r="40" spans="12:27" x14ac:dyDescent="0.25">
      <x:c r="L40" s="5">
        <x:v>2</x:v>
      </x:c>
      <x:c r="M40" s="8" t="s">
        <x:v>12</x:v>
      </x:c>
      <x:c r="N40" s="13"/>
      <x:c r="O40" s="10">
        <x:v>0</x:v>
      </x:c>
      <x:c r="P40" s="10">
        <x:v>0</x:v>
      </x:c>
      <x:c r="Q40" s="10">
        <x:v>0</x:v>
      </x:c>
      <x:c r="R40" s="10">
        <x:v>23</x:v>
      </x:c>
      <x:c r="S40" s="11"/>
      <x:c r="T40" s="11">
        <x:v>5</x:v>
      </x:c>
      <x:c r="U40" s="11"/>
      <x:c r="V40" s="11">
        <x:v>18</x:v>
      </x:c>
      <x:c r="W40" s="11"/>
      <x:c r="X40" s="11"/>
      <x:c r="Y40" s="11"/>
      <x:c r="Z40" s="11"/>
      <x:c r="AA40" s="12">
        <x:f t="shared" ref="AA40:AA47" si="1">SUM(S40:Z40)</x:f>
        <x:v>23</x:v>
      </x:c>
    </x:row>
    <x:row r="41" spans="12:27" x14ac:dyDescent="0.25">
      <x:c r="L41" s="5">
        <x:v>3</x:v>
      </x:c>
      <x:c r="M41" s="8" t="s">
        <x:v>13</x:v>
      </x:c>
      <x:c r="N41" s="13"/>
      <x:c r="O41" s="10">
        <x:v>3</x:v>
      </x:c>
      <x:c r="P41" s="10">
        <x:v>0</x:v>
      </x:c>
      <x:c r="Q41" s="10">
        <x:v>0</x:v>
      </x:c>
      <x:c r="R41" s="10">
        <x:v>0</x:v>
      </x:c>
      <x:c r="S41" s="10">
        <x:v>2</x:v>
      </x:c>
      <x:c r="T41" s="10">
        <x:v>85</x:v>
      </x:c>
      <x:c r="U41" s="10"/>
      <x:c r="V41" s="10"/>
      <x:c r="W41" s="10">
        <x:v>14</x:v>
      </x:c>
      <x:c r="X41" s="10">
        <x:v>1357</x:v>
      </x:c>
      <x:c r="Y41" s="10">
        <x:v>84</x:v>
      </x:c>
      <x:c r="Z41" s="10"/>
      <x:c r="AA41" s="12">
        <x:f t="shared" si="1"/>
        <x:v>1542</x:v>
      </x:c>
    </x:row>
    <x:row r="42" spans="12:27" x14ac:dyDescent="0.25">
      <x:c r="L42" s="5">
        <x:v>4</x:v>
      </x:c>
      <x:c r="M42" s="14" t="s">
        <x:v>14</x:v>
      </x:c>
      <x:c r="N42" s="13"/>
      <x:c r="O42" s="10">
        <x:v>0</x:v>
      </x:c>
      <x:c r="P42" s="10">
        <x:v>1</x:v>
      </x:c>
      <x:c r="Q42" s="10">
        <x:v>0</x:v>
      </x:c>
      <x:c r="R42" s="10">
        <x:v>0</x:v>
      </x:c>
      <x:c r="S42" s="10"/>
      <x:c r="T42" s="10"/>
      <x:c r="U42" s="10"/>
      <x:c r="V42" s="10"/>
      <x:c r="W42" s="10"/>
      <x:c r="X42" s="10"/>
      <x:c r="Y42" s="10">
        <x:v>1</x:v>
      </x:c>
      <x:c r="Z42" s="10"/>
      <x:c r="AA42" s="12">
        <x:f t="shared" si="1"/>
        <x:v>1</x:v>
      </x:c>
    </x:row>
    <x:row r="43" spans="12:27" x14ac:dyDescent="0.25">
      <x:c r="L43" s="5">
        <x:v>5</x:v>
      </x:c>
      <x:c r="M43" s="15" t="s">
        <x:v>15</x:v>
      </x:c>
      <x:c r="N43" s="13"/>
      <x:c r="O43" s="10">
        <x:v>0</x:v>
      </x:c>
      <x:c r="P43" s="10">
        <x:v>0</x:v>
      </x:c>
      <x:c r="Q43" s="10">
        <x:v>1</x:v>
      </x:c>
      <x:c r="R43" s="10">
        <x:v>0</x:v>
      </x:c>
      <x:c r="S43" s="10"/>
      <x:c r="T43" s="10"/>
      <x:c r="U43" s="10"/>
      <x:c r="V43" s="10"/>
      <x:c r="W43" s="10"/>
      <x:c r="X43" s="10"/>
      <x:c r="Y43" s="10"/>
      <x:c r="Z43" s="10"/>
      <x:c r="AA43" s="12">
        <x:f t="shared" si="1"/>
        <x:v>0</x:v>
      </x:c>
    </x:row>
    <x:row r="44" spans="12:27" x14ac:dyDescent="0.25">
      <x:c r="L44" s="5">
        <x:v>6</x:v>
      </x:c>
      <x:c r="M44" s="15" t="s">
        <x:v>16</x:v>
      </x:c>
      <x:c r="N44" s="13"/>
      <x:c r="O44" s="10">
        <x:v>0</x:v>
      </x:c>
      <x:c r="P44" s="10">
        <x:v>2</x:v>
      </x:c>
      <x:c r="Q44" s="10">
        <x:v>1</x:v>
      </x:c>
      <x:c r="R44" s="10">
        <x:v>1</x:v>
      </x:c>
      <x:c r="S44" s="10">
        <x:v>5</x:v>
      </x:c>
      <x:c r="T44" s="10"/>
      <x:c r="U44" s="10"/>
      <x:c r="V44" s="10"/>
      <x:c r="W44" s="10"/>
      <x:c r="X44" s="10"/>
      <x:c r="Y44" s="10"/>
      <x:c r="Z44" s="10"/>
      <x:c r="AA44" s="12">
        <x:f t="shared" si="1"/>
        <x:v>5</x:v>
      </x:c>
    </x:row>
    <x:row r="45" spans="12:27" x14ac:dyDescent="0.25">
      <x:c r="L45" s="5">
        <x:v>7</x:v>
      </x:c>
      <x:c r="M45" s="15" t="s">
        <x:v>17</x:v>
      </x:c>
      <x:c r="N45" s="13"/>
      <x:c r="O45" s="10">
        <x:v>0</x:v>
      </x:c>
      <x:c r="P45" s="10">
        <x:v>0</x:v>
      </x:c>
      <x:c r="Q45" s="10">
        <x:v>39</x:v>
      </x:c>
      <x:c r="R45" s="10">
        <x:v>3</x:v>
      </x:c>
      <x:c r="S45" s="10">
        <x:v>1</x:v>
      </x:c>
      <x:c r="T45" s="10">
        <x:v>4</x:v>
      </x:c>
      <x:c r="U45" s="10"/>
      <x:c r="V45" s="10"/>
      <x:c r="W45" s="10">
        <x:v>10</x:v>
      </x:c>
      <x:c r="X45" s="10">
        <x:v>34</x:v>
      </x:c>
      <x:c r="Y45" s="10">
        <x:v>8</x:v>
      </x:c>
      <x:c r="Z45" s="10">
        <x:v>5</x:v>
      </x:c>
      <x:c r="AA45" s="12">
        <x:f t="shared" si="1"/>
        <x:v>62</x:v>
      </x:c>
    </x:row>
    <x:row r="46" spans="12:27" x14ac:dyDescent="0.25">
      <x:c r="L46" s="5">
        <x:v>8</x:v>
      </x:c>
      <x:c r="M46" s="15" t="s">
        <x:v>18</x:v>
      </x:c>
      <x:c r="N46" s="13"/>
      <x:c r="O46" s="10">
        <x:v>1</x:v>
      </x:c>
      <x:c r="P46" s="10">
        <x:v>0</x:v>
      </x:c>
      <x:c r="Q46" s="10">
        <x:v>20</x:v>
      </x:c>
      <x:c r="R46" s="10">
        <x:v>1</x:v>
      </x:c>
      <x:c r="S46" s="10"/>
      <x:c r="T46" s="10"/>
      <x:c r="U46" s="10"/>
      <x:c r="V46" s="10"/>
      <x:c r="W46" s="10">
        <x:v>17</x:v>
      </x:c>
      <x:c r="X46" s="10"/>
      <x:c r="Y46" s="10">
        <x:v>9</x:v>
      </x:c>
      <x:c r="Z46" s="10">
        <x:v>1</x:v>
      </x:c>
      <x:c r="AA46" s="12">
        <x:f t="shared" si="1"/>
        <x:v>27</x:v>
      </x:c>
    </x:row>
    <x:row r="47" spans="12:27" x14ac:dyDescent="0.25">
      <x:c r="L47" s="5">
        <x:v>9</x:v>
      </x:c>
      <x:c r="M47" s="15" t="s">
        <x:v>19</x:v>
      </x:c>
      <x:c r="N47" s="13"/>
      <x:c r="O47" s="10">
        <x:v>0</x:v>
      </x:c>
      <x:c r="P47" s="10">
        <x:v>0</x:v>
      </x:c>
      <x:c r="Q47" s="10">
        <x:v>6</x:v>
      </x:c>
      <x:c r="R47" s="10">
        <x:v>0</x:v>
      </x:c>
      <x:c r="S47" s="10"/>
      <x:c r="T47" s="10"/>
      <x:c r="U47" s="10"/>
      <x:c r="V47" s="10"/>
      <x:c r="W47" s="10">
        <x:v>43</x:v>
      </x:c>
      <x:c r="X47" s="10"/>
      <x:c r="Y47" s="10">
        <x:v>15</x:v>
      </x:c>
      <x:c r="Z47" s="10"/>
      <x:c r="AA47" s="12">
        <x:f t="shared" si="1"/>
        <x:v>58</x:v>
      </x:c>
    </x:row>
    <x:row r="48" spans="12:27" x14ac:dyDescent="0.25">
      <x:c r="L48" s="5">
        <x:v>10</x:v>
      </x:c>
      <x:c r="M48" s="15" t="s">
        <x:v>20</x:v>
      </x:c>
      <x:c r="N48" s="13"/>
      <x:c r="O48" s="10">
        <x:v>0</x:v>
      </x:c>
      <x:c r="P48" s="10">
        <x:v>0</x:v>
      </x:c>
      <x:c r="Q48" s="10">
        <x:v>2</x:v>
      </x:c>
      <x:c r="R48" s="10">
        <x:v>0</x:v>
      </x:c>
      <x:c r="S48" s="10">
        <x:v>3</x:v>
      </x:c>
      <x:c r="T48" s="10"/>
      <x:c r="U48" s="10"/>
      <x:c r="V48" s="10"/>
      <x:c r="W48" s="10"/>
      <x:c r="X48" s="10"/>
      <x:c r="Y48" s="10"/>
      <x:c r="Z48" s="10"/>
      <x:c r="AA48" s="12">
        <x:f t="shared" si="0"/>
        <x:v>5</x:v>
      </x:c>
    </x:row>
    <x:row r="49" spans="1:28" x14ac:dyDescent="0.25">
      <x:c r="L49" s="5">
        <x:v>11</x:v>
      </x:c>
      <x:c r="M49" s="15" t="s">
        <x:v>21</x:v>
      </x:c>
      <x:c r="N49" s="13"/>
      <x:c r="O49" s="10">
        <x:v>0</x:v>
      </x:c>
      <x:c r="P49" s="10">
        <x:v>0</x:v>
      </x:c>
      <x:c r="Q49" s="10">
        <x:v>2</x:v>
      </x:c>
      <x:c r="R49" s="10">
        <x:v>0</x:v>
      </x:c>
      <x:c r="S49" s="10"/>
      <x:c r="T49" s="10"/>
      <x:c r="U49" s="10"/>
      <x:c r="V49" s="10"/>
      <x:c r="W49" s="10"/>
      <x:c r="X49" s="10"/>
      <x:c r="Y49" s="10"/>
      <x:c r="Z49" s="10"/>
      <x:c r="AA49" s="12">
        <x:f t="shared" si="0"/>
        <x:v>2</x:v>
      </x:c>
    </x:row>
    <x:row r="50" spans="1:28" x14ac:dyDescent="0.25">
      <x:c r="L50" s="5">
        <x:v>12</x:v>
      </x:c>
      <x:c r="M50" s="15" t="s">
        <x:v>22</x:v>
      </x:c>
      <x:c r="N50" s="13"/>
      <x:c r="O50" s="10">
        <x:v>0</x:v>
      </x:c>
      <x:c r="P50" s="10">
        <x:v>0</x:v>
      </x:c>
      <x:c r="Q50" s="10">
        <x:v>1</x:v>
      </x:c>
      <x:c r="R50" s="10">
        <x:v>0</x:v>
      </x:c>
      <x:c r="S50" s="10"/>
      <x:c r="T50" s="10"/>
      <x:c r="U50" s="10"/>
      <x:c r="V50" s="10"/>
      <x:c r="W50" s="10">
        <x:v>1</x:v>
      </x:c>
      <x:c r="X50" s="10"/>
      <x:c r="Y50" s="10"/>
      <x:c r="Z50" s="10"/>
      <x:c r="AA50" s="12">
        <x:f t="shared" si="0"/>
        <x:v>2</x:v>
      </x:c>
    </x:row>
    <x:row r="51" spans="1:28" x14ac:dyDescent="0.25">
      <x:c r="L51" s="5">
        <x:v>13</x:v>
      </x:c>
      <x:c r="M51" s="8" t="s">
        <x:v>23</x:v>
      </x:c>
      <x:c r="N51" s="13"/>
      <x:c r="O51" s="16">
        <x:v>0</x:v>
      </x:c>
      <x:c r="P51" s="10">
        <x:v>0</x:v>
      </x:c>
      <x:c r="Q51" s="10">
        <x:v>0</x:v>
      </x:c>
      <x:c r="R51" s="10">
        <x:f>30+2</x:f>
        <x:v>32</x:v>
      </x:c>
      <x:c r="S51" s="10">
        <x:v>36</x:v>
      </x:c>
      <x:c r="T51" s="10">
        <x:v>48</x:v>
      </x:c>
      <x:c r="U51" s="10"/>
      <x:c r="V51" s="10">
        <x:v>1</x:v>
      </x:c>
      <x:c r="W51" s="10"/>
      <x:c r="X51" s="10"/>
      <x:c r="Y51" s="10"/>
      <x:c r="Z51" s="10"/>
      <x:c r="AA51" s="12">
        <x:f t="shared" si="0"/>
        <x:v>117</x:v>
      </x:c>
    </x:row>
    <x:row r="52" spans="1:28" x14ac:dyDescent="0.25">
      <x:c r="A52" s="17" t="s">
        <x:v>24</x:v>
      </x:c>
      <x:c r="L52" s="5">
        <x:v>14</x:v>
      </x:c>
      <x:c r="M52" s="14" t="s">
        <x:v>25</x:v>
      </x:c>
      <x:c r="N52" s="13"/>
      <x:c r="O52" s="16">
        <x:v>0</x:v>
      </x:c>
      <x:c r="P52" s="10">
        <x:v>0</x:v>
      </x:c>
      <x:c r="Q52" s="10">
        <x:v>0</x:v>
      </x:c>
      <x:c r="R52" s="10">
        <x:v>2</x:v>
      </x:c>
      <x:c r="S52" s="10"/>
      <x:c r="T52" s="10"/>
      <x:c r="U52" s="10"/>
      <x:c r="V52" s="10"/>
      <x:c r="W52" s="10"/>
      <x:c r="X52" s="10"/>
      <x:c r="Y52" s="10"/>
      <x:c r="Z52" s="10"/>
      <x:c r="AA52" s="12">
        <x:f t="shared" si="0"/>
        <x:v>2</x:v>
      </x:c>
    </x:row>
    <x:row r="53" spans="1:28" x14ac:dyDescent="0.25">
      <x:c r="A53" s="18" t="s">
        <x:v>26</x:v>
      </x:c>
      <x:c r="B53" s="19" t="s">
        <x:v>27</x:v>
      </x:c>
      <x:c r="C53" s="19" t="s">
        <x:v>28</x:v>
      </x:c>
      <x:c r="D53" s="19" t="s">
        <x:v>29</x:v>
      </x:c>
      <x:c r="E53" s="19" t="s">
        <x:v>30</x:v>
      </x:c>
      <x:c r="L53" s="5">
        <x:v>15</x:v>
      </x:c>
      <x:c r="M53" s="14" t="s">
        <x:v>31</x:v>
      </x:c>
      <x:c r="N53" s="13"/>
      <x:c r="O53" s="10">
        <x:v>0</x:v>
      </x:c>
      <x:c r="P53" s="10">
        <x:v>0</x:v>
      </x:c>
      <x:c r="Q53" s="10">
        <x:v>0</x:v>
      </x:c>
      <x:c r="R53" s="10">
        <x:v>2</x:v>
      </x:c>
      <x:c r="S53" s="10"/>
      <x:c r="T53" s="10"/>
      <x:c r="U53" s="10"/>
      <x:c r="V53" s="10"/>
      <x:c r="W53" s="10">
        <x:v>9</x:v>
      </x:c>
      <x:c r="X53" s="10"/>
      <x:c r="Y53" s="10"/>
      <x:c r="Z53" s="10"/>
      <x:c r="AA53" s="12">
        <x:f t="shared" si="0"/>
        <x:v>11</x:v>
      </x:c>
    </x:row>
    <x:row r="54" spans="1:28" x14ac:dyDescent="0.25">
      <x:c r="A54" s="20" t="d">
        <x:v>11/01/2018</x:v>
      </x:c>
      <x:c r="B54" s="21">
        <x:v>0</x:v>
      </x:c>
      <x:c r="C54" s="21">
        <x:v>0</x:v>
      </x:c>
      <x:c r="D54" s="21">
        <x:v>0</x:v>
      </x:c>
      <x:c r="E54" s="22" t="e">
        <x:f>C54/B54*1000000</x:f>
        <x:v>#DIV/0!</x:v>
      </x:c>
      <x:c r="L54" s="5">
        <x:v>16</x:v>
      </x:c>
      <x:c r="M54" s="14" t="s">
        <x:v>32</x:v>
      </x:c>
      <x:c r="N54" s="13"/>
      <x:c r="O54" s="10">
        <x:v>0</x:v>
      </x:c>
      <x:c r="P54" s="10">
        <x:v>0</x:v>
      </x:c>
      <x:c r="Q54" s="10">
        <x:v>0</x:v>
      </x:c>
      <x:c r="R54" s="10">
        <x:v>1</x:v>
      </x:c>
      <x:c r="S54" s="10"/>
      <x:c r="T54" s="10"/>
      <x:c r="U54" s="10"/>
      <x:c r="V54" s="10"/>
      <x:c r="W54" s="10"/>
      <x:c r="X54" s="10"/>
      <x:c r="Y54" s="10">
        <x:v>3</x:v>
      </x:c>
      <x:c r="Z54" s="10">
        <x:v>17</x:v>
      </x:c>
      <x:c r="AA54" s="12">
        <x:f t="shared" si="0"/>
        <x:v>21</x:v>
      </x:c>
    </x:row>
    <x:row r="55" spans="1:28" x14ac:dyDescent="0.25">
      <x:c r="A55" s="20">
        <x:v>42948</x:v>
      </x:c>
      <x:c r="B55" s="21">
        <x:v>0</x:v>
      </x:c>
      <x:c r="C55" s="21">
        <x:v>0</x:v>
      </x:c>
      <x:c r="D55" s="21">
        <x:v>0</x:v>
      </x:c>
      <x:c r="E55" s="22" t="e">
        <x:f>SUM(C55+C54)/SUM(B54:B55)*1000000</x:f>
        <x:v>#DIV/0!</x:v>
      </x:c>
      <x:c r="L55" s="5">
        <x:v>17</x:v>
      </x:c>
      <x:c r="M55" s="23" t="s">
        <x:v>33</x:v>
      </x:c>
      <x:c r="N55" s="24"/>
      <x:c r="O55" s="10"/>
      <x:c r="P55" s="10"/>
      <x:c r="Q55" s="10"/>
      <x:c r="R55" s="10"/>
      <x:c r="S55" s="10">
        <x:v>2</x:v>
      </x:c>
      <x:c r="T55" s="10"/>
      <x:c r="U55" s="10"/>
      <x:c r="V55" s="10"/>
      <x:c r="W55" s="10"/>
      <x:c r="X55" s="10"/>
      <x:c r="Y55" s="10"/>
      <x:c r="Z55" s="10"/>
      <x:c r="AA55" s="12">
        <x:f t="shared" si="0"/>
        <x:v>2</x:v>
      </x:c>
    </x:row>
    <x:row r="56" spans="1:28" x14ac:dyDescent="0.25">
      <x:c r="A56" s="20">
        <x:v>42979</x:v>
      </x:c>
      <x:c r="B56" s="21">
        <x:v>0</x:v>
      </x:c>
      <x:c r="C56" s="21">
        <x:v>0</x:v>
      </x:c>
      <x:c r="D56" s="21">
        <x:v>0</x:v>
      </x:c>
      <x:c r="E56" s="22" t="e">
        <x:f>SUM(C54:C56)/SUM(B54:B56)*1000000</x:f>
        <x:v>#DIV/0!</x:v>
      </x:c>
      <x:c r="L56" s="5">
        <x:v>18</x:v>
      </x:c>
      <x:c r="M56" s="23" t="s">
        <x:v>34</x:v>
      </x:c>
      <x:c r="N56" s="24"/>
      <x:c r="O56" s="10"/>
      <x:c r="P56" s="10"/>
      <x:c r="Q56" s="10"/>
      <x:c r="R56" s="10"/>
      <x:c r="S56" s="10"/>
      <x:c r="T56" s="10">
        <x:v>1</x:v>
      </x:c>
      <x:c r="U56" s="10"/>
      <x:c r="V56" s="10"/>
      <x:c r="W56" s="10"/>
      <x:c r="X56" s="10"/>
      <x:c r="Y56" s="10"/>
      <x:c r="Z56" s="10"/>
      <x:c r="AA56" s="12">
        <x:f t="shared" si="0"/>
        <x:v>1</x:v>
      </x:c>
    </x:row>
    <x:row r="57" spans="1:28" x14ac:dyDescent="0.25">
      <x:c r="A57" s="20">
        <x:v>43009</x:v>
      </x:c>
      <x:c r="B57" s="21">
        <x:v>0</x:v>
      </x:c>
      <x:c r="C57" s="21">
        <x:v>0</x:v>
      </x:c>
      <x:c r="D57" s="21">
        <x:v>0</x:v>
      </x:c>
      <x:c r="E57" s="22" t="e">
        <x:f>SUM(C54:C57)/SUM(B54:B57)*1000000</x:f>
        <x:v>#DIV/0!</x:v>
      </x:c>
      <x:c r="L57" s="5">
        <x:v>19</x:v>
      </x:c>
      <x:c r="M57" s="23" t="s">
        <x:v>35</x:v>
      </x:c>
      <x:c r="N57" s="24"/>
      <x:c r="O57" s="10"/>
      <x:c r="P57" s="10"/>
      <x:c r="Q57" s="10"/>
      <x:c r="R57" s="10"/>
      <x:c r="S57" s="10"/>
      <x:c r="T57" s="10">
        <x:v>1</x:v>
      </x:c>
      <x:c r="U57" s="10"/>
      <x:c r="V57" s="10"/>
      <x:c r="W57" s="10"/>
      <x:c r="X57" s="10"/>
      <x:c r="Y57" s="10"/>
      <x:c r="Z57" s="10"/>
      <x:c r="AA57" s="12">
        <x:f>SUM(S57:Z57)</x:f>
        <x:v>1</x:v>
      </x:c>
    </x:row>
    <x:row r="58" spans="1:28" x14ac:dyDescent="0.25">
      <x:c r="A58" s="20">
        <x:v>43040</x:v>
      </x:c>
      <x:c r="B58" s="21">
        <x:v>0</x:v>
      </x:c>
      <x:c r="C58" s="21">
        <x:v>0</x:v>
      </x:c>
      <x:c r="D58" s="21">
        <x:v>0</x:v>
      </x:c>
      <x:c r="E58" s="22" t="e">
        <x:f>SUM(C54:C58)/SUM(B54:B58)*1000000</x:f>
        <x:v>#DIV/0!</x:v>
      </x:c>
      <x:c r="L58" s="5">
        <x:v>20</x:v>
      </x:c>
      <x:c r="M58" s="25" t="s">
        <x:v>36</x:v>
      </x:c>
      <x:c r="N58" s="24"/>
      <x:c r="O58" s="10"/>
      <x:c r="P58" s="10"/>
      <x:c r="Q58" s="10"/>
      <x:c r="R58" s="10"/>
      <x:c r="S58" s="10"/>
      <x:c r="T58" s="10"/>
      <x:c r="U58" s="10">
        <x:v>2</x:v>
      </x:c>
      <x:c r="V58" s="10"/>
      <x:c r="W58" s="10"/>
      <x:c r="X58" s="10"/>
      <x:c r="Y58" s="10"/>
      <x:c r="Z58" s="10"/>
      <x:c r="AA58" s="12">
        <x:f>SUM(S58:Z58)</x:f>
        <x:v>2</x:v>
      </x:c>
      <x:c r="AB58" s="26"/>
    </x:row>
    <x:row r="59" spans="1:28" x14ac:dyDescent="0.25">
      <x:c r="A59" s="20">
        <x:v>43070</x:v>
      </x:c>
      <x:c r="B59" s="21">
        <x:v>0</x:v>
      </x:c>
      <x:c r="C59" s="21">
        <x:v>0</x:v>
      </x:c>
      <x:c r="D59" s="21">
        <x:v>0</x:v>
      </x:c>
      <x:c r="E59" s="22" t="e">
        <x:f>SUM(C54:C59)/SUM(B54:B59)*1000000</x:f>
        <x:v>#DIV/0!</x:v>
      </x:c>
      <x:c r="L59" s="5">
        <x:v>21</x:v>
      </x:c>
      <x:c r="M59" s="23" t="s">
        <x:v>37</x:v>
      </x:c>
      <x:c r="N59" s="24"/>
      <x:c r="O59" s="10"/>
      <x:c r="P59" s="10"/>
      <x:c r="Q59" s="10"/>
      <x:c r="R59" s="10"/>
      <x:c r="S59" s="10"/>
      <x:c r="T59" s="10"/>
      <x:c r="U59" s="10"/>
      <x:c r="V59" s="10">
        <x:v>1</x:v>
      </x:c>
      <x:c r="W59" s="10">
        <x:v>1</x:v>
      </x:c>
      <x:c r="X59" s="10"/>
      <x:c r="Y59" s="10">
        <x:v>9</x:v>
      </x:c>
      <x:c r="Z59" s="10"/>
      <x:c r="AA59" s="12">
        <x:f>SUM(S59:Z59)</x:f>
        <x:v>11</x:v>
      </x:c>
      <x:c r="AB59" s="26"/>
    </x:row>
    <x:row r="60" spans="1:28" x14ac:dyDescent="0.25">
      <x:c r="A60" s="20">
        <x:v>43101</x:v>
      </x:c>
      <x:c r="B60" s="21">
        <x:v>0</x:v>
      </x:c>
      <x:c r="C60" s="21">
        <x:v>0</x:v>
      </x:c>
      <x:c r="D60" s="21">
        <x:v>0</x:v>
      </x:c>
      <x:c r="E60" s="22" t="e">
        <x:f>SUM(C54:C60)/SUM(B54:B60)*1000000</x:f>
        <x:v>#DIV/0!</x:v>
      </x:c>
      <x:c r="L60" s="5">
        <x:v>22</x:v>
      </x:c>
      <x:c r="M60" s="23" t="s">
        <x:v>38</x:v>
      </x:c>
      <x:c r="N60" s="24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>
        <x:v>5</x:v>
      </x:c>
      <x:c r="Z60" s="10">
        <x:v>4</x:v>
      </x:c>
      <x:c r="AA60" s="12">
        <x:f>SUM(S60:Z60)</x:f>
        <x:v>9</x:v>
      </x:c>
      <x:c r="AB60" s="27"/>
    </x:row>
    <x:row r="61" spans="1:28" x14ac:dyDescent="0.25">
      <x:c r="A61" s="20">
        <x:v>43132</x:v>
      </x:c>
      <x:c r="B61" s="21">
        <x:v>0</x:v>
      </x:c>
      <x:c r="C61" s="21">
        <x:v>0</x:v>
      </x:c>
      <x:c r="D61" s="21">
        <x:v>0</x:v>
      </x:c>
      <x:c r="E61" s="22" t="e">
        <x:f>SUM(C54:C61)/SUM(B54:B61)*1000000</x:f>
        <x:v>#DIV/0!</x:v>
      </x:c>
      <x:c r="L61" s="5">
        <x:v>23</x:v>
      </x:c>
      <x:c r="M61" s="25"/>
      <x:c r="N61" s="24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2">
        <x:f t="shared" si="0"/>
        <x:v>0</x:v>
      </x:c>
    </x:row>
    <x:row r="62" spans="1:28" x14ac:dyDescent="0.25">
      <x:c r="A62" s="20">
        <x:v>43160</x:v>
      </x:c>
      <x:c r="B62" s="21">
        <x:v>0</x:v>
      </x:c>
      <x:c r="C62" s="21">
        <x:v>0</x:v>
      </x:c>
      <x:c r="D62" s="21">
        <x:v>0</x:v>
      </x:c>
      <x:c r="E62" s="22" t="e">
        <x:f>SUM(C54:C62)/SUM(B54:B62)*1000000</x:f>
        <x:v>#DIV/0!</x:v>
      </x:c>
      <x:c r="J62" s="28"/>
      <x:c r="L62" s="5">
        <x:v>24</x:v>
      </x:c>
      <x:c r="M62" s="25"/>
      <x:c r="N62" s="24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2">
        <x:f t="shared" si="0"/>
        <x:v>0</x:v>
      </x:c>
    </x:row>
    <x:row r="63" spans="1:28" x14ac:dyDescent="0.25">
      <x:c r="A63" s="20">
        <x:v>43191</x:v>
      </x:c>
      <x:c r="B63" s="21">
        <x:v>0</x:v>
      </x:c>
      <x:c r="C63" s="21">
        <x:v>0</x:v>
      </x:c>
      <x:c r="D63" s="21">
        <x:v>0</x:v>
      </x:c>
      <x:c r="E63" s="22" t="e">
        <x:f>SUM(C54:C63)/SUM(B54:B63)*1000000</x:f>
        <x:v>#DIV/0!</x:v>
      </x:c>
      <x:c r="L63" s="5">
        <x:v>25</x:v>
      </x:c>
      <x:c r="M63" s="25"/>
      <x:c r="N63" s="24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2">
        <x:f t="shared" si="0"/>
        <x:v>0</x:v>
      </x:c>
    </x:row>
    <x:row r="64" spans="1:28" x14ac:dyDescent="0.25">
      <x:c r="A64" s="20">
        <x:v>43221</x:v>
      </x:c>
      <x:c r="B64" s="21">
        <x:v>0</x:v>
      </x:c>
      <x:c r="C64" s="21">
        <x:v>0</x:v>
      </x:c>
      <x:c r="D64" s="21">
        <x:v>0</x:v>
      </x:c>
      <x:c r="E64" s="22" t="e">
        <x:f>SUM(C54:C64)/SUM(B54:B64)*1000000</x:f>
        <x:v>#DIV/0!</x:v>
      </x:c>
      <x:c r="L64" s="5" t="s">
        <x:v>39</x:v>
      </x:c>
      <x:c r="M64" s="29"/>
      <x:c r="N64" s="13"/>
      <x:c r="O64" s="30">
        <x:f>SUM(O39:O54)</x:f>
        <x:v>7</x:v>
      </x:c>
      <x:c r="P64" s="30">
        <x:f>SUM(P39:P54)</x:f>
        <x:v>3</x:v>
      </x:c>
      <x:c r="Q64" s="30">
        <x:f>SUM(Q39:Q54)</x:f>
        <x:v>72</x:v>
      </x:c>
      <x:c r="R64" s="30">
        <x:f>SUM(R39:R54)</x:f>
        <x:v>65</x:v>
      </x:c>
      <x:c r="S64" s="30">
        <x:f t="shared" ref="S64:Z64" si="2">SUM(S39:S63)</x:f>
        <x:v>49</x:v>
      </x:c>
      <x:c r="T64" s="30">
        <x:f t="shared" si="2"/>
        <x:v>144</x:v>
      </x:c>
      <x:c r="U64" s="30">
        <x:f t="shared" si="2"/>
        <x:v>2</x:v>
      </x:c>
      <x:c r="V64" s="30">
        <x:f t="shared" si="2"/>
        <x:v>53</x:v>
      </x:c>
      <x:c r="W64" s="30">
        <x:f t="shared" si="2"/>
        <x:v>95</x:v>
      </x:c>
      <x:c r="X64" s="30">
        <x:f t="shared" si="2"/>
        <x:v>1391</x:v>
      </x:c>
      <x:c r="Y64" s="30">
        <x:f t="shared" si="2"/>
        <x:v>138</x:v>
      </x:c>
      <x:c r="Z64" s="30">
        <x:f t="shared" si="2"/>
        <x:v>27</x:v>
      </x:c>
      <x:c r="AA64" s="31">
        <x:f t="shared" si="0"/>
        <x:v>2046</x:v>
      </x:c>
    </x:row>
    <x:row r="65" spans="1:27" x14ac:dyDescent="0.25">
      <x:c r="A65" s="20">
        <x:v>43252</x:v>
      </x:c>
      <x:c r="B65" s="21">
        <x:v>0</x:v>
      </x:c>
      <x:c r="C65" s="21">
        <x:v>0</x:v>
      </x:c>
      <x:c r="D65" s="21">
        <x:v>0</x:v>
      </x:c>
      <x:c r="E65" s="22" t="e">
        <x:f>SUM(C54:C65)/SUM(B54:B65)*1000000</x:f>
        <x:v>#DIV/0!</x:v>
      </x:c>
      <x:c r="G65" s="32"/>
      <x:c r="L65" s="5" t="s">
        <x:v>40</x:v>
      </x:c>
      <x:c r="M65" s="29"/>
      <x:c r="N65" s="13"/>
      <x:c r="O65" s="33">
        <x:f>B54</x:f>
        <x:v>0</x:v>
      </x:c>
      <x:c r="P65" s="33">
        <x:f>B55</x:f>
        <x:v>0</x:v>
      </x:c>
      <x:c r="Q65" s="33">
        <x:f>B56</x:f>
        <x:v>0</x:v>
      </x:c>
      <x:c r="R65" s="33">
        <x:f>B57</x:f>
        <x:v>0</x:v>
      </x:c>
      <x:c r="S65" s="33">
        <x:f>B58</x:f>
        <x:v>0</x:v>
      </x:c>
      <x:c r="T65" s="33">
        <x:f>B59</x:f>
        <x:v>0</x:v>
      </x:c>
      <x:c r="U65" s="33">
        <x:f>B60</x:f>
        <x:v>0</x:v>
      </x:c>
      <x:c r="V65" s="33">
        <x:f>B61</x:f>
        <x:v>0</x:v>
      </x:c>
      <x:c r="W65" s="33">
        <x:f>B62</x:f>
        <x:v>0</x:v>
      </x:c>
      <x:c r="X65" s="34">
        <x:f>B63</x:f>
        <x:v>0</x:v>
      </x:c>
      <x:c r="Y65" s="34">
        <x:f>B64</x:f>
        <x:v>0</x:v>
      </x:c>
      <x:c r="Z65" s="34">
        <x:f>B65</x:f>
        <x:v>0</x:v>
      </x:c>
      <x:c r="AA65" s="31">
        <x:f t="shared" si="0"/>
        <x:v>0</x:v>
      </x:c>
    </x:row>
    <x:row r="66" spans="1:27" x14ac:dyDescent="0.25">
      <x:c r="A66" s="35" t="s">
        <x:v>41</x:v>
      </x:c>
      <x:c r="B66" s="36">
        <x:f>SUM(B54:B65)</x:f>
        <x:v>0</x:v>
      </x:c>
      <x:c r="C66" s="36">
        <x:f>SUM(C54:C65)</x:f>
        <x:v>0</x:v>
      </x:c>
      <x:c r="D66" s="21">
        <x:v>0</x:v>
      </x:c>
      <x:c r="E66" s="37" t="e">
        <x:f>C66/B66*1000000</x:f>
        <x:v>#DIV/0!</x:v>
      </x:c>
      <x:c r="G66" s="32"/>
      <x:c r="L66" s="5" t="s">
        <x:v>30</x:v>
      </x:c>
      <x:c r="M66" s="29"/>
      <x:c r="N66" s="13"/>
      <x:c r="O66" s="38">
        <x:v>109.00031142946123</x:v>
      </x:c>
      <x:c r="P66" s="38">
        <x:v>49.511568377951512</x:v>
      </x:c>
      <x:c r="Q66" s="38">
        <x:v>391.98627091987709</x:v>
      </x:c>
      <x:c r="R66" s="38">
        <x:v>467.04771829715037</x:v>
      </x:c>
      <x:c r="S66" s="38">
        <x:v>436.05653606476778</x:v>
      </x:c>
      <x:c r="T66" s="38">
        <x:v>492.66580015446522</x:v>
      </x:c>
      <x:c r="U66" s="38">
        <x:v>493.68459040057735</x:v>
      </x:c>
      <x:c r="V66" s="38">
        <x:v>558.23603067330339</x:v>
      </x:c>
      <x:c r="W66" s="38">
        <x:v>681.25384074231647</x:v>
      </x:c>
      <x:c r="X66" s="38">
        <x:v>2595.3598112465593</x:v>
      </x:c>
      <x:c r="Y66" s="38">
        <x:v>2664.9841671693489</x:v>
      </x:c>
      <x:c r="Z66" s="38">
        <x:v>2638.5768707974275</x:v>
      </x:c>
      <x:c r="AA66" s="31">
        <x:f>IF(AA65&gt;0,(AA64/AA65)*1000000,0)</x:f>
        <x:v>0</x:v>
      </x:c>
    </x:row>
    <x:row r="67" spans="1:27" x14ac:dyDescent="0.25">
      <x:c r="G67" s="32"/>
    </x:row>
    <x:row r="68" spans="1:27" x14ac:dyDescent="0.25">
      <x:c r="A68" s="17" t="s">
        <x:v>42</x:v>
      </x:c>
      <x:c r="L68" s="39" t="s">
        <x:v>8</x:v>
      </x:c>
      <x:c r="M68" s="40" t="s">
        <x:v>43</x:v>
      </x:c>
      <x:c r="N68" s="41"/>
      <x:c r="O68" s="41"/>
      <x:c r="P68" s="41"/>
      <x:c r="Q68" s="41"/>
      <x:c r="R68" s="41"/>
      <x:c r="S68" s="41"/>
      <x:c r="T68" s="42" t="s">
        <x:v>44</x:v>
      </x:c>
      <x:c r="U68" s="43"/>
      <x:c r="V68" s="42" t="s">
        <x:v>45</x:v>
      </x:c>
      <x:c r="W68" s="44"/>
      <x:c r="X68" s="45" t="s">
        <x:v>46</x:v>
      </x:c>
      <x:c r="Y68" s="44"/>
      <x:c r="Z68" s="88" t="s">
        <x:v>47</x:v>
      </x:c>
      <x:c r="AA68" s="88"/>
    </x:row>
    <x:row r="69" spans="1:27" x14ac:dyDescent="0.25">
      <x:c r="A69" s="18" t="s">
        <x:v>26</x:v>
      </x:c>
      <x:c r="B69" s="46" t="s">
        <x:v>48</x:v>
      </x:c>
      <x:c r="C69" s="46" t="s">
        <x:v>49</x:v>
      </x:c>
      <x:c r="D69" s="46" t="s">
        <x:v>50</x:v>
      </x:c>
      <x:c r="E69" s="46" t="s">
        <x:v>51</x:v>
      </x:c>
      <x:c r="F69" s="46" t="s">
        <x:v>29</x:v>
      </x:c>
      <x:c r="G69" s="46" t="s">
        <x:v>52</x:v>
      </x:c>
      <x:c r="L69" s="47"/>
      <x:c r="M69" s="89"/>
      <x:c r="N69" s="90"/>
      <x:c r="O69" s="90"/>
      <x:c r="P69" s="90"/>
      <x:c r="Q69" s="90"/>
      <x:c r="R69" s="90"/>
      <x:c r="S69" s="91"/>
      <x:c r="T69" s="92"/>
      <x:c r="U69" s="93"/>
      <x:c r="V69" s="92"/>
      <x:c r="W69" s="93"/>
      <x:c r="X69" s="92"/>
      <x:c r="Y69" s="93"/>
      <x:c r="Z69" s="94"/>
      <x:c r="AA69" s="95"/>
    </x:row>
    <x:row r="70" spans="1:27" ht="24.75" customHeight="1" x14ac:dyDescent="0.25">
      <x:c r="A70" s="20">
        <x:v>42917</x:v>
      </x:c>
      <x:c r="B70" s="48">
        <x:v>0</x:v>
      </x:c>
      <x:c r="C70" s="49">
        <x:f>E70-D70</x:f>
        <x:v>0</x:v>
      </x:c>
      <x:c r="D70" s="50">
        <x:v>16</x:v>
      </x:c>
      <x:c r="E70" s="51">
        <x:v>16</x:v>
      </x:c>
      <x:c r="F70" s="52">
        <x:v>0.98</x:v>
      </x:c>
      <x:c r="G70" s="53">
        <x:f t="shared" ref="G70:G79" si="3">(D70+B70)/E70</x:f>
        <x:v>1</x:v>
      </x:c>
      <x:c r="L70" s="47">
        <x:v>3</x:v>
      </x:c>
      <x:c r="M70" s="89" t="s">
        <x:v>53</x:v>
      </x:c>
      <x:c r="N70" s="90"/>
      <x:c r="O70" s="90"/>
      <x:c r="P70" s="90"/>
      <x:c r="Q70" s="90"/>
      <x:c r="R70" s="90"/>
      <x:c r="S70" s="91"/>
      <x:c r="T70" s="92">
        <x:v>43057</x:v>
      </x:c>
      <x:c r="U70" s="93"/>
      <x:c r="V70" s="92">
        <x:v>43057</x:v>
      </x:c>
      <x:c r="W70" s="93"/>
      <x:c r="X70" s="92" t="s">
        <x:v>54</x:v>
      </x:c>
      <x:c r="Y70" s="93"/>
      <x:c r="Z70" s="94" t="s">
        <x:v>55</x:v>
      </x:c>
      <x:c r="AA70" s="95"/>
    </x:row>
    <x:row r="71" spans="1:27" ht="28.5" customHeight="1" x14ac:dyDescent="0.25">
      <x:c r="A71" s="20">
        <x:v>42948</x:v>
      </x:c>
      <x:c r="B71" s="48">
        <x:v>0</x:v>
      </x:c>
      <x:c r="C71" s="49">
        <x:f t="shared" ref="C71:C81" si="4">E71-D71</x:f>
        <x:v>0</x:v>
      </x:c>
      <x:c r="D71" s="51">
        <x:v>25</x:v>
      </x:c>
      <x:c r="E71" s="51">
        <x:v>25</x:v>
      </x:c>
      <x:c r="F71" s="52">
        <x:v>0.98</x:v>
      </x:c>
      <x:c r="G71" s="53">
        <x:f t="shared" si="3"/>
        <x:v>1</x:v>
      </x:c>
      <x:c r="L71" s="47">
        <x:v>3</x:v>
      </x:c>
      <x:c r="M71" s="89" t="s">
        <x:v>56</x:v>
      </x:c>
      <x:c r="N71" s="90"/>
      <x:c r="O71" s="90"/>
      <x:c r="P71" s="90"/>
      <x:c r="Q71" s="90"/>
      <x:c r="R71" s="90"/>
      <x:c r="S71" s="91"/>
      <x:c r="T71" s="92">
        <x:v>43077</x:v>
      </x:c>
      <x:c r="U71" s="93"/>
      <x:c r="V71" s="92">
        <x:v>43131</x:v>
      </x:c>
      <x:c r="W71" s="93"/>
      <x:c r="X71" s="92" t="s">
        <x:v>54</x:v>
      </x:c>
      <x:c r="Y71" s="93"/>
      <x:c r="Z71" s="94" t="s">
        <x:v>55</x:v>
      </x:c>
      <x:c r="AA71" s="95"/>
    </x:row>
    <x:row r="72" spans="1:27" ht="24.75" customHeight="1" x14ac:dyDescent="0.25">
      <x:c r="A72" s="20">
        <x:v>42979</x:v>
      </x:c>
      <x:c r="B72" s="48">
        <x:v>0</x:v>
      </x:c>
      <x:c r="C72" s="49">
        <x:f t="shared" si="4"/>
        <x:v>0</x:v>
      </x:c>
      <x:c r="D72" s="51">
        <x:v>7218</x:v>
      </x:c>
      <x:c r="E72" s="51">
        <x:v>7218</x:v>
      </x:c>
      <x:c r="F72" s="52">
        <x:v>0.98</x:v>
      </x:c>
      <x:c r="G72" s="53">
        <x:f t="shared" si="3"/>
        <x:v>1</x:v>
      </x:c>
      <x:c r="L72" s="47">
        <x:v>2</x:v>
      </x:c>
      <x:c r="M72" s="89" t="s">
        <x:v>57</x:v>
      </x:c>
      <x:c r="N72" s="90"/>
      <x:c r="O72" s="90"/>
      <x:c r="P72" s="90"/>
      <x:c r="Q72" s="90"/>
      <x:c r="R72" s="90"/>
      <x:c r="S72" s="91"/>
      <x:c r="T72" s="92">
        <x:v>43102</x:v>
      </x:c>
      <x:c r="U72" s="93"/>
      <x:c r="V72" s="92">
        <x:v>43108</x:v>
      </x:c>
      <x:c r="W72" s="93"/>
      <x:c r="X72" s="92" t="s">
        <x:v>54</x:v>
      </x:c>
      <x:c r="Y72" s="93"/>
      <x:c r="Z72" s="94" t="s">
        <x:v>55</x:v>
      </x:c>
      <x:c r="AA72" s="95"/>
    </x:row>
    <x:row r="73" spans="1:27" ht="24" customHeight="1" x14ac:dyDescent="0.25">
      <x:c r="A73" s="20">
        <x:v>43009</x:v>
      </x:c>
      <x:c r="B73" s="48">
        <x:v>0</x:v>
      </x:c>
      <x:c r="C73" s="49">
        <x:f t="shared" si="4"/>
        <x:v>0</x:v>
      </x:c>
      <x:c r="D73" s="51">
        <x:v>105552</x:v>
      </x:c>
      <x:c r="E73" s="51">
        <x:v>105552</x:v>
      </x:c>
      <x:c r="F73" s="52">
        <x:v>0.98</x:v>
      </x:c>
      <x:c r="G73" s="53">
        <x:f t="shared" si="3"/>
        <x:v>1</x:v>
      </x:c>
      <x:c r="L73" s="47">
        <x:v>13</x:v>
      </x:c>
      <x:c r="M73" s="89" t="s">
        <x:v>58</x:v>
      </x:c>
      <x:c r="N73" s="90"/>
      <x:c r="O73" s="90"/>
      <x:c r="P73" s="90"/>
      <x:c r="Q73" s="90"/>
      <x:c r="R73" s="90"/>
      <x:c r="S73" s="91"/>
      <x:c r="T73" s="92">
        <x:v>43111</x:v>
      </x:c>
      <x:c r="U73" s="93"/>
      <x:c r="V73" s="92">
        <x:v>43130</x:v>
      </x:c>
      <x:c r="W73" s="93"/>
      <x:c r="X73" s="92" t="s">
        <x:v>54</x:v>
      </x:c>
      <x:c r="Y73" s="93"/>
      <x:c r="Z73" s="94" t="s">
        <x:v>55</x:v>
      </x:c>
      <x:c r="AA73" s="95"/>
    </x:row>
    <x:row r="74" spans="1:27" ht="33.75" customHeight="1" x14ac:dyDescent="0.25">
      <x:c r="A74" s="20">
        <x:v>43040</x:v>
      </x:c>
      <x:c r="B74" s="48">
        <x:v>0</x:v>
      </x:c>
      <x:c r="C74" s="49">
        <x:f t="shared" si="4"/>
        <x:v>0</x:v>
      </x:c>
      <x:c r="D74" s="51">
        <x:v>122044</x:v>
      </x:c>
      <x:c r="E74" s="51">
        <x:v>122044</x:v>
      </x:c>
      <x:c r="F74" s="52">
        <x:v>0.98</x:v>
      </x:c>
      <x:c r="G74" s="53">
        <x:f t="shared" si="3"/>
        <x:v>1</x:v>
      </x:c>
      <x:c r="L74" s="47">
        <x:v>3</x:v>
      </x:c>
      <x:c r="M74" s="89" t="s">
        <x:v>59</x:v>
      </x:c>
      <x:c r="N74" s="90"/>
      <x:c r="O74" s="90"/>
      <x:c r="P74" s="90"/>
      <x:c r="Q74" s="90"/>
      <x:c r="R74" s="90"/>
      <x:c r="S74" s="91"/>
      <x:c r="T74" s="92">
        <x:v>43196</x:v>
      </x:c>
      <x:c r="U74" s="93"/>
      <x:c r="V74" s="92">
        <x:v>43238</x:v>
      </x:c>
      <x:c r="W74" s="93"/>
      <x:c r="X74" s="92" t="s">
        <x:v>54</x:v>
      </x:c>
      <x:c r="Y74" s="93"/>
      <x:c r="Z74" s="94" t="s">
        <x:v>55</x:v>
      </x:c>
      <x:c r="AA74" s="95"/>
    </x:row>
    <x:row r="75" spans="1:27" ht="28.5" customHeight="1" x14ac:dyDescent="0.25">
      <x:c r="A75" s="20">
        <x:v>43070</x:v>
      </x:c>
      <x:c r="B75" s="48">
        <x:v>0</x:v>
      </x:c>
      <x:c r="C75" s="49">
        <x:f t="shared" si="4"/>
        <x:v>0</x:v>
      </x:c>
      <x:c r="D75" s="51">
        <x:v>240546</x:v>
      </x:c>
      <x:c r="E75" s="51">
        <x:v>240546</x:v>
      </x:c>
      <x:c r="F75" s="52">
        <x:v>0.98</x:v>
      </x:c>
      <x:c r="G75" s="53">
        <x:f t="shared" si="3"/>
        <x:v>1</x:v>
      </x:c>
      <x:c r="L75" s="96">
        <x:v>3</x:v>
      </x:c>
      <x:c r="M75" s="89" t="s">
        <x:v>60</x:v>
      </x:c>
      <x:c r="N75" s="90"/>
      <x:c r="O75" s="90"/>
      <x:c r="P75" s="90"/>
      <x:c r="Q75" s="90"/>
      <x:c r="R75" s="90"/>
      <x:c r="S75" s="91"/>
      <x:c r="T75" s="92">
        <x:v>43243</x:v>
      </x:c>
      <x:c r="U75" s="93"/>
      <x:c r="V75" s="92">
        <x:v>43244</x:v>
      </x:c>
      <x:c r="W75" s="93"/>
      <x:c r="X75" s="92" t="s">
        <x:v>54</x:v>
      </x:c>
      <x:c r="Y75" s="93"/>
      <x:c r="Z75" s="94" t="s">
        <x:v>61</x:v>
      </x:c>
      <x:c r="AA75" s="95"/>
    </x:row>
    <x:row r="76" spans="1:27" ht="26.25" customHeight="1" x14ac:dyDescent="0.25">
      <x:c r="A76" s="20">
        <x:v>43101</x:v>
      </x:c>
      <x:c r="B76" s="48">
        <x:v>0</x:v>
      </x:c>
      <x:c r="C76" s="49">
        <x:f t="shared" si="4"/>
        <x:v>0</x:v>
      </x:c>
      <x:c r="D76" s="51">
        <x:v>9994</x:v>
      </x:c>
      <x:c r="E76" s="51">
        <x:v>9994</x:v>
      </x:c>
      <x:c r="F76" s="52">
        <x:v>0.98</x:v>
      </x:c>
      <x:c r="G76" s="53">
        <x:f t="shared" si="3"/>
        <x:v>1</x:v>
      </x:c>
      <x:c r="L76" s="97"/>
      <x:c r="M76" s="89" t="s">
        <x:v>62</x:v>
      </x:c>
      <x:c r="N76" s="90"/>
      <x:c r="O76" s="90"/>
      <x:c r="P76" s="90"/>
      <x:c r="Q76" s="90"/>
      <x:c r="R76" s="90"/>
      <x:c r="S76" s="91"/>
      <x:c r="T76" s="92">
        <x:v>43251</x:v>
      </x:c>
      <x:c r="U76" s="93"/>
      <x:c r="V76" s="92">
        <x:v>43270</x:v>
      </x:c>
      <x:c r="W76" s="93"/>
      <x:c r="X76" s="99" t="s">
        <x:v>54</x:v>
      </x:c>
      <x:c r="Y76" s="100"/>
      <x:c r="Z76" s="94" t="s">
        <x:v>61</x:v>
      </x:c>
      <x:c r="AA76" s="95"/>
    </x:row>
    <x:row r="77" spans="1:27" ht="24" customHeight="1" x14ac:dyDescent="0.25">
      <x:c r="A77" s="20">
        <x:v>43132</x:v>
      </x:c>
      <x:c r="B77" s="48">
        <x:v>0</x:v>
      </x:c>
      <x:c r="C77" s="49">
        <x:f t="shared" si="4"/>
        <x:v>0</x:v>
      </x:c>
      <x:c r="D77" s="51">
        <x:v>4364</x:v>
      </x:c>
      <x:c r="E77" s="51">
        <x:v>4364</x:v>
      </x:c>
      <x:c r="F77" s="52">
        <x:v>0.98</x:v>
      </x:c>
      <x:c r="G77" s="53">
        <x:f t="shared" si="3"/>
        <x:v>1</x:v>
      </x:c>
      <x:c r="L77" s="98"/>
      <x:c r="M77" s="89" t="s">
        <x:v>63</x:v>
      </x:c>
      <x:c r="N77" s="90"/>
      <x:c r="O77" s="90"/>
      <x:c r="P77" s="90"/>
      <x:c r="Q77" s="90"/>
      <x:c r="R77" s="90"/>
      <x:c r="S77" s="91"/>
      <x:c r="T77" s="92">
        <x:v>43251</x:v>
      </x:c>
      <x:c r="U77" s="93"/>
      <x:c r="V77" s="92">
        <x:v>43230</x:v>
      </x:c>
      <x:c r="W77" s="93"/>
      <x:c r="X77" s="92" t="s">
        <x:v>54</x:v>
      </x:c>
      <x:c r="Y77" s="93"/>
      <x:c r="Z77" s="94" t="s">
        <x:v>61</x:v>
      </x:c>
      <x:c r="AA77" s="95"/>
    </x:row>
    <x:row r="78" spans="1:27" ht="56.25" customHeight="1" x14ac:dyDescent="0.25">
      <x:c r="A78" s="20">
        <x:v>43160</x:v>
      </x:c>
      <x:c r="B78" s="48">
        <x:v>0</x:v>
      </x:c>
      <x:c r="C78" s="49">
        <x:f t="shared" si="4"/>
        <x:v>50</x:v>
      </x:c>
      <x:c r="D78" s="51">
        <x:v>11352</x:v>
      </x:c>
      <x:c r="E78" s="51">
        <x:v>11402</x:v>
      </x:c>
      <x:c r="F78" s="52">
        <x:v>0.98</x:v>
      </x:c>
      <x:c r="G78" s="53">
        <x:f t="shared" si="3"/>
        <x:v>0.99561480442027717</x:v>
      </x:c>
      <x:c r="H78" s="32"/>
      <x:c r="I78" s="32"/>
      <x:c r="L78" s="47">
        <x:v>22</x:v>
      </x:c>
      <x:c r="M78" s="89" t="s">
        <x:v>64</x:v>
      </x:c>
      <x:c r="N78" s="102"/>
      <x:c r="O78" s="102"/>
      <x:c r="P78" s="102"/>
      <x:c r="Q78" s="102"/>
      <x:c r="R78" s="102"/>
      <x:c r="S78" s="103"/>
      <x:c r="T78" s="92">
        <x:v>43311</x:v>
      </x:c>
      <x:c r="U78" s="93"/>
      <x:c r="V78" s="92">
        <x:v>43303</x:v>
      </x:c>
      <x:c r="W78" s="93"/>
      <x:c r="X78" s="92" t="s">
        <x:v>54</x:v>
      </x:c>
      <x:c r="Y78" s="93"/>
      <x:c r="Z78" s="94" t="s">
        <x:v>65</x:v>
      </x:c>
      <x:c r="AA78" s="95"/>
    </x:row>
    <x:row r="79" spans="1:27" x14ac:dyDescent="0.25">
      <x:c r="A79" s="20">
        <x:v>43191</x:v>
      </x:c>
      <x:c r="B79" s="48">
        <x:v>0</x:v>
      </x:c>
      <x:c r="C79" s="49">
        <x:f t="shared" si="4"/>
        <x:v>0</x:v>
      </x:c>
      <x:c r="D79" s="51">
        <x:v>6012</x:v>
      </x:c>
      <x:c r="E79" s="51">
        <x:v>6012</x:v>
      </x:c>
      <x:c r="F79" s="52">
        <x:v>0.98</x:v>
      </x:c>
      <x:c r="G79" s="53">
        <x:f t="shared" si="3"/>
        <x:v>1</x:v>
      </x:c>
      <x:c r="L79" s="47"/>
      <x:c r="M79" s="101"/>
      <x:c r="N79" s="102"/>
      <x:c r="O79" s="102"/>
      <x:c r="P79" s="102"/>
      <x:c r="Q79" s="102"/>
      <x:c r="R79" s="102"/>
      <x:c r="S79" s="103"/>
      <x:c r="T79" s="92"/>
      <x:c r="U79" s="93"/>
      <x:c r="V79" s="92"/>
      <x:c r="W79" s="93"/>
      <x:c r="X79" s="92"/>
      <x:c r="Y79" s="93"/>
      <x:c r="Z79" s="94"/>
      <x:c r="AA79" s="95"/>
    </x:row>
    <x:row r="80" spans="1:27" x14ac:dyDescent="0.25">
      <x:c r="A80" s="20">
        <x:v>43221</x:v>
      </x:c>
      <x:c r="B80" s="48">
        <x:v>0</x:v>
      </x:c>
      <x:c r="C80" s="49">
        <x:f t="shared" si="4"/>
        <x:v>0</x:v>
      </x:c>
      <x:c r="D80" s="51">
        <x:v>20462</x:v>
      </x:c>
      <x:c r="E80" s="51">
        <x:v>20462</x:v>
      </x:c>
      <x:c r="F80" s="52">
        <x:v>0.98</x:v>
      </x:c>
      <x:c r="G80" s="53">
        <x:f>(D80+B80)/E80</x:f>
        <x:v>1</x:v>
      </x:c>
      <x:c r="L80" s="47"/>
      <x:c r="M80" s="101"/>
      <x:c r="N80" s="102"/>
      <x:c r="O80" s="102"/>
      <x:c r="P80" s="102"/>
      <x:c r="Q80" s="102"/>
      <x:c r="R80" s="102"/>
      <x:c r="S80" s="103"/>
      <x:c r="T80" s="92"/>
      <x:c r="U80" s="93"/>
      <x:c r="V80" s="92"/>
      <x:c r="W80" s="93"/>
      <x:c r="X80" s="92"/>
      <x:c r="Y80" s="93"/>
      <x:c r="Z80" s="94"/>
      <x:c r="AA80" s="95"/>
    </x:row>
    <x:row r="81" spans="1:27" x14ac:dyDescent="0.25">
      <x:c r="A81" s="20">
        <x:v>43252</x:v>
      </x:c>
      <x:c r="B81" s="48">
        <x:v>0</x:v>
      </x:c>
      <x:c r="C81" s="49">
        <x:f t="shared" si="4"/>
        <x:v>0</x:v>
      </x:c>
      <x:c r="D81" s="51">
        <x:v>8403</x:v>
      </x:c>
      <x:c r="E81" s="51">
        <x:v>8403</x:v>
      </x:c>
      <x:c r="F81" s="52">
        <x:v>0.98</x:v>
      </x:c>
      <x:c r="G81" s="53">
        <x:f>(D81+B81)/E81</x:f>
        <x:v>1</x:v>
      </x:c>
      <x:c r="L81" s="47"/>
      <x:c r="M81" s="101"/>
      <x:c r="N81" s="102"/>
      <x:c r="O81" s="102"/>
      <x:c r="P81" s="102"/>
      <x:c r="Q81" s="102"/>
      <x:c r="R81" s="102"/>
      <x:c r="S81" s="103"/>
      <x:c r="T81" s="92"/>
      <x:c r="U81" s="93"/>
      <x:c r="V81" s="92"/>
      <x:c r="W81" s="93"/>
      <x:c r="X81" s="92"/>
      <x:c r="Y81" s="93"/>
      <x:c r="Z81" s="94"/>
      <x:c r="AA81" s="95"/>
    </x:row>
    <x:row r="82" spans="1:27" x14ac:dyDescent="0.25">
      <x:c r="A82" s="54" t="s">
        <x:v>41</x:v>
      </x:c>
      <x:c r="B82" s="55"/>
      <x:c r="C82" s="56">
        <x:f>SUM(C70:C80)</x:f>
        <x:v>50</x:v>
      </x:c>
      <x:c r="D82" s="36">
        <x:f>SUM(D70:D81)</x:f>
        <x:v>535988</x:v>
      </x:c>
      <x:c r="E82" s="36">
        <x:f>SUM(E70:E81)</x:f>
        <x:v>536038</x:v>
      </x:c>
      <x:c r="F82" s="57"/>
      <x:c r="G82" s="58">
        <x:f>D82/E82</x:f>
        <x:v>0.99990672303082995</x:v>
      </x:c>
      <x:c r="L82" s="47"/>
      <x:c r="M82" s="101"/>
      <x:c r="N82" s="102"/>
      <x:c r="O82" s="102"/>
      <x:c r="P82" s="102"/>
      <x:c r="Q82" s="102"/>
      <x:c r="R82" s="102"/>
      <x:c r="S82" s="103"/>
      <x:c r="T82" s="92"/>
      <x:c r="U82" s="93"/>
      <x:c r="V82" s="92"/>
      <x:c r="W82" s="93"/>
      <x:c r="X82" s="92"/>
      <x:c r="Y82" s="93"/>
      <x:c r="Z82" s="94"/>
      <x:c r="AA82" s="95"/>
    </x:row>
    <x:row r="83" spans="1:27" x14ac:dyDescent="0.25">
      <x:c r="A83" s="59" t="s">
        <x:v>66</x:v>
      </x:c>
      <x:c r="L83" s="47"/>
      <x:c r="M83" s="101"/>
      <x:c r="N83" s="102"/>
      <x:c r="O83" s="102"/>
      <x:c r="P83" s="102"/>
      <x:c r="Q83" s="102"/>
      <x:c r="R83" s="102"/>
      <x:c r="S83" s="103"/>
      <x:c r="T83" s="92"/>
      <x:c r="U83" s="93"/>
      <x:c r="V83" s="92"/>
      <x:c r="W83" s="93"/>
      <x:c r="X83" s="92"/>
      <x:c r="Y83" s="93"/>
      <x:c r="Z83" s="94"/>
      <x:c r="AA83" s="95"/>
    </x:row>
    <x:row r="84" spans="1:27" x14ac:dyDescent="0.25">
      <x:c r="L84" s="47"/>
      <x:c r="M84" s="101"/>
      <x:c r="N84" s="102"/>
      <x:c r="O84" s="102"/>
      <x:c r="P84" s="102"/>
      <x:c r="Q84" s="102"/>
      <x:c r="R84" s="102"/>
      <x:c r="S84" s="103"/>
      <x:c r="T84" s="92"/>
      <x:c r="U84" s="93"/>
      <x:c r="V84" s="92"/>
      <x:c r="W84" s="93"/>
      <x:c r="X84" s="92"/>
      <x:c r="Y84" s="93"/>
      <x:c r="Z84" s="94"/>
      <x:c r="AA84" s="95"/>
    </x:row>
    <x:row r="85" spans="1:27" x14ac:dyDescent="0.25">
      <x:c r="L85" s="47"/>
      <x:c r="M85" s="101"/>
      <x:c r="N85" s="102"/>
      <x:c r="O85" s="102"/>
      <x:c r="P85" s="102"/>
      <x:c r="Q85" s="102"/>
      <x:c r="R85" s="102"/>
      <x:c r="S85" s="103"/>
      <x:c r="T85" s="92"/>
      <x:c r="U85" s="93"/>
      <x:c r="V85" s="92"/>
      <x:c r="W85" s="93"/>
      <x:c r="X85" s="92"/>
      <x:c r="Y85" s="93"/>
      <x:c r="Z85" s="94"/>
      <x:c r="AA85" s="95"/>
    </x:row>
    <x:row r="86" spans="1:27" x14ac:dyDescent="0.25">
      <x:c r="L86" s="47"/>
      <x:c r="M86" s="101"/>
      <x:c r="N86" s="102"/>
      <x:c r="O86" s="102"/>
      <x:c r="P86" s="102"/>
      <x:c r="Q86" s="102"/>
      <x:c r="R86" s="102"/>
      <x:c r="S86" s="103"/>
      <x:c r="T86" s="92"/>
      <x:c r="U86" s="93"/>
      <x:c r="V86" s="92"/>
      <x:c r="W86" s="93"/>
      <x:c r="X86" s="92"/>
      <x:c r="Y86" s="93"/>
      <x:c r="Z86" s="94"/>
      <x:c r="AA86" s="95"/>
    </x:row>
    <x:row r="87" spans="1:27" x14ac:dyDescent="0.25">
      <x:c r="L87" s="47"/>
      <x:c r="M87" s="101"/>
      <x:c r="N87" s="102"/>
      <x:c r="O87" s="102"/>
      <x:c r="P87" s="102"/>
      <x:c r="Q87" s="102"/>
      <x:c r="R87" s="102"/>
      <x:c r="S87" s="103"/>
      <x:c r="T87" s="92"/>
      <x:c r="U87" s="93"/>
      <x:c r="V87" s="92"/>
      <x:c r="W87" s="93"/>
      <x:c r="X87" s="92"/>
      <x:c r="Y87" s="93"/>
      <x:c r="Z87" s="94"/>
      <x:c r="AA87" s="95"/>
    </x:row>
    <x:row r="88" spans="1:27" x14ac:dyDescent="0.25">
      <x:c r="L88" s="60" t="s">
        <x:v>67</x:v>
      </x:c>
      <x:c r="M88" s="61"/>
      <x:c r="N88" s="61"/>
      <x:c r="O88" s="61"/>
      <x:c r="P88" s="61"/>
      <x:c r="Q88" s="61"/>
      <x:c r="R88" s="61"/>
      <x:c r="S88" s="61"/>
      <x:c r="T88" s="62"/>
      <x:c r="U88" s="63"/>
      <x:c r="V88" s="62"/>
      <x:c r="W88" s="63"/>
      <x:c r="X88" s="64"/>
      <x:c r="Y88" s="65"/>
      <x:c r="Z88" s="66"/>
      <x:c r="AA88" s="63"/>
    </x:row>
  </x:sheetData>
  <x:mergeCells count="99">
    <x:mergeCell ref="M87:S87"/>
    <x:mergeCell ref="T87:U87"/>
    <x:mergeCell ref="V87:W87"/>
    <x:mergeCell ref="X87:Y87"/>
    <x:mergeCell ref="Z87:AA87"/>
    <x:mergeCell ref="M85:S85"/>
    <x:mergeCell ref="T85:U85"/>
    <x:mergeCell ref="V85:W85"/>
    <x:mergeCell ref="X85:Y85"/>
    <x:mergeCell ref="Z85:AA85"/>
    <x:mergeCell ref="M86:S86"/>
    <x:mergeCell ref="T86:U86"/>
    <x:mergeCell ref="V86:W86"/>
    <x:mergeCell ref="X86:Y86"/>
    <x:mergeCell ref="Z86:AA86"/>
    <x:mergeCell ref="M83:S83"/>
    <x:mergeCell ref="T83:U83"/>
    <x:mergeCell ref="V83:W83"/>
    <x:mergeCell ref="X83:Y83"/>
    <x:mergeCell ref="Z83:AA83"/>
    <x:mergeCell ref="M84:S84"/>
    <x:mergeCell ref="T84:U84"/>
    <x:mergeCell ref="V84:W84"/>
    <x:mergeCell ref="X84:Y84"/>
    <x:mergeCell ref="Z84:AA84"/>
    <x:mergeCell ref="M81:S81"/>
    <x:mergeCell ref="T81:U81"/>
    <x:mergeCell ref="V81:W81"/>
    <x:mergeCell ref="X81:Y81"/>
    <x:mergeCell ref="Z81:AA81"/>
    <x:mergeCell ref="M82:S82"/>
    <x:mergeCell ref="T82:U82"/>
    <x:mergeCell ref="V82:W82"/>
    <x:mergeCell ref="X82:Y82"/>
    <x:mergeCell ref="Z82:AA82"/>
    <x:mergeCell ref="Z77:AA77"/>
    <x:mergeCell ref="M80:S80"/>
    <x:mergeCell ref="T80:U80"/>
    <x:mergeCell ref="V80:W80"/>
    <x:mergeCell ref="X80:Y80"/>
    <x:mergeCell ref="Z80:AA80"/>
    <x:mergeCell ref="M79:S79"/>
    <x:mergeCell ref="T79:U79"/>
    <x:mergeCell ref="V79:W79"/>
    <x:mergeCell ref="X79:Y79"/>
    <x:mergeCell ref="Z79:AA79"/>
    <x:mergeCell ref="M78:S78"/>
    <x:mergeCell ref="T78:U78"/>
    <x:mergeCell ref="V78:W78"/>
    <x:mergeCell ref="X78:Y78"/>
    <x:mergeCell ref="Z78:AA78"/>
    <x:mergeCell ref="Z75:AA75"/>
    <x:mergeCell ref="M76:S76"/>
    <x:mergeCell ref="T76:U76"/>
    <x:mergeCell ref="V76:W76"/>
    <x:mergeCell ref="X76:Y76"/>
    <x:mergeCell ref="Z76:AA76"/>
    <x:mergeCell ref="M74:S74"/>
    <x:mergeCell ref="T74:U74"/>
    <x:mergeCell ref="V74:W74"/>
    <x:mergeCell ref="X74:Y74"/>
    <x:mergeCell ref="Z74:AA74"/>
    <x:mergeCell ref="L75:L77"/>
    <x:mergeCell ref="M75:S75"/>
    <x:mergeCell ref="T75:U75"/>
    <x:mergeCell ref="V75:W75"/>
    <x:mergeCell ref="X75:Y75"/>
    <x:mergeCell ref="M77:S77"/>
    <x:mergeCell ref="T77:U77"/>
    <x:mergeCell ref="V77:W77"/>
    <x:mergeCell ref="X77:Y77"/>
    <x:mergeCell ref="M72:S72"/>
    <x:mergeCell ref="T72:U72"/>
    <x:mergeCell ref="V72:W72"/>
    <x:mergeCell ref="X72:Y72"/>
    <x:mergeCell ref="Z72:AA72"/>
    <x:mergeCell ref="M73:S73"/>
    <x:mergeCell ref="T73:U73"/>
    <x:mergeCell ref="V73:W73"/>
    <x:mergeCell ref="X73:Y73"/>
    <x:mergeCell ref="Z73:AA73"/>
    <x:mergeCell ref="M70:S70"/>
    <x:mergeCell ref="T70:U70"/>
    <x:mergeCell ref="V70:W70"/>
    <x:mergeCell ref="X70:Y70"/>
    <x:mergeCell ref="Z70:AA70"/>
    <x:mergeCell ref="M71:S71"/>
    <x:mergeCell ref="T71:U71"/>
    <x:mergeCell ref="V71:W71"/>
    <x:mergeCell ref="X71:Y71"/>
    <x:mergeCell ref="Z71:AA71"/>
    <x:mergeCell ref="L37:AA37"/>
    <x:mergeCell ref="M38:N38"/>
    <x:mergeCell ref="Z68:AA68"/>
    <x:mergeCell ref="M69:S69"/>
    <x:mergeCell ref="T69:U69"/>
    <x:mergeCell ref="V69:W69"/>
    <x:mergeCell ref="X69:Y69"/>
    <x:mergeCell ref="Z69:AA69"/>
  </x:mergeCells>
  <x:conditionalFormatting sqref="O64:AA64">
    <x:cfRule type="cellIs" dxfId="1" priority="2" operator="greaterThan">
      <x:formula>$O$65</x:formula>
    </x:cfRule>
  </x:conditionalFormatting>
  <x:conditionalFormatting sqref="O51">
    <x:cfRule type="cellIs" dxfId="0" priority="1" operator="greaterThan">
      <x:formula>$P$48</x:formula>
    </x:cfRule>
  </x:conditionalFormatting>
  <x:pageMargins left="0.7" right="0.7" top="0.75" bottom="0.75" header="0.3" footer="0.3"/>
  <x:drawing r:id="rId1"/>
</x: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69"/>
  <sheetViews>
    <sheetView workbookViewId="0">
      <selection activeCell="R18" sqref="R18"/>
    </sheetView>
  </sheetViews>
  <sheetFormatPr defaultRowHeight="15" x14ac:dyDescent="0.25"/>
  <cols>
    <col min="1" max="1" width="17.42578125" bestFit="1" customWidth="1"/>
    <col min="2" max="6" width="7.85546875" customWidth="1"/>
    <col min="257" max="257" width="17.42578125" bestFit="1" customWidth="1"/>
    <col min="258" max="262" width="7.85546875" customWidth="1"/>
    <col min="513" max="513" width="17.42578125" bestFit="1" customWidth="1"/>
    <col min="514" max="518" width="7.85546875" customWidth="1"/>
    <col min="769" max="769" width="17.42578125" bestFit="1" customWidth="1"/>
    <col min="770" max="774" width="7.85546875" customWidth="1"/>
    <col min="1025" max="1025" width="17.42578125" bestFit="1" customWidth="1"/>
    <col min="1026" max="1030" width="7.85546875" customWidth="1"/>
    <col min="1281" max="1281" width="17.42578125" bestFit="1" customWidth="1"/>
    <col min="1282" max="1286" width="7.85546875" customWidth="1"/>
    <col min="1537" max="1537" width="17.42578125" bestFit="1" customWidth="1"/>
    <col min="1538" max="1542" width="7.85546875" customWidth="1"/>
    <col min="1793" max="1793" width="17.42578125" bestFit="1" customWidth="1"/>
    <col min="1794" max="1798" width="7.85546875" customWidth="1"/>
    <col min="2049" max="2049" width="17.42578125" bestFit="1" customWidth="1"/>
    <col min="2050" max="2054" width="7.85546875" customWidth="1"/>
    <col min="2305" max="2305" width="17.42578125" bestFit="1" customWidth="1"/>
    <col min="2306" max="2310" width="7.85546875" customWidth="1"/>
    <col min="2561" max="2561" width="17.42578125" bestFit="1" customWidth="1"/>
    <col min="2562" max="2566" width="7.85546875" customWidth="1"/>
    <col min="2817" max="2817" width="17.42578125" bestFit="1" customWidth="1"/>
    <col min="2818" max="2822" width="7.85546875" customWidth="1"/>
    <col min="3073" max="3073" width="17.42578125" bestFit="1" customWidth="1"/>
    <col min="3074" max="3078" width="7.85546875" customWidth="1"/>
    <col min="3329" max="3329" width="17.42578125" bestFit="1" customWidth="1"/>
    <col min="3330" max="3334" width="7.85546875" customWidth="1"/>
    <col min="3585" max="3585" width="17.42578125" bestFit="1" customWidth="1"/>
    <col min="3586" max="3590" width="7.85546875" customWidth="1"/>
    <col min="3841" max="3841" width="17.42578125" bestFit="1" customWidth="1"/>
    <col min="3842" max="3846" width="7.85546875" customWidth="1"/>
    <col min="4097" max="4097" width="17.42578125" bestFit="1" customWidth="1"/>
    <col min="4098" max="4102" width="7.85546875" customWidth="1"/>
    <col min="4353" max="4353" width="17.42578125" bestFit="1" customWidth="1"/>
    <col min="4354" max="4358" width="7.85546875" customWidth="1"/>
    <col min="4609" max="4609" width="17.42578125" bestFit="1" customWidth="1"/>
    <col min="4610" max="4614" width="7.85546875" customWidth="1"/>
    <col min="4865" max="4865" width="17.42578125" bestFit="1" customWidth="1"/>
    <col min="4866" max="4870" width="7.85546875" customWidth="1"/>
    <col min="5121" max="5121" width="17.42578125" bestFit="1" customWidth="1"/>
    <col min="5122" max="5126" width="7.85546875" customWidth="1"/>
    <col min="5377" max="5377" width="17.42578125" bestFit="1" customWidth="1"/>
    <col min="5378" max="5382" width="7.85546875" customWidth="1"/>
    <col min="5633" max="5633" width="17.42578125" bestFit="1" customWidth="1"/>
    <col min="5634" max="5638" width="7.85546875" customWidth="1"/>
    <col min="5889" max="5889" width="17.42578125" bestFit="1" customWidth="1"/>
    <col min="5890" max="5894" width="7.85546875" customWidth="1"/>
    <col min="6145" max="6145" width="17.42578125" bestFit="1" customWidth="1"/>
    <col min="6146" max="6150" width="7.85546875" customWidth="1"/>
    <col min="6401" max="6401" width="17.42578125" bestFit="1" customWidth="1"/>
    <col min="6402" max="6406" width="7.85546875" customWidth="1"/>
    <col min="6657" max="6657" width="17.42578125" bestFit="1" customWidth="1"/>
    <col min="6658" max="6662" width="7.85546875" customWidth="1"/>
    <col min="6913" max="6913" width="17.42578125" bestFit="1" customWidth="1"/>
    <col min="6914" max="6918" width="7.85546875" customWidth="1"/>
    <col min="7169" max="7169" width="17.42578125" bestFit="1" customWidth="1"/>
    <col min="7170" max="7174" width="7.85546875" customWidth="1"/>
    <col min="7425" max="7425" width="17.42578125" bestFit="1" customWidth="1"/>
    <col min="7426" max="7430" width="7.85546875" customWidth="1"/>
    <col min="7681" max="7681" width="17.42578125" bestFit="1" customWidth="1"/>
    <col min="7682" max="7686" width="7.85546875" customWidth="1"/>
    <col min="7937" max="7937" width="17.42578125" bestFit="1" customWidth="1"/>
    <col min="7938" max="7942" width="7.85546875" customWidth="1"/>
    <col min="8193" max="8193" width="17.42578125" bestFit="1" customWidth="1"/>
    <col min="8194" max="8198" width="7.85546875" customWidth="1"/>
    <col min="8449" max="8449" width="17.42578125" bestFit="1" customWidth="1"/>
    <col min="8450" max="8454" width="7.85546875" customWidth="1"/>
    <col min="8705" max="8705" width="17.42578125" bestFit="1" customWidth="1"/>
    <col min="8706" max="8710" width="7.85546875" customWidth="1"/>
    <col min="8961" max="8961" width="17.42578125" bestFit="1" customWidth="1"/>
    <col min="8962" max="8966" width="7.85546875" customWidth="1"/>
    <col min="9217" max="9217" width="17.42578125" bestFit="1" customWidth="1"/>
    <col min="9218" max="9222" width="7.85546875" customWidth="1"/>
    <col min="9473" max="9473" width="17.42578125" bestFit="1" customWidth="1"/>
    <col min="9474" max="9478" width="7.85546875" customWidth="1"/>
    <col min="9729" max="9729" width="17.42578125" bestFit="1" customWidth="1"/>
    <col min="9730" max="9734" width="7.85546875" customWidth="1"/>
    <col min="9985" max="9985" width="17.42578125" bestFit="1" customWidth="1"/>
    <col min="9986" max="9990" width="7.85546875" customWidth="1"/>
    <col min="10241" max="10241" width="17.42578125" bestFit="1" customWidth="1"/>
    <col min="10242" max="10246" width="7.85546875" customWidth="1"/>
    <col min="10497" max="10497" width="17.42578125" bestFit="1" customWidth="1"/>
    <col min="10498" max="10502" width="7.85546875" customWidth="1"/>
    <col min="10753" max="10753" width="17.42578125" bestFit="1" customWidth="1"/>
    <col min="10754" max="10758" width="7.85546875" customWidth="1"/>
    <col min="11009" max="11009" width="17.42578125" bestFit="1" customWidth="1"/>
    <col min="11010" max="11014" width="7.85546875" customWidth="1"/>
    <col min="11265" max="11265" width="17.42578125" bestFit="1" customWidth="1"/>
    <col min="11266" max="11270" width="7.85546875" customWidth="1"/>
    <col min="11521" max="11521" width="17.42578125" bestFit="1" customWidth="1"/>
    <col min="11522" max="11526" width="7.85546875" customWidth="1"/>
    <col min="11777" max="11777" width="17.42578125" bestFit="1" customWidth="1"/>
    <col min="11778" max="11782" width="7.85546875" customWidth="1"/>
    <col min="12033" max="12033" width="17.42578125" bestFit="1" customWidth="1"/>
    <col min="12034" max="12038" width="7.85546875" customWidth="1"/>
    <col min="12289" max="12289" width="17.42578125" bestFit="1" customWidth="1"/>
    <col min="12290" max="12294" width="7.85546875" customWidth="1"/>
    <col min="12545" max="12545" width="17.42578125" bestFit="1" customWidth="1"/>
    <col min="12546" max="12550" width="7.85546875" customWidth="1"/>
    <col min="12801" max="12801" width="17.42578125" bestFit="1" customWidth="1"/>
    <col min="12802" max="12806" width="7.85546875" customWidth="1"/>
    <col min="13057" max="13057" width="17.42578125" bestFit="1" customWidth="1"/>
    <col min="13058" max="13062" width="7.85546875" customWidth="1"/>
    <col min="13313" max="13313" width="17.42578125" bestFit="1" customWidth="1"/>
    <col min="13314" max="13318" width="7.85546875" customWidth="1"/>
    <col min="13569" max="13569" width="17.42578125" bestFit="1" customWidth="1"/>
    <col min="13570" max="13574" width="7.85546875" customWidth="1"/>
    <col min="13825" max="13825" width="17.42578125" bestFit="1" customWidth="1"/>
    <col min="13826" max="13830" width="7.85546875" customWidth="1"/>
    <col min="14081" max="14081" width="17.42578125" bestFit="1" customWidth="1"/>
    <col min="14082" max="14086" width="7.85546875" customWidth="1"/>
    <col min="14337" max="14337" width="17.42578125" bestFit="1" customWidth="1"/>
    <col min="14338" max="14342" width="7.85546875" customWidth="1"/>
    <col min="14593" max="14593" width="17.42578125" bestFit="1" customWidth="1"/>
    <col min="14594" max="14598" width="7.85546875" customWidth="1"/>
    <col min="14849" max="14849" width="17.42578125" bestFit="1" customWidth="1"/>
    <col min="14850" max="14854" width="7.85546875" customWidth="1"/>
    <col min="15105" max="15105" width="17.42578125" bestFit="1" customWidth="1"/>
    <col min="15106" max="15110" width="7.85546875" customWidth="1"/>
    <col min="15361" max="15361" width="17.42578125" bestFit="1" customWidth="1"/>
    <col min="15362" max="15366" width="7.85546875" customWidth="1"/>
    <col min="15617" max="15617" width="17.42578125" bestFit="1" customWidth="1"/>
    <col min="15618" max="15622" width="7.85546875" customWidth="1"/>
    <col min="15873" max="15873" width="17.42578125" bestFit="1" customWidth="1"/>
    <col min="15874" max="15878" width="7.85546875" customWidth="1"/>
    <col min="16129" max="16129" width="17.42578125" bestFit="1" customWidth="1"/>
    <col min="16130" max="16134" width="7.85546875" customWidth="1"/>
  </cols>
  <sheetData>
    <row r="2" spans="1:14" x14ac:dyDescent="0.25">
      <c r="A2" s="67"/>
      <c r="B2" s="68">
        <v>42917</v>
      </c>
      <c r="C2" s="68">
        <v>42948</v>
      </c>
      <c r="D2" s="68">
        <v>42979</v>
      </c>
      <c r="E2" s="68">
        <v>43009</v>
      </c>
      <c r="F2" s="68">
        <v>43040</v>
      </c>
      <c r="G2" s="68">
        <v>43070</v>
      </c>
      <c r="H2" s="68">
        <v>43101</v>
      </c>
      <c r="I2" s="68">
        <v>43132</v>
      </c>
      <c r="J2" s="68">
        <v>43160</v>
      </c>
      <c r="K2" s="68">
        <v>43191</v>
      </c>
      <c r="L2" s="68">
        <v>43221</v>
      </c>
      <c r="M2" s="68">
        <v>43252</v>
      </c>
      <c r="N2" s="69" t="s">
        <v>10</v>
      </c>
    </row>
    <row r="3" spans="1:14" x14ac:dyDescent="0.25">
      <c r="A3" s="70" t="s">
        <v>68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71"/>
      <c r="N3" s="10">
        <f t="shared" ref="N3:N25" si="0">SUM(B3:M3)</f>
        <v>1</v>
      </c>
    </row>
    <row r="4" spans="1:14" x14ac:dyDescent="0.25">
      <c r="A4" s="72" t="s">
        <v>69</v>
      </c>
      <c r="B4" s="10">
        <v>0</v>
      </c>
      <c r="C4" s="10">
        <v>0</v>
      </c>
      <c r="D4" s="10">
        <v>0</v>
      </c>
      <c r="E4" s="10">
        <v>0</v>
      </c>
      <c r="F4" s="10">
        <v>6</v>
      </c>
      <c r="G4" s="10">
        <v>6</v>
      </c>
      <c r="H4" s="10">
        <v>0</v>
      </c>
      <c r="I4" s="10">
        <v>0</v>
      </c>
      <c r="J4" s="10">
        <v>81</v>
      </c>
      <c r="K4" s="10">
        <v>0</v>
      </c>
      <c r="L4" s="10">
        <v>0</v>
      </c>
      <c r="M4" s="10"/>
      <c r="N4" s="10">
        <f t="shared" si="0"/>
        <v>93</v>
      </c>
    </row>
    <row r="5" spans="1:14" x14ac:dyDescent="0.25">
      <c r="A5" s="70" t="s">
        <v>70</v>
      </c>
      <c r="B5" s="10">
        <v>0</v>
      </c>
      <c r="C5" s="10">
        <v>0</v>
      </c>
      <c r="D5" s="10">
        <v>0</v>
      </c>
      <c r="E5" s="10">
        <v>31</v>
      </c>
      <c r="F5" s="10">
        <v>36</v>
      </c>
      <c r="G5" s="10">
        <v>49</v>
      </c>
      <c r="H5" s="10">
        <v>0</v>
      </c>
      <c r="I5" s="10">
        <v>0</v>
      </c>
      <c r="J5" s="10">
        <v>0</v>
      </c>
      <c r="K5" s="10">
        <v>0</v>
      </c>
      <c r="L5" s="73">
        <v>46</v>
      </c>
      <c r="M5" s="10">
        <v>25</v>
      </c>
      <c r="N5" s="10">
        <f t="shared" si="0"/>
        <v>187</v>
      </c>
    </row>
    <row r="6" spans="1:14" x14ac:dyDescent="0.25">
      <c r="A6" s="70" t="s">
        <v>71</v>
      </c>
      <c r="B6" s="10">
        <v>0</v>
      </c>
      <c r="C6" s="10">
        <v>0</v>
      </c>
      <c r="D6" s="10">
        <v>0</v>
      </c>
      <c r="E6" s="10">
        <v>0</v>
      </c>
      <c r="F6" s="10">
        <v>5</v>
      </c>
      <c r="G6" s="10">
        <v>83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/>
      <c r="N6" s="10">
        <f t="shared" si="0"/>
        <v>88</v>
      </c>
    </row>
    <row r="7" spans="1:14" x14ac:dyDescent="0.25">
      <c r="A7" s="74" t="s">
        <v>72</v>
      </c>
      <c r="B7" s="10">
        <v>0</v>
      </c>
      <c r="C7" s="10">
        <v>0</v>
      </c>
      <c r="D7" s="10">
        <v>70</v>
      </c>
      <c r="E7" s="10">
        <v>11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>
        <f t="shared" si="0"/>
        <v>81</v>
      </c>
    </row>
    <row r="8" spans="1:14" x14ac:dyDescent="0.25">
      <c r="A8" s="72" t="s">
        <v>73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/>
      <c r="N8" s="10">
        <f t="shared" si="0"/>
        <v>0</v>
      </c>
    </row>
    <row r="9" spans="1:14" x14ac:dyDescent="0.25">
      <c r="A9" s="74" t="s">
        <v>74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30</v>
      </c>
      <c r="J9" s="10">
        <v>9</v>
      </c>
      <c r="K9" s="10">
        <v>0</v>
      </c>
      <c r="L9" s="10">
        <v>1</v>
      </c>
      <c r="M9" s="10"/>
      <c r="N9" s="10">
        <f t="shared" si="0"/>
        <v>41</v>
      </c>
    </row>
    <row r="10" spans="1:14" x14ac:dyDescent="0.25">
      <c r="A10" s="70" t="s">
        <v>75</v>
      </c>
      <c r="B10" s="10">
        <v>0</v>
      </c>
      <c r="C10" s="10">
        <v>0</v>
      </c>
      <c r="D10" s="10">
        <v>0</v>
      </c>
      <c r="E10" s="10">
        <v>23</v>
      </c>
      <c r="F10" s="10">
        <v>0</v>
      </c>
      <c r="G10" s="10">
        <v>5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/>
      <c r="N10" s="10">
        <f t="shared" si="0"/>
        <v>28</v>
      </c>
    </row>
    <row r="11" spans="1:14" x14ac:dyDescent="0.25">
      <c r="A11" s="72" t="s">
        <v>76</v>
      </c>
      <c r="B11" s="10">
        <v>3</v>
      </c>
      <c r="C11" s="10">
        <v>0</v>
      </c>
      <c r="D11" s="10">
        <v>0</v>
      </c>
      <c r="E11" s="10">
        <v>0</v>
      </c>
      <c r="F11" s="10">
        <v>2</v>
      </c>
      <c r="G11" s="10">
        <v>1</v>
      </c>
      <c r="H11" s="10">
        <v>0</v>
      </c>
      <c r="I11" s="10">
        <v>18</v>
      </c>
      <c r="J11" s="10">
        <v>0</v>
      </c>
      <c r="K11" s="10">
        <v>0</v>
      </c>
      <c r="L11" s="10">
        <v>0</v>
      </c>
      <c r="M11" s="10"/>
      <c r="N11" s="10">
        <f t="shared" si="0"/>
        <v>24</v>
      </c>
    </row>
    <row r="12" spans="1:14" x14ac:dyDescent="0.25">
      <c r="A12" s="72" t="s">
        <v>77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/>
      <c r="N12" s="10">
        <f t="shared" si="0"/>
        <v>0</v>
      </c>
    </row>
    <row r="13" spans="1:14" x14ac:dyDescent="0.25">
      <c r="A13" s="70" t="s">
        <v>78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5</v>
      </c>
      <c r="K13" s="10">
        <v>0</v>
      </c>
      <c r="L13" s="10">
        <v>0</v>
      </c>
      <c r="M13" s="10"/>
      <c r="N13" s="10">
        <f t="shared" si="0"/>
        <v>5</v>
      </c>
    </row>
    <row r="14" spans="1:14" x14ac:dyDescent="0.25">
      <c r="A14" s="74" t="s">
        <v>78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3</v>
      </c>
      <c r="J14" s="10">
        <v>0</v>
      </c>
      <c r="K14" s="10">
        <v>0</v>
      </c>
      <c r="L14" s="10">
        <v>0</v>
      </c>
      <c r="M14" s="10"/>
      <c r="N14" s="10">
        <f t="shared" si="0"/>
        <v>4</v>
      </c>
    </row>
    <row r="15" spans="1:14" x14ac:dyDescent="0.25">
      <c r="A15" s="75" t="s">
        <v>79</v>
      </c>
      <c r="B15" s="10">
        <v>3</v>
      </c>
      <c r="C15" s="10">
        <v>0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/>
      <c r="N15" s="10">
        <f t="shared" si="0"/>
        <v>4</v>
      </c>
    </row>
    <row r="16" spans="1:14" x14ac:dyDescent="0.25">
      <c r="A16" s="75" t="s">
        <v>80</v>
      </c>
      <c r="B16" s="10">
        <v>0</v>
      </c>
      <c r="C16" s="10">
        <v>1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/>
      <c r="N16" s="10">
        <f t="shared" si="0"/>
        <v>2</v>
      </c>
    </row>
    <row r="17" spans="1:14" x14ac:dyDescent="0.25">
      <c r="A17" s="74" t="s">
        <v>81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/>
      <c r="N17" s="10">
        <f t="shared" si="0"/>
        <v>0</v>
      </c>
    </row>
    <row r="18" spans="1:14" x14ac:dyDescent="0.25">
      <c r="A18" s="74" t="s">
        <v>82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/>
      <c r="N18" s="10">
        <f t="shared" si="0"/>
        <v>0</v>
      </c>
    </row>
    <row r="19" spans="1:14" x14ac:dyDescent="0.25">
      <c r="A19" s="70" t="s">
        <v>83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/>
      <c r="N19" s="10">
        <f t="shared" si="0"/>
        <v>0</v>
      </c>
    </row>
    <row r="20" spans="1:14" x14ac:dyDescent="0.25">
      <c r="A20" s="72" t="s">
        <v>84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/>
      <c r="N20" s="10">
        <f t="shared" si="0"/>
        <v>1</v>
      </c>
    </row>
    <row r="21" spans="1:14" x14ac:dyDescent="0.25">
      <c r="A21" s="72" t="s">
        <v>85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/>
      <c r="N21" s="10">
        <f t="shared" si="0"/>
        <v>1</v>
      </c>
    </row>
    <row r="22" spans="1:14" x14ac:dyDescent="0.25">
      <c r="A22" s="76" t="s">
        <v>86</v>
      </c>
      <c r="B22" s="10">
        <v>0</v>
      </c>
      <c r="C22" s="10">
        <v>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77">
        <v>50</v>
      </c>
      <c r="L22" s="73">
        <v>84</v>
      </c>
      <c r="M22" s="10"/>
      <c r="N22" s="10">
        <f t="shared" si="0"/>
        <v>135</v>
      </c>
    </row>
    <row r="23" spans="1:14" x14ac:dyDescent="0.25">
      <c r="A23" s="76" t="s">
        <v>87</v>
      </c>
      <c r="B23" s="10">
        <v>0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77">
        <v>62</v>
      </c>
      <c r="L23" s="10">
        <v>1</v>
      </c>
      <c r="M23" s="10"/>
      <c r="N23" s="10">
        <f t="shared" si="0"/>
        <v>64</v>
      </c>
    </row>
    <row r="24" spans="1:14" x14ac:dyDescent="0.25">
      <c r="A24" s="76" t="s">
        <v>88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77">
        <v>22</v>
      </c>
      <c r="L24" s="10">
        <v>0</v>
      </c>
      <c r="M24" s="10"/>
      <c r="N24" s="10">
        <f>SUM(B24:M24)</f>
        <v>23</v>
      </c>
    </row>
    <row r="25" spans="1:14" x14ac:dyDescent="0.25">
      <c r="A25" s="76" t="s">
        <v>89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77">
        <v>57</v>
      </c>
      <c r="L25" s="10">
        <v>0</v>
      </c>
      <c r="M25" s="10"/>
      <c r="N25" s="10">
        <f t="shared" si="0"/>
        <v>57</v>
      </c>
    </row>
    <row r="26" spans="1:14" x14ac:dyDescent="0.25">
      <c r="A26" s="76" t="s">
        <v>90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77">
        <v>1200</v>
      </c>
      <c r="L26" s="10">
        <v>0</v>
      </c>
      <c r="M26" s="10"/>
      <c r="N26" s="10">
        <f>SUM(B26:M26)</f>
        <v>1200</v>
      </c>
    </row>
    <row r="27" spans="1:14" x14ac:dyDescent="0.25">
      <c r="A27" s="78" t="s">
        <v>91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2</v>
      </c>
      <c r="N27" s="10">
        <f>SUM(B27:M27)</f>
        <v>3</v>
      </c>
    </row>
    <row r="28" spans="1:14" x14ac:dyDescent="0.25">
      <c r="A28" s="78" t="s">
        <v>92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/>
      <c r="N28" s="10">
        <f>SUM(B28:M28)</f>
        <v>0</v>
      </c>
    </row>
    <row r="29" spans="1:14" x14ac:dyDescent="0.25">
      <c r="A29" s="78" t="s">
        <v>93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73">
        <v>4</v>
      </c>
      <c r="M29" s="10"/>
      <c r="N29" s="10">
        <f>SUM(B29:M29)</f>
        <v>4</v>
      </c>
    </row>
    <row r="30" spans="1:14" x14ac:dyDescent="0.25">
      <c r="A30" s="7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7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7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76"/>
      <c r="B33" s="10"/>
      <c r="C33" s="10"/>
      <c r="D33" s="10"/>
      <c r="E33" s="10"/>
      <c r="F33" s="10"/>
      <c r="G33" s="10"/>
      <c r="H33" s="10"/>
      <c r="I33" s="10"/>
      <c r="J33" s="10"/>
      <c r="K33" s="79"/>
      <c r="L33" s="10"/>
      <c r="M33" s="10"/>
      <c r="N33" s="10"/>
    </row>
    <row r="34" spans="1:14" x14ac:dyDescent="0.25">
      <c r="A34" s="76"/>
      <c r="B34" s="10"/>
      <c r="C34" s="10"/>
      <c r="D34" s="10"/>
      <c r="E34" s="10"/>
      <c r="F34" s="10"/>
      <c r="G34" s="10"/>
      <c r="H34" s="10"/>
      <c r="I34" s="10"/>
      <c r="J34" s="10"/>
      <c r="K34" s="79"/>
      <c r="L34" s="10"/>
      <c r="M34" s="10"/>
      <c r="N34" s="10"/>
    </row>
    <row r="35" spans="1:14" x14ac:dyDescent="0.25">
      <c r="A35" s="76"/>
      <c r="B35" s="10"/>
      <c r="C35" s="10"/>
      <c r="D35" s="10"/>
      <c r="E35" s="10"/>
      <c r="F35" s="10"/>
      <c r="G35" s="10"/>
      <c r="H35" s="10"/>
      <c r="I35" s="10"/>
      <c r="J35" s="10"/>
      <c r="K35" s="79"/>
      <c r="L35" s="10"/>
      <c r="M35" s="10"/>
      <c r="N35" s="10"/>
    </row>
    <row r="36" spans="1:14" x14ac:dyDescent="0.25">
      <c r="A36" s="104" t="s">
        <v>94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</row>
    <row r="37" spans="1:14" x14ac:dyDescent="0.25">
      <c r="A37" s="67"/>
      <c r="B37" s="68">
        <v>42917</v>
      </c>
      <c r="C37" s="68">
        <v>42948</v>
      </c>
      <c r="D37" s="68">
        <v>42979</v>
      </c>
      <c r="E37" s="68">
        <v>43009</v>
      </c>
      <c r="F37" s="68">
        <v>43040</v>
      </c>
      <c r="G37" s="68">
        <v>43070</v>
      </c>
      <c r="H37" s="68">
        <v>43101</v>
      </c>
      <c r="I37" s="68">
        <v>43132</v>
      </c>
      <c r="J37" s="68">
        <v>43160</v>
      </c>
      <c r="K37" s="68">
        <v>43191</v>
      </c>
      <c r="L37" s="68">
        <v>43221</v>
      </c>
      <c r="M37" s="68">
        <v>43252</v>
      </c>
      <c r="N37" s="69" t="s">
        <v>10</v>
      </c>
    </row>
    <row r="38" spans="1:14" x14ac:dyDescent="0.25">
      <c r="A38" s="76" t="s">
        <v>90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1200</v>
      </c>
      <c r="L38" s="10">
        <v>0</v>
      </c>
      <c r="M38" s="10">
        <v>0</v>
      </c>
      <c r="N38" s="10">
        <f t="shared" ref="N38:N52" si="1">SUM(B38:M38)</f>
        <v>1200</v>
      </c>
    </row>
    <row r="39" spans="1:14" x14ac:dyDescent="0.25">
      <c r="A39" s="70" t="s">
        <v>70</v>
      </c>
      <c r="B39" s="10">
        <v>0</v>
      </c>
      <c r="C39" s="10">
        <v>0</v>
      </c>
      <c r="D39" s="10">
        <v>0</v>
      </c>
      <c r="E39" s="10">
        <v>31</v>
      </c>
      <c r="F39" s="10">
        <v>36</v>
      </c>
      <c r="G39" s="10">
        <v>49</v>
      </c>
      <c r="H39" s="10">
        <v>0</v>
      </c>
      <c r="I39" s="10">
        <v>0</v>
      </c>
      <c r="J39" s="10">
        <v>0</v>
      </c>
      <c r="K39" s="10">
        <v>0</v>
      </c>
      <c r="L39" s="10">
        <v>46</v>
      </c>
      <c r="M39" s="10">
        <v>25</v>
      </c>
      <c r="N39" s="10">
        <f t="shared" si="1"/>
        <v>187</v>
      </c>
    </row>
    <row r="40" spans="1:14" x14ac:dyDescent="0.25">
      <c r="A40" s="76" t="s">
        <v>86</v>
      </c>
      <c r="B40" s="10">
        <v>0</v>
      </c>
      <c r="C40" s="10">
        <v>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50</v>
      </c>
      <c r="L40" s="10">
        <v>84</v>
      </c>
      <c r="M40" s="10">
        <v>0</v>
      </c>
      <c r="N40" s="10">
        <f t="shared" si="1"/>
        <v>135</v>
      </c>
    </row>
    <row r="41" spans="1:14" x14ac:dyDescent="0.25">
      <c r="A41" s="72" t="s">
        <v>69</v>
      </c>
      <c r="B41" s="10">
        <v>0</v>
      </c>
      <c r="C41" s="10">
        <v>0</v>
      </c>
      <c r="D41" s="10">
        <v>0</v>
      </c>
      <c r="E41" s="10">
        <v>0</v>
      </c>
      <c r="F41" s="10">
        <v>6</v>
      </c>
      <c r="G41" s="10">
        <v>6</v>
      </c>
      <c r="H41" s="10">
        <v>0</v>
      </c>
      <c r="I41" s="10">
        <v>0</v>
      </c>
      <c r="J41" s="10">
        <v>81</v>
      </c>
      <c r="K41" s="10">
        <v>0</v>
      </c>
      <c r="L41" s="10">
        <v>0</v>
      </c>
      <c r="M41" s="10">
        <v>0</v>
      </c>
      <c r="N41" s="10">
        <f t="shared" si="1"/>
        <v>93</v>
      </c>
    </row>
    <row r="42" spans="1:14" x14ac:dyDescent="0.25">
      <c r="A42" s="70" t="s">
        <v>71</v>
      </c>
      <c r="B42" s="10">
        <v>0</v>
      </c>
      <c r="C42" s="10">
        <v>0</v>
      </c>
      <c r="D42" s="10">
        <v>0</v>
      </c>
      <c r="E42" s="10">
        <v>0</v>
      </c>
      <c r="F42" s="10">
        <v>5</v>
      </c>
      <c r="G42" s="10">
        <v>83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f t="shared" si="1"/>
        <v>88</v>
      </c>
    </row>
    <row r="43" spans="1:14" x14ac:dyDescent="0.25">
      <c r="A43" s="74" t="s">
        <v>72</v>
      </c>
      <c r="B43" s="10">
        <v>0</v>
      </c>
      <c r="C43" s="10">
        <v>0</v>
      </c>
      <c r="D43" s="10">
        <v>70</v>
      </c>
      <c r="E43" s="10">
        <v>11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f t="shared" si="1"/>
        <v>81</v>
      </c>
    </row>
    <row r="44" spans="1:14" x14ac:dyDescent="0.25">
      <c r="A44" s="76" t="s">
        <v>87</v>
      </c>
      <c r="B44" s="10">
        <v>0</v>
      </c>
      <c r="C44" s="10">
        <v>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62</v>
      </c>
      <c r="L44" s="10">
        <v>1</v>
      </c>
      <c r="M44" s="10">
        <v>0</v>
      </c>
      <c r="N44" s="10">
        <f t="shared" si="1"/>
        <v>64</v>
      </c>
    </row>
    <row r="45" spans="1:14" x14ac:dyDescent="0.25">
      <c r="A45" s="76" t="s">
        <v>89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57</v>
      </c>
      <c r="L45" s="10">
        <v>0</v>
      </c>
      <c r="M45" s="10">
        <v>0</v>
      </c>
      <c r="N45" s="10">
        <f t="shared" si="1"/>
        <v>57</v>
      </c>
    </row>
    <row r="46" spans="1:14" x14ac:dyDescent="0.25">
      <c r="A46" s="74" t="s">
        <v>74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</v>
      </c>
      <c r="I46" s="10">
        <v>30</v>
      </c>
      <c r="J46" s="10">
        <v>9</v>
      </c>
      <c r="K46" s="10">
        <v>0</v>
      </c>
      <c r="L46" s="10">
        <v>1</v>
      </c>
      <c r="M46" s="10">
        <v>0</v>
      </c>
      <c r="N46" s="10">
        <f t="shared" si="1"/>
        <v>41</v>
      </c>
    </row>
    <row r="47" spans="1:14" x14ac:dyDescent="0.25">
      <c r="A47" s="76" t="s">
        <v>88</v>
      </c>
      <c r="B47" s="10">
        <v>1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22</v>
      </c>
      <c r="L47" s="10">
        <v>0</v>
      </c>
      <c r="M47" s="10">
        <v>0</v>
      </c>
      <c r="N47" s="10">
        <f t="shared" si="1"/>
        <v>23</v>
      </c>
    </row>
    <row r="48" spans="1:14" x14ac:dyDescent="0.25">
      <c r="A48" s="78" t="s">
        <v>93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4</v>
      </c>
      <c r="M48" s="10">
        <v>0</v>
      </c>
      <c r="N48" s="10">
        <f t="shared" si="1"/>
        <v>4</v>
      </c>
    </row>
    <row r="49" spans="1:14" x14ac:dyDescent="0.25">
      <c r="A49" s="70" t="s">
        <v>68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1</v>
      </c>
      <c r="M49" s="10">
        <v>0</v>
      </c>
      <c r="N49" s="10">
        <f t="shared" si="1"/>
        <v>1</v>
      </c>
    </row>
    <row r="50" spans="1:14" x14ac:dyDescent="0.25">
      <c r="A50" s="78" t="s">
        <v>91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1</v>
      </c>
      <c r="M50" s="10">
        <v>2</v>
      </c>
      <c r="N50" s="10">
        <f t="shared" si="1"/>
        <v>3</v>
      </c>
    </row>
    <row r="51" spans="1:14" x14ac:dyDescent="0.25">
      <c r="A51" s="78" t="s">
        <v>92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f t="shared" si="1"/>
        <v>0</v>
      </c>
    </row>
    <row r="52" spans="1:14" x14ac:dyDescent="0.25">
      <c r="A52" s="72" t="s">
        <v>73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f t="shared" si="1"/>
        <v>0</v>
      </c>
    </row>
    <row r="53" spans="1:14" x14ac:dyDescent="0.25">
      <c r="A53" s="80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2"/>
      <c r="M53" s="82"/>
      <c r="N53" s="82"/>
    </row>
    <row r="54" spans="1:14" x14ac:dyDescent="0.25">
      <c r="A54" s="105" t="s">
        <v>95</v>
      </c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</row>
    <row r="55" spans="1:14" x14ac:dyDescent="0.25">
      <c r="A55" s="67"/>
      <c r="B55" s="68">
        <v>42917</v>
      </c>
      <c r="C55" s="68">
        <v>42948</v>
      </c>
      <c r="D55" s="68">
        <v>42979</v>
      </c>
      <c r="E55" s="68">
        <v>43009</v>
      </c>
      <c r="F55" s="68">
        <v>43040</v>
      </c>
      <c r="G55" s="68">
        <v>43070</v>
      </c>
      <c r="H55" s="68">
        <v>43101</v>
      </c>
      <c r="I55" s="68">
        <v>43132</v>
      </c>
      <c r="J55" s="68">
        <v>43160</v>
      </c>
      <c r="K55" s="68">
        <v>43191</v>
      </c>
      <c r="L55" s="68">
        <v>43221</v>
      </c>
      <c r="M55" s="68">
        <v>43252</v>
      </c>
      <c r="N55" s="69"/>
    </row>
    <row r="56" spans="1:14" x14ac:dyDescent="0.25">
      <c r="A56" s="70" t="s">
        <v>70</v>
      </c>
      <c r="B56" s="10">
        <v>0</v>
      </c>
      <c r="C56" s="10">
        <v>0</v>
      </c>
      <c r="D56" s="10">
        <v>0</v>
      </c>
      <c r="E56" s="10">
        <v>31</v>
      </c>
      <c r="F56" s="10">
        <v>36</v>
      </c>
      <c r="G56" s="10">
        <v>49</v>
      </c>
      <c r="H56" s="10">
        <v>0</v>
      </c>
      <c r="I56" s="10">
        <v>0</v>
      </c>
      <c r="J56" s="10">
        <v>0</v>
      </c>
      <c r="K56" s="10">
        <v>0</v>
      </c>
      <c r="L56" s="34">
        <v>46</v>
      </c>
      <c r="M56" s="72">
        <v>25</v>
      </c>
      <c r="N56" s="72"/>
    </row>
    <row r="57" spans="1:14" x14ac:dyDescent="0.25">
      <c r="A57" s="78" t="s">
        <v>91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</v>
      </c>
      <c r="M57" s="72">
        <v>2</v>
      </c>
      <c r="N57" s="72"/>
    </row>
    <row r="58" spans="1:14" x14ac:dyDescent="0.25">
      <c r="A58" s="76" t="s">
        <v>86</v>
      </c>
      <c r="B58" s="10">
        <v>0</v>
      </c>
      <c r="C58" s="10">
        <v>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50</v>
      </c>
      <c r="L58" s="34">
        <v>84</v>
      </c>
      <c r="M58" s="72">
        <v>0</v>
      </c>
      <c r="N58" s="72"/>
    </row>
    <row r="59" spans="1:14" x14ac:dyDescent="0.25">
      <c r="A59" s="78" t="s">
        <v>93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34">
        <v>4</v>
      </c>
      <c r="M59" s="72">
        <v>0</v>
      </c>
      <c r="N59" s="72"/>
    </row>
    <row r="60" spans="1:14" x14ac:dyDescent="0.25">
      <c r="A60" s="74" t="s">
        <v>74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1</v>
      </c>
      <c r="I60" s="10">
        <v>30</v>
      </c>
      <c r="J60" s="10">
        <v>9</v>
      </c>
      <c r="K60" s="10">
        <v>0</v>
      </c>
      <c r="L60" s="34">
        <v>1</v>
      </c>
      <c r="M60" s="72">
        <v>0</v>
      </c>
      <c r="N60" s="72"/>
    </row>
    <row r="61" spans="1:14" x14ac:dyDescent="0.25">
      <c r="A61" s="76" t="s">
        <v>87</v>
      </c>
      <c r="B61" s="10">
        <v>0</v>
      </c>
      <c r="C61" s="10">
        <v>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62</v>
      </c>
      <c r="L61" s="34">
        <v>1</v>
      </c>
      <c r="M61" s="72">
        <v>0</v>
      </c>
      <c r="N61" s="72"/>
    </row>
    <row r="62" spans="1:14" x14ac:dyDescent="0.25">
      <c r="A62" s="70" t="s">
        <v>68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1</v>
      </c>
      <c r="M62" s="72">
        <v>0</v>
      </c>
      <c r="N62" s="72"/>
    </row>
    <row r="63" spans="1:14" x14ac:dyDescent="0.25">
      <c r="A63" s="72" t="s">
        <v>69</v>
      </c>
      <c r="B63" s="10">
        <v>0</v>
      </c>
      <c r="C63" s="10">
        <v>0</v>
      </c>
      <c r="D63" s="10">
        <v>0</v>
      </c>
      <c r="E63" s="10">
        <v>0</v>
      </c>
      <c r="F63" s="10">
        <v>6</v>
      </c>
      <c r="G63" s="10">
        <v>6</v>
      </c>
      <c r="H63" s="10">
        <v>0</v>
      </c>
      <c r="I63" s="10">
        <v>0</v>
      </c>
      <c r="J63" s="10">
        <v>81</v>
      </c>
      <c r="K63" s="10">
        <v>0</v>
      </c>
      <c r="L63" s="34">
        <v>0</v>
      </c>
      <c r="M63" s="72">
        <v>0</v>
      </c>
      <c r="N63" s="72"/>
    </row>
    <row r="64" spans="1:14" x14ac:dyDescent="0.25">
      <c r="A64" s="70" t="s">
        <v>71</v>
      </c>
      <c r="B64" s="10">
        <v>0</v>
      </c>
      <c r="C64" s="10">
        <v>0</v>
      </c>
      <c r="D64" s="10">
        <v>0</v>
      </c>
      <c r="E64" s="10">
        <v>0</v>
      </c>
      <c r="F64" s="10">
        <v>5</v>
      </c>
      <c r="G64" s="10">
        <v>83</v>
      </c>
      <c r="H64" s="10">
        <v>0</v>
      </c>
      <c r="I64" s="10">
        <v>0</v>
      </c>
      <c r="J64" s="10">
        <v>0</v>
      </c>
      <c r="K64" s="10">
        <v>0</v>
      </c>
      <c r="L64" s="34">
        <v>0</v>
      </c>
      <c r="M64" s="72">
        <v>0</v>
      </c>
      <c r="N64" s="72"/>
    </row>
    <row r="65" spans="1:14" x14ac:dyDescent="0.25">
      <c r="A65" s="74" t="s">
        <v>72</v>
      </c>
      <c r="B65" s="10">
        <v>0</v>
      </c>
      <c r="C65" s="10">
        <v>0</v>
      </c>
      <c r="D65" s="10">
        <v>70</v>
      </c>
      <c r="E65" s="10">
        <v>11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34">
        <v>0</v>
      </c>
      <c r="M65" s="72">
        <v>0</v>
      </c>
      <c r="N65" s="72"/>
    </row>
    <row r="66" spans="1:14" x14ac:dyDescent="0.25">
      <c r="A66" s="72" t="s">
        <v>73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34">
        <v>0</v>
      </c>
      <c r="M66" s="72">
        <v>0</v>
      </c>
      <c r="N66" s="72"/>
    </row>
    <row r="67" spans="1:14" x14ac:dyDescent="0.25">
      <c r="A67" s="76" t="s">
        <v>88</v>
      </c>
      <c r="B67" s="10">
        <v>1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22</v>
      </c>
      <c r="L67" s="34">
        <v>0</v>
      </c>
      <c r="M67" s="72">
        <v>0</v>
      </c>
      <c r="N67" s="72"/>
    </row>
    <row r="68" spans="1:14" x14ac:dyDescent="0.25">
      <c r="A68" s="76" t="s">
        <v>89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57</v>
      </c>
      <c r="L68" s="34">
        <v>0</v>
      </c>
      <c r="M68" s="72">
        <v>0</v>
      </c>
      <c r="N68" s="72"/>
    </row>
    <row r="69" spans="1:14" x14ac:dyDescent="0.25">
      <c r="A69" s="76" t="s">
        <v>90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1200</v>
      </c>
      <c r="L69" s="34">
        <v>0</v>
      </c>
      <c r="M69" s="72">
        <v>0</v>
      </c>
      <c r="N69" s="72"/>
    </row>
  </sheetData>
  <mergeCells count="2">
    <mergeCell ref="A36:N36"/>
    <mergeCell ref="A54:N5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</vt:lpstr>
      <vt:lpstr>NC by 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THLSoft 007</dc:creator>
  <cp:lastModifiedBy>THLSoft 007</cp:lastModifiedBy>
  <dcterms:created xsi:type="dcterms:W3CDTF">2018-11-29T02:30:53Z</dcterms:created>
  <dcterms:modified xsi:type="dcterms:W3CDTF">2018-12-03T03:42:34Z</dcterms:modified>
</cp:coreProperties>
</file>