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5" yWindow="60" windowWidth="1087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2" i="1"/>
  <c r="K44"/>
  <c r="K38"/>
  <c r="K27"/>
  <c r="K4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3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G32"/>
  <c r="G47"/>
  <c r="G40"/>
  <c r="G52" l="1"/>
</calcChain>
</file>

<file path=xl/comments1.xml><?xml version="1.0" encoding="utf-8"?>
<comments xmlns="http://schemas.openxmlformats.org/spreadsheetml/2006/main">
  <authors>
    <author>Author</author>
  </authors>
  <commentList>
    <comment ref="I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 additional one, don't know if it works</t>
        </r>
      </text>
    </comment>
  </commentList>
</comments>
</file>

<file path=xl/sharedStrings.xml><?xml version="1.0" encoding="utf-8"?>
<sst xmlns="http://schemas.openxmlformats.org/spreadsheetml/2006/main" count="172" uniqueCount="123">
  <si>
    <t xml:space="preserve">ATXMEGA32A4U_2              </t>
  </si>
  <si>
    <t xml:space="preserve">DigiKey    </t>
  </si>
  <si>
    <t xml:space="preserve">Atmel                                 </t>
  </si>
  <si>
    <t xml:space="preserve">ATXMEGA32A4U-AU     </t>
  </si>
  <si>
    <t xml:space="preserve">CAPACITOR-POLAR,1000uF,20%  </t>
  </si>
  <si>
    <t xml:space="preserve">Panasonic Electronic Components       </t>
  </si>
  <si>
    <t xml:space="preserve">EEV-FK1E102Q        </t>
  </si>
  <si>
    <t xml:space="preserve">CAPACITOR-POLAR,100uF,20%   </t>
  </si>
  <si>
    <t xml:space="preserve">Cornell Dubilier Electronics (CDE)    </t>
  </si>
  <si>
    <t xml:space="preserve">AVE107M25X16T-F     </t>
  </si>
  <si>
    <t xml:space="preserve">CAPACITOR-SMALL,0.1uF       </t>
  </si>
  <si>
    <t xml:space="preserve">TDK Corporation                       </t>
  </si>
  <si>
    <t xml:space="preserve">C1608X7R1H104K      </t>
  </si>
  <si>
    <t xml:space="preserve">DIODE_FIX2                  </t>
  </si>
  <si>
    <t xml:space="preserve">NXP Semiconductors                    </t>
  </si>
  <si>
    <t xml:space="preserve">PMEG3020ER,115      </t>
  </si>
  <si>
    <t xml:space="preserve">DIODE_SCHOTTKY              </t>
  </si>
  <si>
    <t xml:space="preserve">Rohm Semiconductor                    </t>
  </si>
  <si>
    <t xml:space="preserve">RB056L-40TE25       </t>
  </si>
  <si>
    <t xml:space="preserve">INDUCTOR,100uH,20%          </t>
  </si>
  <si>
    <t xml:space="preserve">Wurth Electronics Inc                 </t>
  </si>
  <si>
    <t xml:space="preserve">LED_FIX                     </t>
  </si>
  <si>
    <t xml:space="preserve">Kingbright Corp                       </t>
  </si>
  <si>
    <t xml:space="preserve">APG1608SURKC/T      </t>
  </si>
  <si>
    <t xml:space="preserve">LM2937                      </t>
  </si>
  <si>
    <t xml:space="preserve">National Semiconductor                </t>
  </si>
  <si>
    <t xml:space="preserve">LM2937IMP-3.3/NOPB  </t>
  </si>
  <si>
    <t xml:space="preserve">LM2576SX-5.0                </t>
  </si>
  <si>
    <t>LM2576SX-5.0/NOPBCT-ND</t>
  </si>
  <si>
    <t xml:space="preserve">Texas Instruments                     </t>
  </si>
  <si>
    <t xml:space="preserve">LM2576SX-5.0/NOPB   </t>
  </si>
  <si>
    <t xml:space="preserve">MICRO-TACTILE               </t>
  </si>
  <si>
    <t xml:space="preserve">C&amp;K Components  C&amp;K Components        </t>
  </si>
  <si>
    <t xml:space="preserve">KMR221GLFS          </t>
  </si>
  <si>
    <t xml:space="preserve">MOC3063S                    </t>
  </si>
  <si>
    <t xml:space="preserve">Lite-On Inc                           </t>
  </si>
  <si>
    <t xml:space="preserve">MOC3063S            </t>
  </si>
  <si>
    <t xml:space="preserve">Digikey    </t>
  </si>
  <si>
    <t xml:space="preserve">RESISTOR-SMALL,330          </t>
  </si>
  <si>
    <t xml:space="preserve">ERJ-3GEYJ331V       </t>
  </si>
  <si>
    <t xml:space="preserve">RESISTOR-SMALL,390          </t>
  </si>
  <si>
    <t xml:space="preserve">ERJ-3GEYJ391V       </t>
  </si>
  <si>
    <t xml:space="preserve">RESISTOR-SMALL,47k          </t>
  </si>
  <si>
    <t xml:space="preserve">MCR03EZPJ473        </t>
  </si>
  <si>
    <t xml:space="preserve">ROTARY_DIP_SWITCH           </t>
  </si>
  <si>
    <t xml:space="preserve">Copal Electronics Inc                 </t>
  </si>
  <si>
    <t xml:space="preserve">SH-7070C            </t>
  </si>
  <si>
    <t xml:space="preserve">SD_CARD_PINPOUT             </t>
  </si>
  <si>
    <t xml:space="preserve">Amphenol Commercial Products          </t>
  </si>
  <si>
    <t xml:space="preserve">101-00581-59        </t>
  </si>
  <si>
    <t xml:space="preserve">SOT233                      </t>
  </si>
  <si>
    <t xml:space="preserve">STMicroelectronics                    </t>
  </si>
  <si>
    <t xml:space="preserve">Z0103MN 5AA4        </t>
  </si>
  <si>
    <t xml:space="preserve">SWITCH-SPDT                 </t>
  </si>
  <si>
    <t xml:space="preserve">EG1213              </t>
  </si>
  <si>
    <t xml:space="preserve">XBEE_2                      </t>
  </si>
  <si>
    <t xml:space="preserve">XB24-AWI-001        </t>
  </si>
  <si>
    <t>Qty</t>
  </si>
  <si>
    <t xml:space="preserve">Part Name                   </t>
  </si>
  <si>
    <t>Distributor</t>
  </si>
  <si>
    <t xml:space="preserve">Distributor Number    </t>
  </si>
  <si>
    <t xml:space="preserve">Manufacturer                          </t>
  </si>
  <si>
    <t>Manufacturer Number</t>
  </si>
  <si>
    <t>Price</t>
  </si>
  <si>
    <t>338-1805-1-ND</t>
  </si>
  <si>
    <t>PCE3462CT-ND</t>
  </si>
  <si>
    <t>ATXMEGA32A4U-AU-ND</t>
  </si>
  <si>
    <t>445-1314-1-ND</t>
  </si>
  <si>
    <t>568-6518-1-ND</t>
  </si>
  <si>
    <t>RB056L-40TE25CT-ND</t>
  </si>
  <si>
    <t>732-1248-1-ND</t>
  </si>
  <si>
    <t>754-1359-1-ND</t>
  </si>
  <si>
    <t>LM2937IMP-3.3CT-ND</t>
  </si>
  <si>
    <t>401-1427-1-ND</t>
  </si>
  <si>
    <t>160-2048-5-ND</t>
  </si>
  <si>
    <t>P330GCT-ND</t>
  </si>
  <si>
    <t>P390GCT-ND</t>
  </si>
  <si>
    <t>RHM47KGCT-ND</t>
  </si>
  <si>
    <t>563-1221-5-ND</t>
  </si>
  <si>
    <t>101-00581-59-1-ND</t>
  </si>
  <si>
    <t>497-6630-1-ND</t>
  </si>
  <si>
    <t>EG1906-ND</t>
  </si>
  <si>
    <t>Digi</t>
  </si>
  <si>
    <t xml:space="preserve">E-Switch </t>
  </si>
  <si>
    <t>XB24-AWI-001-ND</t>
  </si>
  <si>
    <t>TOTAL:</t>
  </si>
  <si>
    <t>CONN RECEPT 2MM SINGLE STR 10POS</t>
  </si>
  <si>
    <t>S5751-10-ND</t>
  </si>
  <si>
    <t>Sullins Connector Solutions</t>
  </si>
  <si>
    <t>NPPN101BFCN-RC</t>
  </si>
  <si>
    <t>Receiver/Driver</t>
  </si>
  <si>
    <t>Inverter Pack</t>
  </si>
  <si>
    <t>18650 Battery Charger</t>
  </si>
  <si>
    <t>18650 Battery Holder</t>
  </si>
  <si>
    <t>12V Inverters</t>
  </si>
  <si>
    <t>SparkFun</t>
  </si>
  <si>
    <t>COM-10469</t>
  </si>
  <si>
    <t>-</t>
  </si>
  <si>
    <t>Amazon</t>
  </si>
  <si>
    <t>Link</t>
  </si>
  <si>
    <t>4x 18650 Batteries, Tenergy</t>
  </si>
  <si>
    <t>Tenergy</t>
  </si>
  <si>
    <t>01270</t>
  </si>
  <si>
    <t>Battery Pack and Charger</t>
  </si>
  <si>
    <t>DigiKey</t>
  </si>
  <si>
    <t>BK-18650-PC8-ND</t>
  </si>
  <si>
    <t>MPD (Memory Protection Devices)</t>
  </si>
  <si>
    <t>OVERALL COST</t>
  </si>
  <si>
    <t>RESISTOR-SMALL,1K</t>
  </si>
  <si>
    <t>Panasonic Electronic Components</t>
  </si>
  <si>
    <t>ERJ-3GEYJ102V</t>
  </si>
  <si>
    <t>P1.0KGCT-ND</t>
  </si>
  <si>
    <t>754-1357-1-ND</t>
  </si>
  <si>
    <t>Kingbright Company LLC</t>
  </si>
  <si>
    <t>APG1608CGKC/T</t>
  </si>
  <si>
    <t>Case</t>
  </si>
  <si>
    <t>TekBots</t>
  </si>
  <si>
    <t>1x2 Male JST</t>
  </si>
  <si>
    <t>1x4 Male JST</t>
  </si>
  <si>
    <t>1x8 Female JST</t>
  </si>
  <si>
    <t>Inventory</t>
  </si>
  <si>
    <t>Need</t>
  </si>
  <si>
    <t>Required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</si>
</sst>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2" applyAlignment="1" applyProtection="1">
      <alignment horizontal="left"/>
    </xf>
    <xf numFmtId="49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Tenergy-TN270-Li-ion-Battery-Charger/dp/B004R69HO8/ref=sr_1_1?ie=UTF8&amp;qid=1375806139&amp;sr=8-1&amp;keywords=tenergy+18650+charger" TargetMode="External"/><Relationship Id="rId1" Type="http://schemas.openxmlformats.org/officeDocument/2006/relationships/hyperlink" Target="http://www.amazon.com/Tenergy-Rechargeable-Batteries-Internal-flashlights/dp/B001CTUB8E/ref=sr_1_1?ie=UTF8&amp;qid=1375806012&amp;sr=8-1&amp;keywords=tenergy+1865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workbookViewId="0">
      <selection activeCell="K31" sqref="K31"/>
    </sheetView>
  </sheetViews>
  <sheetFormatPr defaultRowHeight="15"/>
  <cols>
    <col min="1" max="1" width="9.140625" style="1"/>
    <col min="2" max="2" width="35.140625" style="1" bestFit="1" customWidth="1"/>
    <col min="3" max="3" width="10.42578125" style="1" bestFit="1" customWidth="1"/>
    <col min="4" max="4" width="25" style="1" bestFit="1" customWidth="1"/>
    <col min="5" max="5" width="37" style="1" bestFit="1" customWidth="1"/>
    <col min="6" max="6" width="21.5703125" style="1" bestFit="1" customWidth="1"/>
    <col min="7" max="7" width="9.140625" style="5"/>
    <col min="8" max="16384" width="9.140625" style="1"/>
  </cols>
  <sheetData>
    <row r="1" spans="1:11" ht="23.25">
      <c r="A1" s="10" t="s">
        <v>90</v>
      </c>
      <c r="B1" s="10"/>
      <c r="C1" s="10"/>
      <c r="D1" s="10"/>
      <c r="E1" s="10"/>
      <c r="F1" s="10"/>
      <c r="G1" s="10"/>
    </row>
    <row r="2" spans="1:11" ht="15.75" thickBot="1">
      <c r="A2" s="2" t="s">
        <v>57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4" t="s">
        <v>63</v>
      </c>
      <c r="I2" s="1" t="s">
        <v>120</v>
      </c>
      <c r="J2" s="1" t="s">
        <v>122</v>
      </c>
      <c r="K2" s="1" t="s">
        <v>121</v>
      </c>
    </row>
    <row r="3" spans="1:11">
      <c r="A3" s="1">
        <v>1</v>
      </c>
      <c r="B3" s="1" t="s">
        <v>0</v>
      </c>
      <c r="C3" s="1" t="s">
        <v>1</v>
      </c>
      <c r="D3" s="1" t="s">
        <v>66</v>
      </c>
      <c r="E3" s="1" t="s">
        <v>2</v>
      </c>
      <c r="F3" s="1" t="s">
        <v>3</v>
      </c>
      <c r="G3" s="5">
        <v>3.43</v>
      </c>
      <c r="I3" s="1">
        <v>2</v>
      </c>
      <c r="J3" s="1">
        <f>A3*4</f>
        <v>4</v>
      </c>
      <c r="K3" s="1">
        <f>J3-I3</f>
        <v>2</v>
      </c>
    </row>
    <row r="4" spans="1:11">
      <c r="A4" s="1">
        <v>1</v>
      </c>
      <c r="B4" s="1" t="s">
        <v>4</v>
      </c>
      <c r="C4" s="1" t="s">
        <v>1</v>
      </c>
      <c r="D4" s="1" t="s">
        <v>65</v>
      </c>
      <c r="E4" s="1" t="s">
        <v>5</v>
      </c>
      <c r="F4" s="1" t="s">
        <v>6</v>
      </c>
      <c r="G4" s="5">
        <v>1.61</v>
      </c>
      <c r="I4" s="1">
        <v>2</v>
      </c>
      <c r="J4" s="1">
        <f t="shared" ref="J4:J25" si="0">A4*4</f>
        <v>4</v>
      </c>
      <c r="K4" s="1">
        <f>J4-I4</f>
        <v>2</v>
      </c>
    </row>
    <row r="5" spans="1:11">
      <c r="A5" s="1">
        <v>1</v>
      </c>
      <c r="B5" s="1" t="s">
        <v>7</v>
      </c>
      <c r="C5" s="1" t="s">
        <v>1</v>
      </c>
      <c r="D5" s="1" t="s">
        <v>64</v>
      </c>
      <c r="E5" s="1" t="s">
        <v>8</v>
      </c>
      <c r="F5" s="1" t="s">
        <v>9</v>
      </c>
      <c r="G5" s="5">
        <v>0.21</v>
      </c>
      <c r="I5" s="1">
        <v>2</v>
      </c>
      <c r="J5" s="1">
        <f t="shared" si="0"/>
        <v>4</v>
      </c>
      <c r="K5" s="1">
        <f t="shared" ref="K5:K25" si="1">J5-I5</f>
        <v>2</v>
      </c>
    </row>
    <row r="6" spans="1:11">
      <c r="A6" s="1">
        <v>10</v>
      </c>
      <c r="B6" s="1" t="s">
        <v>10</v>
      </c>
      <c r="C6" s="1" t="s">
        <v>1</v>
      </c>
      <c r="D6" s="1" t="s">
        <v>67</v>
      </c>
      <c r="E6" s="1" t="s">
        <v>11</v>
      </c>
      <c r="F6" s="1" t="s">
        <v>12</v>
      </c>
      <c r="G6" s="5">
        <v>0.1</v>
      </c>
      <c r="I6" s="1">
        <v>18</v>
      </c>
      <c r="J6" s="1">
        <f t="shared" si="0"/>
        <v>40</v>
      </c>
      <c r="K6" s="1">
        <f t="shared" si="1"/>
        <v>22</v>
      </c>
    </row>
    <row r="7" spans="1:11">
      <c r="A7" s="1">
        <v>1</v>
      </c>
      <c r="B7" s="1" t="s">
        <v>13</v>
      </c>
      <c r="C7" s="1" t="s">
        <v>1</v>
      </c>
      <c r="D7" s="1" t="s">
        <v>68</v>
      </c>
      <c r="E7" s="1" t="s">
        <v>14</v>
      </c>
      <c r="F7" s="1" t="s">
        <v>15</v>
      </c>
      <c r="G7" s="5">
        <v>0.48</v>
      </c>
      <c r="I7" s="1">
        <v>1</v>
      </c>
      <c r="J7" s="1">
        <f t="shared" si="0"/>
        <v>4</v>
      </c>
      <c r="K7" s="1">
        <f t="shared" si="1"/>
        <v>3</v>
      </c>
    </row>
    <row r="8" spans="1:11">
      <c r="A8" s="1">
        <v>1</v>
      </c>
      <c r="B8" s="1" t="s">
        <v>16</v>
      </c>
      <c r="C8" s="1" t="s">
        <v>1</v>
      </c>
      <c r="D8" s="1" t="s">
        <v>69</v>
      </c>
      <c r="E8" s="1" t="s">
        <v>17</v>
      </c>
      <c r="F8" s="1" t="s">
        <v>18</v>
      </c>
      <c r="G8" s="5">
        <v>0.42</v>
      </c>
      <c r="I8" s="1">
        <v>1</v>
      </c>
      <c r="J8" s="1">
        <f t="shared" si="0"/>
        <v>4</v>
      </c>
      <c r="K8" s="1">
        <f t="shared" si="1"/>
        <v>3</v>
      </c>
    </row>
    <row r="9" spans="1:11">
      <c r="A9" s="1">
        <v>1</v>
      </c>
      <c r="B9" s="1" t="s">
        <v>19</v>
      </c>
      <c r="C9" s="1" t="s">
        <v>1</v>
      </c>
      <c r="D9" s="1" t="s">
        <v>70</v>
      </c>
      <c r="E9" s="1" t="s">
        <v>20</v>
      </c>
      <c r="F9" s="1">
        <v>7447709101</v>
      </c>
      <c r="G9" s="5">
        <v>4.42</v>
      </c>
      <c r="I9" s="1">
        <v>2</v>
      </c>
      <c r="J9" s="1">
        <f t="shared" si="0"/>
        <v>4</v>
      </c>
      <c r="K9" s="1">
        <f t="shared" si="1"/>
        <v>2</v>
      </c>
    </row>
    <row r="10" spans="1:11">
      <c r="A10" s="1">
        <v>2</v>
      </c>
      <c r="B10" s="1" t="s">
        <v>21</v>
      </c>
      <c r="C10" s="1" t="s">
        <v>1</v>
      </c>
      <c r="D10" s="1" t="s">
        <v>71</v>
      </c>
      <c r="E10" s="1" t="s">
        <v>22</v>
      </c>
      <c r="F10" s="1" t="s">
        <v>23</v>
      </c>
      <c r="G10" s="5">
        <v>0.23</v>
      </c>
      <c r="I10" s="1">
        <v>8</v>
      </c>
      <c r="J10" s="1">
        <f t="shared" si="0"/>
        <v>8</v>
      </c>
      <c r="K10" s="1">
        <f t="shared" si="1"/>
        <v>0</v>
      </c>
    </row>
    <row r="11" spans="1:11">
      <c r="A11" s="1">
        <v>3</v>
      </c>
      <c r="B11" s="1" t="s">
        <v>21</v>
      </c>
      <c r="C11" s="1" t="s">
        <v>1</v>
      </c>
      <c r="D11" s="1" t="s">
        <v>112</v>
      </c>
      <c r="E11" s="1" t="s">
        <v>113</v>
      </c>
      <c r="F11" s="1" t="s">
        <v>114</v>
      </c>
      <c r="G11" s="5">
        <v>0.23</v>
      </c>
      <c r="I11" s="1">
        <v>17</v>
      </c>
      <c r="J11" s="1">
        <f t="shared" si="0"/>
        <v>12</v>
      </c>
      <c r="K11" s="1">
        <f t="shared" si="1"/>
        <v>-5</v>
      </c>
    </row>
    <row r="12" spans="1:11">
      <c r="A12" s="1">
        <v>1</v>
      </c>
      <c r="B12" s="1" t="s">
        <v>24</v>
      </c>
      <c r="C12" s="1" t="s">
        <v>1</v>
      </c>
      <c r="D12" s="1" t="s">
        <v>72</v>
      </c>
      <c r="E12" s="1" t="s">
        <v>25</v>
      </c>
      <c r="F12" s="1" t="s">
        <v>26</v>
      </c>
      <c r="G12" s="5">
        <v>2.23</v>
      </c>
      <c r="I12" s="1">
        <v>2</v>
      </c>
      <c r="J12" s="1">
        <f t="shared" si="0"/>
        <v>4</v>
      </c>
      <c r="K12" s="1">
        <f t="shared" si="1"/>
        <v>2</v>
      </c>
    </row>
    <row r="13" spans="1:11">
      <c r="A13" s="1">
        <v>1</v>
      </c>
      <c r="B13" s="1" t="s">
        <v>27</v>
      </c>
      <c r="C13" s="1" t="s">
        <v>1</v>
      </c>
      <c r="D13" s="1" t="s">
        <v>28</v>
      </c>
      <c r="E13" s="1" t="s">
        <v>29</v>
      </c>
      <c r="F13" s="1" t="s">
        <v>30</v>
      </c>
      <c r="G13" s="5">
        <v>2.91</v>
      </c>
      <c r="I13" s="1">
        <v>2</v>
      </c>
      <c r="J13" s="1">
        <f t="shared" si="0"/>
        <v>4</v>
      </c>
      <c r="K13" s="1">
        <f t="shared" si="1"/>
        <v>2</v>
      </c>
    </row>
    <row r="14" spans="1:11">
      <c r="A14" s="1">
        <v>1</v>
      </c>
      <c r="B14" s="1" t="s">
        <v>31</v>
      </c>
      <c r="C14" s="1" t="s">
        <v>1</v>
      </c>
      <c r="D14" s="1" t="s">
        <v>73</v>
      </c>
      <c r="E14" s="1" t="s">
        <v>32</v>
      </c>
      <c r="F14" s="1" t="s">
        <v>33</v>
      </c>
      <c r="G14" s="5">
        <v>0.57999999999999996</v>
      </c>
      <c r="I14" s="1">
        <v>1</v>
      </c>
      <c r="J14" s="1">
        <f t="shared" si="0"/>
        <v>4</v>
      </c>
      <c r="K14" s="1">
        <f t="shared" si="1"/>
        <v>3</v>
      </c>
    </row>
    <row r="15" spans="1:11">
      <c r="A15" s="1">
        <v>8</v>
      </c>
      <c r="B15" s="1" t="s">
        <v>34</v>
      </c>
      <c r="C15" s="1" t="s">
        <v>1</v>
      </c>
      <c r="D15" s="1" t="s">
        <v>74</v>
      </c>
      <c r="E15" s="1" t="s">
        <v>35</v>
      </c>
      <c r="F15" s="1" t="s">
        <v>36</v>
      </c>
      <c r="G15" s="5">
        <v>0.74</v>
      </c>
      <c r="I15" s="1">
        <v>14</v>
      </c>
      <c r="J15" s="1">
        <f t="shared" si="0"/>
        <v>32</v>
      </c>
      <c r="K15" s="1">
        <f t="shared" si="1"/>
        <v>18</v>
      </c>
    </row>
    <row r="16" spans="1:11">
      <c r="A16" s="1">
        <v>5</v>
      </c>
      <c r="B16" s="1" t="s">
        <v>108</v>
      </c>
      <c r="C16" s="1" t="s">
        <v>104</v>
      </c>
      <c r="D16" s="1" t="s">
        <v>111</v>
      </c>
      <c r="E16" s="1" t="s">
        <v>109</v>
      </c>
      <c r="F16" s="1" t="s">
        <v>110</v>
      </c>
      <c r="G16" s="5">
        <v>0.1</v>
      </c>
      <c r="I16" s="1">
        <v>6</v>
      </c>
      <c r="J16" s="1">
        <f t="shared" si="0"/>
        <v>20</v>
      </c>
      <c r="K16" s="1">
        <f t="shared" si="1"/>
        <v>14</v>
      </c>
    </row>
    <row r="17" spans="1:11">
      <c r="A17" s="1">
        <v>16</v>
      </c>
      <c r="B17" s="1" t="s">
        <v>38</v>
      </c>
      <c r="C17" s="1" t="s">
        <v>37</v>
      </c>
      <c r="D17" s="1" t="s">
        <v>75</v>
      </c>
      <c r="E17" s="1" t="s">
        <v>5</v>
      </c>
      <c r="F17" s="1" t="s">
        <v>39</v>
      </c>
      <c r="G17" s="5">
        <v>0.1</v>
      </c>
      <c r="I17" s="1">
        <v>27</v>
      </c>
      <c r="J17" s="1">
        <f t="shared" si="0"/>
        <v>64</v>
      </c>
      <c r="K17" s="1">
        <f t="shared" si="1"/>
        <v>37</v>
      </c>
    </row>
    <row r="18" spans="1:11">
      <c r="A18" s="1">
        <v>8</v>
      </c>
      <c r="B18" s="1" t="s">
        <v>40</v>
      </c>
      <c r="C18" s="1" t="s">
        <v>37</v>
      </c>
      <c r="D18" s="1" t="s">
        <v>76</v>
      </c>
      <c r="E18" s="1" t="s">
        <v>5</v>
      </c>
      <c r="F18" s="1" t="s">
        <v>41</v>
      </c>
      <c r="G18" s="5">
        <v>0.1</v>
      </c>
      <c r="I18" s="1">
        <v>8</v>
      </c>
      <c r="J18" s="1">
        <f t="shared" si="0"/>
        <v>32</v>
      </c>
      <c r="K18" s="1">
        <f t="shared" si="1"/>
        <v>24</v>
      </c>
    </row>
    <row r="19" spans="1:11">
      <c r="A19" s="1">
        <v>4</v>
      </c>
      <c r="B19" s="1" t="s">
        <v>42</v>
      </c>
      <c r="C19" s="1" t="s">
        <v>1</v>
      </c>
      <c r="D19" s="1" t="s">
        <v>77</v>
      </c>
      <c r="E19" s="1" t="s">
        <v>17</v>
      </c>
      <c r="F19" s="1" t="s">
        <v>43</v>
      </c>
      <c r="G19" s="5">
        <v>0.1</v>
      </c>
      <c r="I19" s="1">
        <v>6</v>
      </c>
      <c r="J19" s="1">
        <f t="shared" si="0"/>
        <v>16</v>
      </c>
      <c r="K19" s="1">
        <f t="shared" si="1"/>
        <v>10</v>
      </c>
    </row>
    <row r="20" spans="1:11">
      <c r="A20" s="1">
        <v>1</v>
      </c>
      <c r="B20" s="1" t="s">
        <v>44</v>
      </c>
      <c r="C20" s="1" t="s">
        <v>1</v>
      </c>
      <c r="D20" s="1" t="s">
        <v>78</v>
      </c>
      <c r="E20" s="1" t="s">
        <v>45</v>
      </c>
      <c r="F20" s="1" t="s">
        <v>46</v>
      </c>
      <c r="G20" s="5">
        <v>2.17</v>
      </c>
      <c r="I20" s="1">
        <v>3</v>
      </c>
      <c r="J20" s="1">
        <f t="shared" si="0"/>
        <v>4</v>
      </c>
      <c r="K20" s="1">
        <f t="shared" si="1"/>
        <v>1</v>
      </c>
    </row>
    <row r="21" spans="1:11">
      <c r="A21" s="1">
        <v>1</v>
      </c>
      <c r="B21" s="1" t="s">
        <v>47</v>
      </c>
      <c r="C21" s="1" t="s">
        <v>1</v>
      </c>
      <c r="D21" s="1" t="s">
        <v>79</v>
      </c>
      <c r="E21" s="1" t="s">
        <v>48</v>
      </c>
      <c r="F21" s="1" t="s">
        <v>49</v>
      </c>
      <c r="G21" s="5">
        <v>1.97</v>
      </c>
      <c r="I21" s="1">
        <v>1</v>
      </c>
      <c r="J21" s="1">
        <f t="shared" si="0"/>
        <v>4</v>
      </c>
      <c r="K21" s="1">
        <f t="shared" si="1"/>
        <v>3</v>
      </c>
    </row>
    <row r="22" spans="1:11">
      <c r="A22" s="1">
        <v>8</v>
      </c>
      <c r="B22" s="1" t="s">
        <v>50</v>
      </c>
      <c r="C22" s="1" t="s">
        <v>1</v>
      </c>
      <c r="D22" s="1" t="s">
        <v>80</v>
      </c>
      <c r="E22" s="1" t="s">
        <v>51</v>
      </c>
      <c r="F22" s="1" t="s">
        <v>52</v>
      </c>
      <c r="G22" s="5">
        <v>0.95</v>
      </c>
      <c r="I22" s="1">
        <v>14</v>
      </c>
      <c r="J22" s="1">
        <f t="shared" si="0"/>
        <v>32</v>
      </c>
      <c r="K22" s="1">
        <f t="shared" si="1"/>
        <v>18</v>
      </c>
    </row>
    <row r="23" spans="1:11">
      <c r="A23" s="1">
        <v>1</v>
      </c>
      <c r="B23" s="1" t="s">
        <v>53</v>
      </c>
      <c r="C23" s="1" t="s">
        <v>1</v>
      </c>
      <c r="D23" s="1" t="s">
        <v>81</v>
      </c>
      <c r="E23" s="1" t="s">
        <v>83</v>
      </c>
      <c r="F23" s="1" t="s">
        <v>54</v>
      </c>
      <c r="G23" s="5">
        <v>0.57999999999999996</v>
      </c>
      <c r="I23" s="1">
        <v>1</v>
      </c>
      <c r="J23" s="1">
        <f t="shared" si="0"/>
        <v>4</v>
      </c>
      <c r="K23" s="1">
        <f t="shared" si="1"/>
        <v>3</v>
      </c>
    </row>
    <row r="24" spans="1:11">
      <c r="A24" s="1">
        <v>1</v>
      </c>
      <c r="B24" s="1" t="s">
        <v>55</v>
      </c>
      <c r="C24" s="1" t="s">
        <v>1</v>
      </c>
      <c r="D24" s="1" t="s">
        <v>84</v>
      </c>
      <c r="E24" s="1" t="s">
        <v>82</v>
      </c>
      <c r="F24" s="1" t="s">
        <v>56</v>
      </c>
      <c r="G24" s="5">
        <v>19</v>
      </c>
      <c r="I24" s="1">
        <v>1</v>
      </c>
      <c r="J24" s="1">
        <f t="shared" si="0"/>
        <v>4</v>
      </c>
      <c r="K24" s="1">
        <f t="shared" si="1"/>
        <v>3</v>
      </c>
    </row>
    <row r="25" spans="1:11">
      <c r="A25" s="1">
        <v>2</v>
      </c>
      <c r="B25" s="6" t="s">
        <v>86</v>
      </c>
      <c r="C25" s="1" t="s">
        <v>1</v>
      </c>
      <c r="D25" s="1" t="s">
        <v>87</v>
      </c>
      <c r="E25" s="1" t="s">
        <v>88</v>
      </c>
      <c r="F25" s="1" t="s">
        <v>89</v>
      </c>
      <c r="G25" s="5">
        <v>1.1100000000000001</v>
      </c>
      <c r="I25" s="1">
        <v>8</v>
      </c>
      <c r="J25" s="1">
        <f t="shared" si="0"/>
        <v>8</v>
      </c>
      <c r="K25" s="1">
        <f t="shared" si="1"/>
        <v>0</v>
      </c>
    </row>
    <row r="27" spans="1:11">
      <c r="A27" s="1">
        <v>1</v>
      </c>
      <c r="B27" s="1" t="s">
        <v>115</v>
      </c>
      <c r="C27" s="1" t="s">
        <v>116</v>
      </c>
      <c r="G27" s="5">
        <v>9</v>
      </c>
      <c r="K27" s="9">
        <f>K3*G3+K4*G4+K5*G5+K6*G6+K7*G7+K8*G8+K9*G9+K10*G10+K12*G12+K13*G13+K14*G14+K15*G15+K16*G16+K17*G17+K18*G18+K19*G19+K20*G20+K21*G21+K22*G22+K23*G23+K24*G24+K25*G25</f>
        <v>142</v>
      </c>
    </row>
    <row r="28" spans="1:11">
      <c r="A28" s="1">
        <v>8</v>
      </c>
      <c r="B28" s="1" t="s">
        <v>117</v>
      </c>
      <c r="C28" s="1" t="s">
        <v>104</v>
      </c>
    </row>
    <row r="29" spans="1:11">
      <c r="A29" s="1">
        <v>3</v>
      </c>
      <c r="B29" s="1" t="s">
        <v>118</v>
      </c>
      <c r="C29" s="1" t="s">
        <v>104</v>
      </c>
    </row>
    <row r="30" spans="1:11">
      <c r="A30" s="1">
        <v>1</v>
      </c>
      <c r="B30" s="1" t="s">
        <v>119</v>
      </c>
      <c r="C30" s="1" t="s">
        <v>104</v>
      </c>
    </row>
    <row r="32" spans="1:11">
      <c r="F32" s="1" t="s">
        <v>85</v>
      </c>
      <c r="G32" s="5">
        <f>G3*A3+G4*A4+G5*A5+G6*A6+G7*A7+G8*A8+G9*A9+G10*A10+G11*A11+G12*A12+G13*A13+G14*A14+G15*A15+G16*A16+G17*A17+G18*A18+G19*A19+G20*A20+G21*A21+G22*A22+G23*A23+G24*A24+G25*A25+G27*A27</f>
        <v>70.199999999999989</v>
      </c>
    </row>
    <row r="34" spans="1:11" ht="23.25">
      <c r="A34" s="10" t="s">
        <v>103</v>
      </c>
      <c r="B34" s="10"/>
      <c r="C34" s="10"/>
      <c r="D34" s="10"/>
      <c r="E34" s="10"/>
      <c r="F34" s="10"/>
      <c r="G34" s="10"/>
    </row>
    <row r="35" spans="1:11" ht="15.75" thickBot="1">
      <c r="A35" s="2" t="s">
        <v>57</v>
      </c>
      <c r="B35" s="3" t="s">
        <v>58</v>
      </c>
      <c r="C35" s="3" t="s">
        <v>59</v>
      </c>
      <c r="D35" s="3" t="s">
        <v>60</v>
      </c>
      <c r="E35" s="3" t="s">
        <v>61</v>
      </c>
      <c r="F35" s="3" t="s">
        <v>62</v>
      </c>
      <c r="G35" s="4" t="s">
        <v>63</v>
      </c>
    </row>
    <row r="36" spans="1:11">
      <c r="A36" s="1">
        <v>1</v>
      </c>
      <c r="B36" s="1" t="s">
        <v>100</v>
      </c>
      <c r="C36" s="1" t="s">
        <v>98</v>
      </c>
      <c r="D36" s="7" t="s">
        <v>99</v>
      </c>
      <c r="E36" s="1" t="s">
        <v>101</v>
      </c>
      <c r="F36" s="1">
        <v>30006</v>
      </c>
      <c r="G36" s="5">
        <v>30.99</v>
      </c>
    </row>
    <row r="37" spans="1:11">
      <c r="A37" s="1">
        <v>1</v>
      </c>
      <c r="B37" s="1" t="s">
        <v>92</v>
      </c>
      <c r="C37" s="1" t="s">
        <v>98</v>
      </c>
      <c r="D37" s="7" t="s">
        <v>99</v>
      </c>
      <c r="E37" s="1" t="s">
        <v>101</v>
      </c>
      <c r="F37" s="8" t="s">
        <v>102</v>
      </c>
      <c r="G37" s="5">
        <v>12.99</v>
      </c>
    </row>
    <row r="38" spans="1:11">
      <c r="A38" s="1">
        <v>1</v>
      </c>
      <c r="B38" s="1" t="s">
        <v>93</v>
      </c>
      <c r="C38" s="1" t="s">
        <v>104</v>
      </c>
      <c r="D38" s="1" t="s">
        <v>105</v>
      </c>
      <c r="E38" s="1" t="s">
        <v>106</v>
      </c>
      <c r="F38" s="1" t="s">
        <v>105</v>
      </c>
      <c r="G38" s="5">
        <v>5.71</v>
      </c>
      <c r="I38" s="1">
        <v>2</v>
      </c>
      <c r="J38" s="1">
        <v>2</v>
      </c>
      <c r="K38" s="9">
        <f>J38*G38</f>
        <v>11.42</v>
      </c>
    </row>
    <row r="40" spans="1:11">
      <c r="F40" s="1" t="s">
        <v>85</v>
      </c>
      <c r="G40" s="5">
        <f>G36*A36+G37*A37+G38*A38</f>
        <v>49.69</v>
      </c>
    </row>
    <row r="42" spans="1:11" ht="23.25">
      <c r="A42" s="10" t="s">
        <v>91</v>
      </c>
      <c r="B42" s="10"/>
      <c r="C42" s="10"/>
      <c r="D42" s="10"/>
      <c r="E42" s="10"/>
      <c r="F42" s="10"/>
      <c r="G42" s="10"/>
    </row>
    <row r="43" spans="1:11" ht="15.75" thickBot="1">
      <c r="A43" s="2" t="s">
        <v>57</v>
      </c>
      <c r="B43" s="3" t="s">
        <v>58</v>
      </c>
      <c r="C43" s="3" t="s">
        <v>59</v>
      </c>
      <c r="D43" s="3" t="s">
        <v>60</v>
      </c>
      <c r="E43" s="3" t="s">
        <v>61</v>
      </c>
      <c r="F43" s="3" t="s">
        <v>62</v>
      </c>
      <c r="G43" s="4" t="s">
        <v>63</v>
      </c>
    </row>
    <row r="44" spans="1:11">
      <c r="A44" s="1">
        <v>2</v>
      </c>
      <c r="B44" s="1" t="s">
        <v>94</v>
      </c>
      <c r="C44" s="1" t="s">
        <v>95</v>
      </c>
      <c r="D44" s="1" t="s">
        <v>96</v>
      </c>
      <c r="E44" s="1" t="s">
        <v>97</v>
      </c>
      <c r="F44" s="1" t="s">
        <v>97</v>
      </c>
      <c r="G44" s="5">
        <v>14.95</v>
      </c>
      <c r="I44" s="1">
        <v>0</v>
      </c>
      <c r="J44" s="1">
        <v>10</v>
      </c>
      <c r="K44" s="9">
        <f>J44*G44</f>
        <v>149.5</v>
      </c>
    </row>
    <row r="47" spans="1:11">
      <c r="F47" s="1" t="s">
        <v>85</v>
      </c>
      <c r="G47" s="5">
        <f>G44*A44</f>
        <v>29.9</v>
      </c>
    </row>
    <row r="49" spans="6:11">
      <c r="I49" s="9"/>
    </row>
    <row r="52" spans="6:11">
      <c r="F52" s="1" t="s">
        <v>107</v>
      </c>
      <c r="G52" s="5">
        <f>G32+G40+G47</f>
        <v>149.79</v>
      </c>
      <c r="K52" s="9">
        <f>K44+K38+K27</f>
        <v>302.91999999999996</v>
      </c>
    </row>
  </sheetData>
  <mergeCells count="3">
    <mergeCell ref="A1:G1"/>
    <mergeCell ref="A34:G34"/>
    <mergeCell ref="A42:G42"/>
  </mergeCells>
  <hyperlinks>
    <hyperlink ref="D36" r:id="rId1"/>
    <hyperlink ref="D37" r:id="rId2"/>
  </hyperlinks>
  <pageMargins left="0.7" right="0.7" top="0.75" bottom="0.75" header="0.3" footer="0.3"/>
  <pageSetup orientation="portrait" r:id="rId3"/>
  <ignoredErrors>
    <ignoredError sqref="F37" numberStoredAsText="1"/>
  </ignoredError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2013-10-15T17:40:22Z</dcterms:modified>
</cp:coreProperties>
</file>