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uc luc GD" sheetId="1" r:id="rId4"/>
    <sheet state="visible" name="Giai thich" sheetId="2" r:id="rId5"/>
    <sheet state="visible" name="Tong quan" sheetId="3" r:id="rId6"/>
    <sheet state="visible" name="Info" sheetId="4" r:id="rId7"/>
    <sheet state="visible" name="206" sheetId="5" r:id="rId8"/>
    <sheet state="visible" name="207" sheetId="6" r:id="rId9"/>
    <sheet state="visible" name="208" sheetId="7" r:id="rId10"/>
    <sheet state="visible" name="209" sheetId="8" r:id="rId11"/>
    <sheet state="visible" name="210" sheetId="9" r:id="rId12"/>
    <sheet state="visible" name="211" sheetId="10" r:id="rId13"/>
    <sheet state="visible" name="212" sheetId="11" r:id="rId14"/>
    <sheet state="visible" name="213" sheetId="12" r:id="rId15"/>
    <sheet state="visible" name="214" sheetId="13" r:id="rId16"/>
    <sheet state="visible" name="215" sheetId="14" r:id="rId17"/>
    <sheet state="visible" name="216" sheetId="15" r:id="rId18"/>
    <sheet state="visible" name="217" sheetId="16" r:id="rId19"/>
    <sheet state="visible" name="218" sheetId="17" r:id="rId20"/>
    <sheet state="visible" name="219" sheetId="18" r:id="rId21"/>
    <sheet state="visible" name="220" sheetId="19" r:id="rId22"/>
    <sheet state="visible" name="221" sheetId="20" r:id="rId23"/>
    <sheet state="visible" name="222" sheetId="21" r:id="rId24"/>
    <sheet state="visible" name="223" sheetId="22" r:id="rId25"/>
    <sheet state="visible" name="224" sheetId="23" r:id="rId26"/>
    <sheet state="visible" name="225" sheetId="24" r:id="rId27"/>
    <sheet state="visible" name="226" sheetId="25" r:id="rId28"/>
    <sheet state="visible" name="227" sheetId="26" r:id="rId29"/>
    <sheet state="visible" name="228" sheetId="27" r:id="rId30"/>
    <sheet state="visible" name="229" sheetId="28" r:id="rId31"/>
    <sheet state="visible" name="230" sheetId="29" r:id="rId32"/>
    <sheet state="visible" name="231" sheetId="30" r:id="rId33"/>
    <sheet state="visible" name="232" sheetId="31" r:id="rId34"/>
    <sheet state="visible" name="233" sheetId="32" r:id="rId35"/>
    <sheet state="visible" name="Sheet1" sheetId="33" r:id="rId36"/>
  </sheets>
  <definedNames>
    <definedName name="_Fill">#REF!</definedName>
    <definedName localSheetId="3" name="___________B5">#REF!</definedName>
    <definedName name="dien">#REF!</definedName>
    <definedName name="_____B5">#REF!</definedName>
    <definedName localSheetId="3" name="BT">#REF!</definedName>
    <definedName localSheetId="3" name="thanh">#REF!</definedName>
    <definedName localSheetId="3" name="wrn.thu.">#REF!</definedName>
    <definedName name="CS_160">#REF!</definedName>
    <definedName name="CS_5S">#REF!</definedName>
    <definedName name="CS_60">#REF!</definedName>
    <definedName name="______B5">#REF!</definedName>
    <definedName name="__B5">#REF!</definedName>
    <definedName name="ttt">#REF!</definedName>
    <definedName localSheetId="3" name="CS_80">#REF!</definedName>
    <definedName name="_________B5">#REF!</definedName>
    <definedName localSheetId="3" name="pt">#REF!</definedName>
    <definedName localSheetId="3" name="dg">#REF!</definedName>
    <definedName localSheetId="3" name="CS_160">#REF!</definedName>
    <definedName localSheetId="18" name="wrn.thu.">#REF!</definedName>
    <definedName localSheetId="3" name="CS_40S">#REF!</definedName>
    <definedName name="CS_10">#REF!</definedName>
    <definedName name="kjh">#REF!</definedName>
    <definedName localSheetId="4" name="wrn.thu.">#REF!</definedName>
    <definedName localSheetId="3" name="ptr">#REF!</definedName>
    <definedName name="mc">#REF!</definedName>
    <definedName localSheetId="3" name="ZZZ">#REF!</definedName>
    <definedName name="TBA">#REF!</definedName>
    <definedName name="FDFDSFDSFDF">#REF!</definedName>
    <definedName name="_______B5">#REF!</definedName>
    <definedName name="adsf">#REF!</definedName>
    <definedName name="____________B5">#REF!</definedName>
    <definedName name="CS_XXS">#REF!</definedName>
    <definedName localSheetId="3" name="__B5">#REF!</definedName>
    <definedName name="CS_120">#REF!</definedName>
    <definedName name="CS_80S">#REF!</definedName>
    <definedName name="hab">#REF!</definedName>
    <definedName name="ptr">#REF!</definedName>
    <definedName name="BT">#REF!</definedName>
    <definedName localSheetId="3" name="td">#REF!</definedName>
    <definedName name="___________B5">#REF!</definedName>
    <definedName name="CS_30">#REF!</definedName>
    <definedName localSheetId="3" name="TBA">#REF!</definedName>
    <definedName name="CS_20">#REF!</definedName>
    <definedName name="_________________B5">#REF!</definedName>
    <definedName name="beta">#REF!</definedName>
    <definedName localSheetId="3" name="CS_20">#REF!</definedName>
    <definedName localSheetId="3" name="________B5">#REF!</definedName>
    <definedName localSheetId="12" name="wrn.thu.">#REF!</definedName>
    <definedName name="th_bl">#REF!</definedName>
    <definedName name="ggg">#REF!</definedName>
    <definedName localSheetId="3" name="CS_80S">#REF!</definedName>
    <definedName localSheetId="3" name="nuoc">#REF!</definedName>
    <definedName localSheetId="3" name="CS_XXS">#REF!</definedName>
    <definedName name="CS_140">#REF!</definedName>
    <definedName name="CS_XS">#REF!</definedName>
    <definedName name="i">#REF!</definedName>
    <definedName name="nuoc">#REF!</definedName>
    <definedName name="td">#REF!</definedName>
    <definedName localSheetId="3" name="CS_100">#REF!</definedName>
    <definedName name="habac">#REF!</definedName>
    <definedName localSheetId="3" name="_B5">#REF!</definedName>
    <definedName name="_______________B5">#REF!</definedName>
    <definedName localSheetId="3" name="CS_10S">#REF!</definedName>
    <definedName name="CS_10S">#REF!</definedName>
    <definedName localSheetId="3" name="_______B5">#REF!</definedName>
    <definedName name="CS_40">#REF!</definedName>
    <definedName name="ZYX">#REF!</definedName>
    <definedName name="qưeqwrqw">#REF!</definedName>
    <definedName name="dddggg">#REF!</definedName>
    <definedName name="anpha">#REF!</definedName>
    <definedName localSheetId="3" name="____B5">#REF!</definedName>
    <definedName localSheetId="3" name="SORT">#REF!</definedName>
    <definedName name="nhan">#REF!</definedName>
    <definedName name="SORT">#REF!</definedName>
    <definedName localSheetId="3" name="CS_30">#REF!</definedName>
    <definedName localSheetId="3" name="_Fill">#REF!</definedName>
    <definedName name="ffddg">#REF!</definedName>
    <definedName name="CS_40S">#REF!</definedName>
    <definedName localSheetId="3" name="mc">#REF!</definedName>
    <definedName name="_B5">#REF!</definedName>
    <definedName name="cx">#REF!</definedName>
    <definedName localSheetId="3" name="CS_5S">#REF!</definedName>
    <definedName localSheetId="3" name="th_bl">#REF!</definedName>
    <definedName localSheetId="3" name="CS_60">#REF!</definedName>
    <definedName name="dd">#REF!</definedName>
    <definedName localSheetId="3" name="CS_40">#REF!</definedName>
    <definedName name="___B5">#REF!</definedName>
    <definedName localSheetId="0" name="wrn.thu.">#REF!</definedName>
    <definedName name="CS_100">#REF!</definedName>
    <definedName localSheetId="3" name="_____B5">#REF!</definedName>
    <definedName localSheetId="3" name="ZYX">#REF!</definedName>
    <definedName name="pt">#REF!</definedName>
    <definedName name="wrn.thu.">#REF!</definedName>
    <definedName localSheetId="3" name="CS_XS">#REF!</definedName>
    <definedName localSheetId="3" name="dd">#REF!</definedName>
    <definedName localSheetId="3" name="habac">#REF!</definedName>
    <definedName localSheetId="3" name="kjh">#REF!</definedName>
    <definedName localSheetId="3" name="______B5">#REF!</definedName>
    <definedName localSheetId="3" name="CS_STD">#REF!</definedName>
    <definedName localSheetId="3" name="nhan">#REF!</definedName>
    <definedName localSheetId="3" name="qưeqwrqw">#REF!</definedName>
    <definedName localSheetId="3" name="ffddg">#REF!</definedName>
    <definedName name="________B5">#REF!</definedName>
    <definedName localSheetId="3" name="i">#REF!</definedName>
    <definedName localSheetId="3" name="___B5">#REF!</definedName>
    <definedName name="dg">#REF!</definedName>
    <definedName name="CS_STD">#REF!</definedName>
    <definedName name="CS_80">#REF!</definedName>
    <definedName localSheetId="3" name="CS_120">#REF!</definedName>
    <definedName name="____B5">#REF!</definedName>
    <definedName localSheetId="3" name="CS_140">#REF!</definedName>
    <definedName localSheetId="3" name="b">#REF!</definedName>
    <definedName localSheetId="3" name="dien">#REF!</definedName>
    <definedName localSheetId="3" name="anpha">#REF!</definedName>
    <definedName name="ZZZ">#REF!</definedName>
  </definedNames>
  <calcPr/>
  <extLst>
    <ext uri="GoogleSheetsCustomDataVersion1">
      <go:sheetsCustomData xmlns:go="http://customooxmlschemas.google.com/" r:id="rId37" roundtripDataSignature="AMtx7miy8vePb/R3doh4prGUC00KyGrYY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7">
      <text>
        <t xml:space="preserve">======
ID#AAAAO7jvuOs
User    (2021-09-10 13:21:21)
do tinh giảm LĐHĐ cho nghỉ việc</t>
      </text>
    </comment>
  </commentList>
  <extLst>
    <ext uri="GoogleSheetsCustomDataVersion1">
      <go:sheetsCustomData xmlns:go="http://customooxmlschemas.google.com/" r:id="rId1" roundtripDataSignature="AMtx7mgwioWIYIs63U5OpbtVoNQvjAHTpw=="/>
    </ext>
  </extLst>
</comments>
</file>

<file path=xl/sharedStrings.xml><?xml version="1.0" encoding="utf-8"?>
<sst xmlns="http://schemas.openxmlformats.org/spreadsheetml/2006/main" count="1150" uniqueCount="707">
  <si>
    <t xml:space="preserve">GIÁO DỤC, ĐÀO TẠO VÀ KHOA HỌC, CÔNG NGHỆ </t>
  </si>
  <si>
    <t>EDUCATION, TRAINING AND SCIENCE, TECHNOLOGY</t>
  </si>
  <si>
    <t>Biểu</t>
  </si>
  <si>
    <t>Trang</t>
  </si>
  <si>
    <t>Table</t>
  </si>
  <si>
    <t>Page</t>
  </si>
  <si>
    <t>Số trường học, lớp/nhóm trẻ và phòng học mầm non</t>
  </si>
  <si>
    <t>Number of schools, classes/groups of children and classrooms of preschool education</t>
  </si>
  <si>
    <t>Số trường mầm non phân theo huyện/thành phố thuộc tỉnh</t>
  </si>
  <si>
    <t>Number of kindergarten schools by district</t>
  </si>
  <si>
    <t>Số lớp mầm non phân theo huyện/thành phố thuộc tỉnh</t>
  </si>
  <si>
    <t>Number of kindergarten classes by district</t>
  </si>
  <si>
    <t xml:space="preserve"> Số giáo viên và học sinh mầm non </t>
  </si>
  <si>
    <t>Number of teachers and  pupils of kindergarten education</t>
  </si>
  <si>
    <t>Số giáo viên mầm non phân theo huyện/thành phố thuộc tỉnh</t>
  </si>
  <si>
    <t>Number of kindergarten teachers by district</t>
  </si>
  <si>
    <t>Số học sinh mầm non phân theo huyện/thành phố thuộc tỉnh</t>
  </si>
  <si>
    <t>Number of kindergarten pupils by district</t>
  </si>
  <si>
    <r>
      <rPr>
        <rFont val="Times New Roman"/>
        <color rgb="FF000000"/>
        <sz val="12.0"/>
      </rPr>
      <t xml:space="preserve">Số trường học phổ thông - </t>
    </r>
    <r>
      <rPr>
        <rFont val="Times New Roman"/>
        <i/>
        <color rgb="FF000000"/>
        <sz val="12.0"/>
      </rPr>
      <t xml:space="preserve">Number of schools of general education </t>
    </r>
  </si>
  <si>
    <r>
      <rPr>
        <rFont val="Times New Roman"/>
        <color rgb="FF000000"/>
        <sz val="12.0"/>
      </rPr>
      <t xml:space="preserve">Số lớp học phổ thông - </t>
    </r>
    <r>
      <rPr>
        <rFont val="Times New Roman"/>
        <i/>
        <color rgb="FF000000"/>
        <sz val="12.0"/>
      </rPr>
      <t xml:space="preserve">Number of classes of general education </t>
    </r>
  </si>
  <si>
    <t>Số trường phổ thông năm học 2019-2020  phân theo huyện/thành phố thuộc tỉnh</t>
  </si>
  <si>
    <t>Number of schools of general education in schoolyear 2019-2020 by district</t>
  </si>
  <si>
    <t>Số lớp học phổ thông năm học 2019-2020 phân theo huyện/thành phố thuộc tỉnh</t>
  </si>
  <si>
    <t>Number of classes of general education  in schoolyear 2019-2020 by districts</t>
  </si>
  <si>
    <r>
      <rPr>
        <rFont val="Times New Roman"/>
        <color rgb="FF000000"/>
        <sz val="12.0"/>
      </rPr>
      <t xml:space="preserve">Số giáo viên phổ thông - </t>
    </r>
    <r>
      <rPr>
        <rFont val="Times New Roman"/>
        <i/>
        <color rgb="FF000000"/>
        <sz val="12.0"/>
      </rPr>
      <t xml:space="preserve">Number of teachers of general education </t>
    </r>
  </si>
  <si>
    <r>
      <rPr>
        <rFont val="Times New Roman"/>
        <color rgb="FF000000"/>
        <sz val="12.0"/>
      </rPr>
      <t xml:space="preserve">Số học sinh phổ thông - </t>
    </r>
    <r>
      <rPr>
        <rFont val="Times New Roman"/>
        <i/>
        <color rgb="FF000000"/>
        <sz val="12.0"/>
      </rPr>
      <t xml:space="preserve">Number of teachers and  pupils of general education </t>
    </r>
  </si>
  <si>
    <t xml:space="preserve">Số nữ giáo viên và nữ học sinh trong các trường phổ thông </t>
  </si>
  <si>
    <t xml:space="preserve">Number of female teachers and  schoolgirls of general schools </t>
  </si>
  <si>
    <t>Số giáo viên phổ thông năm học 2019-2020 phân theo huyện/thành phố thuộc tỉnh</t>
  </si>
  <si>
    <t>Number of teachers of general education in schoolyear 2019-2020 by district</t>
  </si>
  <si>
    <t>Số học sinh phổ thông năm học 2019-2020 phân theo huyện/thành phố thuộc tỉnh</t>
  </si>
  <si>
    <t>Number of pupils of general education in schoolyear 2019-2020 by district</t>
  </si>
  <si>
    <t xml:space="preserve"> Số học sinh phổ thông bình quân 1 giáo viên và số học sinh phổ thông </t>
  </si>
  <si>
    <t>bình quân 1 lớp học phân theo loại hình và phân theo cấp học</t>
  </si>
  <si>
    <t>Average number of pupils per teacher and average number of pupils per class</t>
  </si>
  <si>
    <t>by types of ownership and by grade</t>
  </si>
  <si>
    <t>Tỷ lệ học sinh đi học phổ thông phân theo cấp học và phân theo giới tính</t>
  </si>
  <si>
    <t>Enrolment rate in schools by grade and sex</t>
  </si>
  <si>
    <t xml:space="preserve"> Tỷ lệ học sinh tốt nghiệp trung học phổ thông năm học 2019-2020</t>
  </si>
  <si>
    <t>phân theo huyện/thành phố thuộc tỉnh</t>
  </si>
  <si>
    <t>Percentage of graduates of upper secondary education in schoolyear 2019-2020 by district</t>
  </si>
  <si>
    <t xml:space="preserve"> Tỷ lệ học sinh phổ thông lưu ban, bỏ học phân theo cấp học và phân theo giới tính</t>
  </si>
  <si>
    <t>Rate of repeaters and drop-out by grade and sex</t>
  </si>
  <si>
    <t>Số học sinh theo học lớp xoá mù chữ, bổ túc văn hoá</t>
  </si>
  <si>
    <t>Number of people getting eradication of illiteracy and continuation</t>
  </si>
  <si>
    <t>Số trường, số giáo viên trung cấp chuyên nghiệp</t>
  </si>
  <si>
    <t xml:space="preserve">Number of schools and teachers of professional secondary education </t>
  </si>
  <si>
    <t>Số học sinh trung cấp chuyên nghiệp</t>
  </si>
  <si>
    <t xml:space="preserve">Number of students of professional secondary education </t>
  </si>
  <si>
    <r>
      <rPr>
        <rFont val="Times New Roman"/>
        <color rgb="FF000000"/>
        <sz val="12.0"/>
      </rPr>
      <t xml:space="preserve">Số trường, số giáo viên cao đẳng - </t>
    </r>
    <r>
      <rPr>
        <rFont val="Times New Roman"/>
        <i/>
        <color rgb="FF000000"/>
        <sz val="12.0"/>
      </rPr>
      <t>Number of colleges, teachers in colleages</t>
    </r>
  </si>
  <si>
    <r>
      <rPr>
        <rFont val="Times New Roman"/>
        <color rgb="FF000000"/>
        <sz val="12.0"/>
      </rPr>
      <t xml:space="preserve">Số sinh viên cao đẳng - </t>
    </r>
    <r>
      <rPr>
        <rFont val="Times New Roman"/>
        <i/>
        <color rgb="FF000000"/>
        <sz val="12.0"/>
      </rPr>
      <t>Number of students in colleges</t>
    </r>
  </si>
  <si>
    <r>
      <rPr>
        <rFont val="Times New Roman"/>
        <color rgb="FF000000"/>
        <sz val="12.0"/>
      </rPr>
      <t xml:space="preserve">Số trường, số giảng viên đại học - </t>
    </r>
    <r>
      <rPr>
        <rFont val="Times New Roman"/>
        <i/>
        <color rgb="FF000000"/>
        <sz val="12.0"/>
      </rPr>
      <t>Number of universities, teachers in universities</t>
    </r>
  </si>
  <si>
    <r>
      <rPr>
        <rFont val="Times New Roman"/>
        <color rgb="FF000000"/>
        <sz val="12.0"/>
      </rPr>
      <t xml:space="preserve">Số sinh viên đại học - </t>
    </r>
    <r>
      <rPr>
        <rFont val="Times New Roman"/>
        <i/>
        <color rgb="FF000000"/>
        <sz val="12.0"/>
      </rPr>
      <t>Number of students in universities</t>
    </r>
  </si>
  <si>
    <r>
      <rPr>
        <rFont val="Times New Roman"/>
        <color rgb="FF000000"/>
        <sz val="12.0"/>
      </rPr>
      <t xml:space="preserve">Số tổ chức khoa học và công nghệ - </t>
    </r>
    <r>
      <rPr>
        <rFont val="Times New Roman"/>
        <i/>
        <color rgb="FF000000"/>
        <sz val="12.0"/>
      </rPr>
      <t>Number of scientific and technological organizations</t>
    </r>
  </si>
  <si>
    <t>Chi cho nghiên cứu khoa học và phát triển công nghệ</t>
  </si>
  <si>
    <t>Expenditure on science research and technology development</t>
  </si>
  <si>
    <t>Giải thích chỉ tiêu</t>
  </si>
  <si>
    <t>Infographic</t>
  </si>
  <si>
    <t>206. Số trường học, lớp/nhóm trẻ và phòng học mầm non</t>
  </si>
  <si>
    <t xml:space="preserve">       Number of schools, classes/groups of children</t>
  </si>
  <si>
    <t xml:space="preserve">       and classrooms of preschool education</t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</si>
  <si>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</si>
  <si>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t>2010-
2011</t>
  </si>
  <si>
    <t>2015-
2016</t>
  </si>
  <si>
    <t>2016-
2017</t>
  </si>
  <si>
    <t>2017-
2018</t>
  </si>
  <si>
    <t>2018-2019</t>
  </si>
  <si>
    <t>2019-2020</t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</si>
  <si>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</si>
  <si>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t xml:space="preserve">   Số trường học (Trường)</t>
  </si>
  <si>
    <t xml:space="preserve">    Number of schools (School)</t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</si>
  <si>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</si>
  <si>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</si>
  <si>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 xml:space="preserve">     Số lớp/nhóm trẻ (Lớp/nhóm)</t>
  </si>
  <si>
    <t xml:space="preserve">     Number of classes (Class/group)</t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</si>
  <si>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</si>
  <si>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</si>
  <si>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 xml:space="preserve">    Số phòng học (Phòng)</t>
  </si>
  <si>
    <t xml:space="preserve">    Number of classrooms (Classroom)</t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</si>
  <si>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</si>
  <si>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</si>
  <si>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Chỉ số phát triển (Năm trước = 100) - %</t>
  </si>
  <si>
    <t>Index (Previous year = 100)</t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</si>
  <si>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</si>
  <si>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</si>
  <si>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</si>
  <si>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</si>
  <si>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</si>
  <si>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</si>
  <si>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207. Số trường mầm non phân theo huyện/thành phố thuộc tỉnh</t>
  </si>
  <si>
    <t xml:space="preserve">         Number of preschools by district</t>
  </si>
  <si>
    <r>
      <rPr>
        <rFont val="Arial"/>
        <color theme="1"/>
        <sz val="10.0"/>
      </rPr>
      <t>ĐVT: Trường -</t>
    </r>
    <r>
      <rPr>
        <rFont val="Arial"/>
        <i/>
        <color theme="1"/>
        <sz val="10.0"/>
      </rPr>
      <t xml:space="preserve"> Unit: School</t>
    </r>
  </si>
  <si>
    <t>Năm học 2015-2016</t>
  </si>
  <si>
    <t>Năm học 2016-2017</t>
  </si>
  <si>
    <t>Năm học 2017-2018</t>
  </si>
  <si>
    <t>Năm học 2018-2019</t>
  </si>
  <si>
    <t>Năm học 2019-2020</t>
  </si>
  <si>
    <t>Năm học 2020-2021</t>
  </si>
  <si>
    <t>Tổng số</t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</si>
  <si>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</si>
  <si>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</si>
  <si>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</si>
  <si>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</si>
  <si>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</si>
  <si>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</si>
  <si>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t>Total</t>
  </si>
  <si>
    <t>Công lập</t>
  </si>
  <si>
    <t xml:space="preserve">Ngoài
công lập </t>
  </si>
  <si>
    <t>Public</t>
  </si>
  <si>
    <t>Non-public</t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</si>
  <si>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</si>
  <si>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>Thành phố Gia Nghĩa</t>
  </si>
  <si>
    <t>Huyện Đắk G'long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</si>
  <si>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</si>
  <si>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</si>
  <si>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</si>
  <si>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</si>
  <si>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</si>
  <si>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</si>
  <si>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208. Số lớp/nhóm trẻ mầm non</t>
  </si>
  <si>
    <t>Number of classes/groups of children of preschool education by district</t>
  </si>
  <si>
    <r>
      <rPr>
        <rFont val="Times New Roman"/>
        <color theme="1"/>
        <sz val="12.0"/>
      </rPr>
      <t>ĐVT: Lớp -</t>
    </r>
    <r>
      <rPr>
        <rFont val="Times New Roman"/>
        <i/>
        <color theme="1"/>
        <sz val="12.0"/>
      </rPr>
      <t xml:space="preserve"> Unit: Class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</si>
  <si>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</si>
  <si>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</si>
  <si>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</si>
  <si>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</si>
  <si>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</si>
  <si>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</si>
  <si>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</si>
  <si>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 xml:space="preserve">209. Số giáo viên và học sinh mầm non </t>
  </si>
  <si>
    <t xml:space="preserve">         Number of teachers and pupils of preschool education</t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</si>
  <si>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</si>
  <si>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</si>
  <si>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</si>
  <si>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t>Số giáo viên (Người)</t>
  </si>
  <si>
    <t>Number of teachers (Person)</t>
  </si>
  <si>
    <t>Trong đó: Số giáo viên đạt chuẩn trở lên</t>
  </si>
  <si>
    <t>Of which: Qualified teachers and higher degree</t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</si>
  <si>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</si>
  <si>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</si>
  <si>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Số học sinh (Học sinh)</t>
  </si>
  <si>
    <t>Number of pupils (Pupil)</t>
  </si>
  <si>
    <r>
      <rPr>
        <rFont val="Times New Roman"/>
        <b/>
        <color rgb="FF000000"/>
        <sz val="12.0"/>
      </rPr>
      <t xml:space="preserve">    Phân theo loại hình - </t>
    </r>
    <r>
      <rPr>
        <rFont val="Times New Roman"/>
        <b/>
        <i/>
        <color rgb="FF000000"/>
        <sz val="12.0"/>
      </rPr>
      <t>By types of ownership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</si>
  <si>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</si>
  <si>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</si>
  <si>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theme="1"/>
        <sz val="12.0"/>
      </rPr>
      <t xml:space="preserve">   Phân theo nhóm tuổi </t>
    </r>
    <r>
      <rPr>
        <rFont val="Times New Roman"/>
        <b/>
        <i/>
        <color theme="1"/>
        <sz val="12.0"/>
      </rPr>
      <t>- By age group</t>
    </r>
  </si>
  <si>
    <t xml:space="preserve">Nhà trẻ (3 tháng đến 3 tuổi) - </t>
  </si>
  <si>
    <t>Nursery (From 3 months to 3 years olds)</t>
  </si>
  <si>
    <t xml:space="preserve">Mẫu giáo (3 tuổi đến 5 tuổi) - </t>
  </si>
  <si>
    <r>
      <rPr>
        <rFont val="Times New Roman"/>
        <i/>
        <color theme="1"/>
        <sz val="12.0"/>
      </rPr>
      <t xml:space="preserve">Kindergarten </t>
    </r>
    <r>
      <rPr>
        <rFont val="Times New Roman"/>
        <color theme="1"/>
        <sz val="12.0"/>
      </rPr>
      <t>(</t>
    </r>
    <r>
      <rPr>
        <rFont val="Times New Roman"/>
        <i/>
        <color theme="1"/>
        <sz val="12.0"/>
      </rPr>
      <t xml:space="preserve">From </t>
    </r>
    <r>
      <rPr>
        <rFont val="Times New Roman"/>
        <color theme="1"/>
        <sz val="12.0"/>
      </rPr>
      <t>3 - 5 years olds)</t>
    </r>
  </si>
  <si>
    <t>Số học sinh bình quân một lớp học (Học sinh)</t>
  </si>
  <si>
    <t>Average number of children per class (Children)</t>
  </si>
  <si>
    <t>Số học sinh bình quân một giáo viên ( Học sinh)</t>
  </si>
  <si>
    <t>Average number of children per teacher (Children)</t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</si>
  <si>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</si>
  <si>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</si>
  <si>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    Phân theo loại hình - </t>
    </r>
    <r>
      <rPr>
        <rFont val="Times New Roman"/>
        <b/>
        <i/>
        <color rgb="FF000000"/>
        <sz val="12.0"/>
      </rPr>
      <t>By types of ownership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</si>
  <si>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</si>
  <si>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</si>
  <si>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theme="1"/>
        <sz val="12.0"/>
      </rPr>
      <t xml:space="preserve">   Phân theo nhóm tuổi </t>
    </r>
    <r>
      <rPr>
        <rFont val="Times New Roman"/>
        <b/>
        <i/>
        <color theme="1"/>
        <sz val="12.0"/>
      </rPr>
      <t>- By age group</t>
    </r>
  </si>
  <si>
    <r>
      <rPr>
        <rFont val="Times New Roman"/>
        <i/>
        <color theme="1"/>
        <sz val="12.0"/>
      </rPr>
      <t xml:space="preserve">Kindergarten </t>
    </r>
    <r>
      <rPr>
        <rFont val="Times New Roman"/>
        <color theme="1"/>
        <sz val="12.0"/>
      </rPr>
      <t>(</t>
    </r>
    <r>
      <rPr>
        <rFont val="Times New Roman"/>
        <i/>
        <color theme="1"/>
        <sz val="12.0"/>
      </rPr>
      <t xml:space="preserve">From </t>
    </r>
    <r>
      <rPr>
        <rFont val="Times New Roman"/>
        <color theme="1"/>
        <sz val="12.0"/>
      </rPr>
      <t>3 - 5 years olds)</t>
    </r>
  </si>
  <si>
    <t>210. Số giáo viên mầm non phân theo huyện/thành phố thuộc tỉnh</t>
  </si>
  <si>
    <t xml:space="preserve">         Number of preschool teachers by district</t>
  </si>
  <si>
    <r>
      <rPr>
        <rFont val="Times New Roman"/>
        <color theme="1"/>
        <sz val="12.0"/>
      </rPr>
      <t>ĐVT: Người -</t>
    </r>
    <r>
      <rPr>
        <rFont val="Times New Roman"/>
        <i/>
        <color theme="1"/>
        <sz val="12.0"/>
      </rPr>
      <t xml:space="preserve"> Unit: Person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</si>
  <si>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</si>
  <si>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</si>
  <si>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</si>
  <si>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</si>
  <si>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</si>
  <si>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</si>
  <si>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</si>
  <si>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>211. Số học sinh mầm non phân theo huyện/thành phố thuộc tỉnh</t>
  </si>
  <si>
    <t xml:space="preserve">         Number of preschool pupils by district</t>
  </si>
  <si>
    <r>
      <rPr>
        <rFont val="Times New Roman"/>
        <color theme="1"/>
        <sz val="12.0"/>
      </rPr>
      <t>ĐVT: Học sinh -</t>
    </r>
    <r>
      <rPr>
        <rFont val="Times New Roman"/>
        <i/>
        <color theme="1"/>
        <sz val="12.0"/>
      </rPr>
      <t xml:space="preserve"> Unit: Pupil</t>
    </r>
  </si>
  <si>
    <t>Năm học 2011-2012</t>
  </si>
  <si>
    <t>Năm học 2012-2013</t>
  </si>
  <si>
    <t>Năm học 2013-2014</t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</si>
  <si>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</si>
  <si>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</si>
  <si>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</si>
  <si>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</si>
  <si>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</si>
  <si>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</si>
  <si>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</si>
  <si>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</si>
  <si>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color theme="1"/>
        <sz val="12.0"/>
      </rPr>
      <t xml:space="preserve">Chia ra - </t>
    </r>
    <r>
      <rPr>
        <rFont val="Times New Roman"/>
        <i/>
        <color theme="1"/>
        <sz val="12.0"/>
      </rPr>
      <t>Of which</t>
    </r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</si>
  <si>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</si>
  <si>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 xml:space="preserve">212. Số trường học phổ thông </t>
  </si>
  <si>
    <t xml:space="preserve">         Number of schools of general education </t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</si>
  <si>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</si>
  <si>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</si>
  <si>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</si>
  <si>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rgb="FF000000"/>
        <sz val="12.0"/>
      </rPr>
      <t xml:space="preserve">Trường - </t>
    </r>
    <r>
      <rPr>
        <rFont val="Times New Roman"/>
        <b/>
        <i/>
        <color rgb="FF000000"/>
        <sz val="12.0"/>
      </rPr>
      <t>School</t>
    </r>
  </si>
  <si>
    <r>
      <rPr>
        <rFont val="Times New Roman"/>
        <b/>
        <color rgb="FF000000"/>
        <sz val="12.0"/>
      </rPr>
      <t xml:space="preserve">Số trường học (Trường)-  </t>
    </r>
    <r>
      <rPr>
        <rFont val="Times New Roman"/>
        <b/>
        <i/>
        <color rgb="FF000000"/>
        <sz val="12.0"/>
      </rPr>
      <t>Number of Schools (School)</t>
    </r>
  </si>
  <si>
    <r>
      <rPr>
        <rFont val="Times New Roman"/>
        <b/>
        <color rgb="FF000000"/>
        <sz val="12.0"/>
      </rPr>
      <t xml:space="preserve">Tiểu học - </t>
    </r>
    <r>
      <rPr>
        <rFont val="Times New Roman"/>
        <b/>
        <i/>
        <color rgb="FF000000"/>
        <sz val="12.0"/>
      </rPr>
      <t>Primary school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</si>
  <si>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</si>
  <si>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</si>
  <si>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cơ sở - </t>
    </r>
    <r>
      <rPr>
        <rFont val="Times New Roman"/>
        <b/>
        <i/>
        <color rgb="FF000000"/>
        <sz val="12.0"/>
      </rPr>
      <t>Lower secondary school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</si>
  <si>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</si>
  <si>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</si>
  <si>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phổ thông - </t>
    </r>
    <r>
      <rPr>
        <rFont val="Times New Roman"/>
        <b/>
        <i/>
        <color rgb="FF000000"/>
        <sz val="12.0"/>
      </rPr>
      <t>Upper secondary school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</si>
  <si>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</si>
  <si>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</si>
  <si>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Phổ thông cơ sở - </t>
    </r>
    <r>
      <rPr>
        <rFont val="Times New Roman"/>
        <b/>
        <i/>
        <color rgb="FF000000"/>
        <sz val="12.0"/>
      </rPr>
      <t>Primary and lower secondary school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</si>
  <si>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</si>
  <si>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</si>
  <si>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Trung học - Lower and Upper secondary school</t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</si>
  <si>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</si>
  <si>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</si>
  <si>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Số trường học (Trường)-  </t>
    </r>
    <r>
      <rPr>
        <rFont val="Times New Roman"/>
        <b/>
        <i/>
        <color rgb="FF000000"/>
        <sz val="12.0"/>
      </rPr>
      <t>Number of Schools (School)</t>
    </r>
  </si>
  <si>
    <r>
      <rPr>
        <rFont val="Times New Roman"/>
        <b/>
        <color rgb="FF000000"/>
        <sz val="12.0"/>
      </rPr>
      <t xml:space="preserve">Tiểu học - </t>
    </r>
    <r>
      <rPr>
        <rFont val="Times New Roman"/>
        <b/>
        <i/>
        <color rgb="FF000000"/>
        <sz val="12.0"/>
      </rPr>
      <t>Primary school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</si>
  <si>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</si>
  <si>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</si>
  <si>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cơ sở - </t>
    </r>
    <r>
      <rPr>
        <rFont val="Times New Roman"/>
        <b/>
        <i/>
        <color rgb="FF000000"/>
        <sz val="12.0"/>
      </rPr>
      <t>Lower secondary school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</si>
  <si>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</si>
  <si>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</si>
  <si>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phổ thông - </t>
    </r>
    <r>
      <rPr>
        <rFont val="Times New Roman"/>
        <b/>
        <i/>
        <color rgb="FF000000"/>
        <sz val="12.0"/>
      </rPr>
      <t>Upper secondary school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</si>
  <si>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</si>
  <si>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</si>
  <si>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Phổ thông cơ sở - </t>
    </r>
    <r>
      <rPr>
        <rFont val="Times New Roman"/>
        <b/>
        <i/>
        <color rgb="FF000000"/>
        <sz val="12.0"/>
      </rPr>
      <t>Primary and lower secondary school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</si>
  <si>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</si>
  <si>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</si>
  <si>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</si>
  <si>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</si>
  <si>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 xml:space="preserve">213. Số lớp học phổ thông </t>
  </si>
  <si>
    <t xml:space="preserve">         Number of classes of general education </t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</si>
  <si>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</si>
  <si>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r>
      <rPr>
        <rFont val="Times New Roman"/>
        <color theme="1"/>
        <sz val="12.0"/>
      </rPr>
      <t>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</si>
  <si>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</si>
  <si>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rgb="FF000000"/>
        <sz val="12.0"/>
      </rPr>
      <t xml:space="preserve">Lớp - </t>
    </r>
    <r>
      <rPr>
        <rFont val="Times New Roman"/>
        <b/>
        <i/>
        <color rgb="FF000000"/>
        <sz val="12.0"/>
      </rPr>
      <t>Class</t>
    </r>
  </si>
  <si>
    <r>
      <rPr>
        <rFont val="Times New Roman"/>
        <b/>
        <color rgb="FF000000"/>
        <sz val="12.0"/>
      </rPr>
      <t>Số lớp học (Lớp) -</t>
    </r>
    <r>
      <rPr>
        <rFont val="Times New Roman"/>
        <b/>
        <i/>
        <color rgb="FF000000"/>
        <sz val="12.0"/>
      </rPr>
      <t xml:space="preserve"> Number of Classes (Classes)</t>
    </r>
  </si>
  <si>
    <r>
      <rPr>
        <rFont val="Times New Roman"/>
        <b/>
        <color rgb="FF000000"/>
        <sz val="12.0"/>
      </rPr>
      <t xml:space="preserve">Tiểu học - </t>
    </r>
    <r>
      <rPr>
        <rFont val="Times New Roman"/>
        <b/>
        <i/>
        <color rgb="FF000000"/>
        <sz val="12.0"/>
      </rPr>
      <t>Primary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</si>
  <si>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</si>
  <si>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</si>
  <si>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cơ sở - </t>
    </r>
    <r>
      <rPr>
        <rFont val="Times New Roman"/>
        <b/>
        <i/>
        <color rgb="FF000000"/>
        <sz val="12.0"/>
      </rPr>
      <t>Lower secondary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</si>
  <si>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</si>
  <si>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</si>
  <si>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phổ thông - </t>
    </r>
    <r>
      <rPr>
        <rFont val="Times New Roman"/>
        <b/>
        <i/>
        <color rgb="FF000000"/>
        <sz val="12.0"/>
      </rPr>
      <t>Upper secondary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</si>
  <si>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</si>
  <si>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</si>
  <si>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>Số lớp học (Lớp) -</t>
    </r>
    <r>
      <rPr>
        <rFont val="Times New Roman"/>
        <b/>
        <i/>
        <color rgb="FF000000"/>
        <sz val="12.0"/>
      </rPr>
      <t xml:space="preserve"> Number of Classes (Classes)</t>
    </r>
  </si>
  <si>
    <r>
      <rPr>
        <rFont val="Times New Roman"/>
        <b/>
        <color rgb="FF000000"/>
        <sz val="12.0"/>
      </rPr>
      <t xml:space="preserve">Tiểu học - </t>
    </r>
    <r>
      <rPr>
        <rFont val="Times New Roman"/>
        <b/>
        <i/>
        <color rgb="FF000000"/>
        <sz val="12.0"/>
      </rPr>
      <t>Primary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</si>
  <si>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</si>
  <si>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</si>
  <si>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cơ sở - </t>
    </r>
    <r>
      <rPr>
        <rFont val="Times New Roman"/>
        <b/>
        <i/>
        <color rgb="FF000000"/>
        <sz val="12.0"/>
      </rPr>
      <t>Lower secondary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</si>
  <si>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</si>
  <si>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</si>
  <si>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phổ thông - </t>
    </r>
    <r>
      <rPr>
        <rFont val="Times New Roman"/>
        <b/>
        <i/>
        <color rgb="FF000000"/>
        <sz val="12.0"/>
      </rPr>
      <t>Upper secondary</t>
    </r>
  </si>
  <si>
    <r>
      <rPr>
        <rFont val="Times New Roman"/>
        <color theme="1"/>
        <sz val="12.0"/>
      </rPr>
      <t>Công lập -</t>
    </r>
    <r>
      <rPr>
        <rFont val="Times New Roman"/>
        <i/>
        <color theme="1"/>
        <sz val="12.0"/>
      </rPr>
      <t xml:space="preserve"> 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</si>
  <si>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</si>
  <si>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214. Số trường phổ thông năm học 2020-2021</t>
  </si>
  <si>
    <t xml:space="preserve">         phân theo huyện/thành phố thuộc tỉnh</t>
  </si>
  <si>
    <t xml:space="preserve">         Number of schools of general education in schoolyear 2020-2021 by district</t>
  </si>
  <si>
    <r>
      <rPr>
        <rFont val="Times New Roman"/>
        <color theme="1"/>
        <sz val="12.0"/>
      </rPr>
      <t>ĐVT: Trường -</t>
    </r>
    <r>
      <rPr>
        <rFont val="Times New Roman"/>
        <i/>
        <color theme="1"/>
        <sz val="12.0"/>
      </rPr>
      <t xml:space="preserve"> Unit: School</t>
    </r>
  </si>
  <si>
    <t>Tổng</t>
  </si>
  <si>
    <r>
      <rPr>
        <rFont val="Times New Roman"/>
        <color rgb="FF000000"/>
        <sz val="12.0"/>
      </rPr>
      <t xml:space="preserve">Chia ra </t>
    </r>
    <r>
      <rPr>
        <rFont val="Times New Roman"/>
        <i/>
        <color rgb="FF000000"/>
        <sz val="12.0"/>
      </rPr>
      <t>- Of which</t>
    </r>
  </si>
  <si>
    <t>số</t>
  </si>
  <si>
    <t>Tiểu</t>
  </si>
  <si>
    <t>Trung học</t>
  </si>
  <si>
    <t>Phổ thông</t>
  </si>
  <si>
    <t>học</t>
  </si>
  <si>
    <t>cơ sở</t>
  </si>
  <si>
    <t>phổ thông</t>
  </si>
  <si>
    <t>Lower and</t>
  </si>
  <si>
    <t>Primary</t>
  </si>
  <si>
    <t>Lower</t>
  </si>
  <si>
    <t>Upper</t>
  </si>
  <si>
    <t>Primary and</t>
  </si>
  <si>
    <t>secondary</t>
  </si>
  <si>
    <t>Lower secondary</t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</si>
  <si>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</si>
  <si>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>215. Số lớp học phổ thông năm học 2020-2021</t>
  </si>
  <si>
    <t xml:space="preserve">        Number of classes of general education  in schoolyear 2020-2021 by district</t>
  </si>
  <si>
    <r>
      <rPr>
        <rFont val="Times New Roman"/>
        <color theme="1"/>
        <sz val="12.0"/>
      </rPr>
      <t>ĐVT: Lớp -</t>
    </r>
    <r>
      <rPr>
        <rFont val="Times New Roman"/>
        <i/>
        <color theme="1"/>
        <sz val="12.0"/>
      </rPr>
      <t xml:space="preserve"> Unit: Class</t>
    </r>
  </si>
  <si>
    <r>
      <rPr>
        <rFont val="Times New Roman"/>
        <color rgb="FF000000"/>
        <sz val="12.0"/>
      </rPr>
      <t>Chia ra</t>
    </r>
    <r>
      <rPr>
        <rFont val="Times New Roman"/>
        <i/>
        <color rgb="FF000000"/>
        <sz val="12.0"/>
      </rPr>
      <t xml:space="preserve"> - Of which</t>
    </r>
  </si>
  <si>
    <t>Tiểu học</t>
  </si>
  <si>
    <t>Trung học cơ sở</t>
  </si>
  <si>
    <t>Trung học phổ thông</t>
  </si>
  <si>
    <t>Upper secondary</t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</si>
  <si>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</si>
  <si>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 xml:space="preserve">216. Số giáo viên phổ thông </t>
  </si>
  <si>
    <t xml:space="preserve">         Number of teachers of general education </t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</si>
  <si>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</si>
  <si>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</si>
  <si>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</si>
  <si>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theme="1"/>
        <sz val="12.0"/>
      </rPr>
      <t xml:space="preserve">Người - </t>
    </r>
    <r>
      <rPr>
        <rFont val="Times New Roman"/>
        <b/>
        <i/>
        <color theme="1"/>
        <sz val="12.0"/>
      </rPr>
      <t>Person</t>
    </r>
  </si>
  <si>
    <r>
      <rPr>
        <rFont val="Times New Roman"/>
        <b/>
        <color rgb="FF000000"/>
        <sz val="12.0"/>
      </rPr>
      <t>Số giáo viên  (Người) - N</t>
    </r>
    <r>
      <rPr>
        <rFont val="Times New Roman"/>
        <b/>
        <i/>
        <color rgb="FF000000"/>
        <sz val="12.0"/>
      </rPr>
      <t xml:space="preserve">umber of  teachers (Pers)     </t>
    </r>
  </si>
  <si>
    <r>
      <rPr>
        <rFont val="Times New Roman"/>
        <b/>
        <color rgb="FF000000"/>
        <sz val="12.0"/>
      </rPr>
      <t xml:space="preserve">Tiểu học - </t>
    </r>
    <r>
      <rPr>
        <rFont val="Times New Roman"/>
        <b/>
        <i/>
        <color rgb="FF000000"/>
        <sz val="12.0"/>
      </rPr>
      <t>Primary school</t>
    </r>
  </si>
  <si>
    <t xml:space="preserve"> Of which: Qualified teachers and higher degree</t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</si>
  <si>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</si>
  <si>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</si>
  <si>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cơ sở - </t>
    </r>
    <r>
      <rPr>
        <rFont val="Times New Roman"/>
        <b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</si>
  <si>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</si>
  <si>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</si>
  <si>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phổ thông - </t>
    </r>
    <r>
      <rPr>
        <rFont val="Times New Roman"/>
        <b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</si>
  <si>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</si>
  <si>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</si>
  <si>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>Số giáo viên  (Người) - N</t>
    </r>
    <r>
      <rPr>
        <rFont val="Times New Roman"/>
        <b/>
        <i/>
        <color rgb="FF000000"/>
        <sz val="12.0"/>
      </rPr>
      <t xml:space="preserve">umber of  teachers (Pers)     </t>
    </r>
  </si>
  <si>
    <r>
      <rPr>
        <rFont val="Times New Roman"/>
        <b/>
        <color rgb="FF000000"/>
        <sz val="12.0"/>
      </rPr>
      <t xml:space="preserve">Tiểu học - </t>
    </r>
    <r>
      <rPr>
        <rFont val="Times New Roman"/>
        <b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</si>
  <si>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</si>
  <si>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</si>
  <si>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cơ sở - </t>
    </r>
    <r>
      <rPr>
        <rFont val="Times New Roman"/>
        <b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</si>
  <si>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</si>
  <si>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</si>
  <si>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phổ thông - </t>
    </r>
    <r>
      <rPr>
        <rFont val="Times New Roman"/>
        <b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</si>
  <si>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</si>
  <si>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</si>
  <si>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 xml:space="preserve">217. Số học sinh phổ thông </t>
  </si>
  <si>
    <t xml:space="preserve">       Number of teachers and  pupils of general education </t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</si>
  <si>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</si>
  <si>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r>
      <rPr>
        <rFont val="Times New Roman"/>
        <color theme="1"/>
        <sz val="12.0"/>
      </rPr>
      <t>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</si>
  <si>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</si>
  <si>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theme="1"/>
        <sz val="12.0"/>
      </rPr>
      <t xml:space="preserve">Người - </t>
    </r>
    <r>
      <rPr>
        <rFont val="Times New Roman"/>
        <b/>
        <i/>
        <color theme="1"/>
        <sz val="12.0"/>
      </rPr>
      <t>Person</t>
    </r>
  </si>
  <si>
    <t>Number of pupils (Pupils)</t>
  </si>
  <si>
    <r>
      <rPr>
        <rFont val="Times New Roman"/>
        <b/>
        <color rgb="FF000000"/>
        <sz val="12.0"/>
      </rPr>
      <t xml:space="preserve">Tiểu học - </t>
    </r>
    <r>
      <rPr>
        <rFont val="Times New Roman"/>
        <b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</si>
  <si>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</si>
  <si>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</si>
  <si>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cơ sở - </t>
    </r>
    <r>
      <rPr>
        <rFont val="Times New Roman"/>
        <b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</si>
  <si>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</si>
  <si>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</si>
  <si>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phổ thông - </t>
    </r>
    <r>
      <rPr>
        <rFont val="Times New Roman"/>
        <b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</si>
  <si>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</si>
  <si>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</si>
  <si>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Tiểu học - </t>
    </r>
    <r>
      <rPr>
        <rFont val="Times New Roman"/>
        <b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</si>
  <si>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</si>
  <si>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</si>
  <si>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cơ sở - </t>
    </r>
    <r>
      <rPr>
        <rFont val="Times New Roman"/>
        <b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</si>
  <si>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</si>
  <si>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</si>
  <si>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Trung học phổ thông - </t>
    </r>
    <r>
      <rPr>
        <rFont val="Times New Roman"/>
        <b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</si>
  <si>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</si>
  <si>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</si>
  <si>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 xml:space="preserve">218.  Số nữ giáo viên và nữ học sinh trong các trường phổ thông </t>
  </si>
  <si>
    <t xml:space="preserve">       Number of female teachers and  schoolgirls of general schools </t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</si>
  <si>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</si>
  <si>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t xml:space="preserve"> 2020-2021</t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</si>
  <si>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</si>
  <si>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t>Số nữ giáo viên (Người)</t>
  </si>
  <si>
    <t>Number of female teachers (Person)</t>
  </si>
  <si>
    <r>
      <rPr>
        <rFont val="Times New Roman"/>
        <color rgb="FF000000"/>
        <sz val="12.0"/>
      </rPr>
      <t xml:space="preserve">Tiểu học - </t>
    </r>
    <r>
      <rPr>
        <rFont val="Times New Roman"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</si>
  <si>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</si>
  <si>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</si>
  <si>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color rgb="FF000000"/>
        <sz val="12.0"/>
      </rPr>
      <t xml:space="preserve">Trung học cơ sở - </t>
    </r>
    <r>
      <rPr>
        <rFont val="Times New Roman"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</si>
  <si>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</si>
  <si>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</si>
  <si>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color rgb="FF000000"/>
        <sz val="12.0"/>
      </rPr>
      <t xml:space="preserve">Trung học phổ thông - </t>
    </r>
    <r>
      <rPr>
        <rFont val="Times New Roman"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</si>
  <si>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</si>
  <si>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</si>
  <si>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Số nữ học sinh (Học sinh)</t>
  </si>
  <si>
    <t>Number of schoolgirls (Pupils)</t>
  </si>
  <si>
    <r>
      <rPr>
        <rFont val="Times New Roman"/>
        <color rgb="FF000000"/>
        <sz val="12.0"/>
      </rPr>
      <t xml:space="preserve">Tiểu học - </t>
    </r>
    <r>
      <rPr>
        <rFont val="Times New Roman"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</si>
  <si>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</si>
  <si>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</si>
  <si>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color rgb="FF000000"/>
        <sz val="12.0"/>
      </rPr>
      <t xml:space="preserve">Trung học cơ sở - </t>
    </r>
    <r>
      <rPr>
        <rFont val="Times New Roman"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</si>
  <si>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</si>
  <si>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</si>
  <si>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color rgb="FF000000"/>
        <sz val="12.0"/>
      </rPr>
      <t xml:space="preserve">Trung học phổ thông - </t>
    </r>
    <r>
      <rPr>
        <rFont val="Times New Roman"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</si>
  <si>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</si>
  <si>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</si>
  <si>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219. Số giáo viên phổ thông năm học 2020-2021</t>
  </si>
  <si>
    <t xml:space="preserve">     phân theo huyện/thành phố thuộc tỉnh</t>
  </si>
  <si>
    <t xml:space="preserve">     Number of teachers of general education in schoolyear 2020-2021 by district</t>
  </si>
  <si>
    <r>
      <rPr>
        <rFont val="Times New Roman"/>
        <color theme="1"/>
        <sz val="12.0"/>
      </rPr>
      <t>ĐVT: Người -</t>
    </r>
    <r>
      <rPr>
        <rFont val="Times New Roman"/>
        <i/>
        <color theme="1"/>
        <sz val="12.0"/>
      </rPr>
      <t xml:space="preserve"> Unit: Person</t>
    </r>
  </si>
  <si>
    <r>
      <rPr>
        <rFont val="Times New Roman"/>
        <color rgb="FF000000"/>
        <sz val="12.0"/>
      </rPr>
      <t xml:space="preserve">Chia ra - </t>
    </r>
    <r>
      <rPr>
        <rFont val="Times New Roman"/>
        <i/>
        <color rgb="FF000000"/>
        <sz val="12.0"/>
      </rPr>
      <t>Of which</t>
    </r>
  </si>
  <si>
    <r>
      <rPr>
        <rFont val="Times New Roman"/>
        <color rgb="FF000000"/>
        <sz val="12.0"/>
      </rPr>
      <t xml:space="preserve">Trung học cơ sở  </t>
    </r>
    <r>
      <rPr>
        <rFont val="Times New Roman"/>
        <i/>
        <color rgb="FF000000"/>
        <sz val="12.0"/>
      </rPr>
      <t xml:space="preserve">         </t>
    </r>
  </si>
  <si>
    <t xml:space="preserve">Trung học phổ thông     </t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</si>
  <si>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</si>
  <si>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>220. Số học sinh phổ thông năm học 2020-2021</t>
  </si>
  <si>
    <t xml:space="preserve">      phân theo huyện/thành phố thuộc tỉnh</t>
  </si>
  <si>
    <t xml:space="preserve">      Number of pupils of general education in schoolyear 2020-2021 by district</t>
  </si>
  <si>
    <r>
      <rPr>
        <rFont val="Times New Roman"/>
        <color theme="1"/>
        <sz val="12.0"/>
      </rPr>
      <t>ĐVT: Học sinh -</t>
    </r>
    <r>
      <rPr>
        <rFont val="Times New Roman"/>
        <i/>
        <color theme="1"/>
        <sz val="12.0"/>
      </rPr>
      <t xml:space="preserve"> Unit: Pupil</t>
    </r>
  </si>
  <si>
    <r>
      <rPr>
        <rFont val="Times New Roman"/>
        <color rgb="FF000000"/>
        <sz val="12.0"/>
      </rPr>
      <t xml:space="preserve">Chia ra - </t>
    </r>
    <r>
      <rPr>
        <rFont val="Times New Roman"/>
        <i/>
        <color rgb="FF000000"/>
        <sz val="12.0"/>
      </rPr>
      <t>Of which</t>
    </r>
  </si>
  <si>
    <r>
      <rPr>
        <rFont val="Times New Roman"/>
        <color rgb="FF000000"/>
        <sz val="12.0"/>
      </rPr>
      <t xml:space="preserve">Trung học cơ sở  </t>
    </r>
    <r>
      <rPr>
        <rFont val="Times New Roman"/>
        <i/>
        <color rgb="FF000000"/>
        <sz val="12.0"/>
      </rPr>
      <t xml:space="preserve">         </t>
    </r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</si>
  <si>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</si>
  <si>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 xml:space="preserve">221. Số học sinh phổ thông bình quân một giáo viên và số học sinh phổ thông </t>
  </si>
  <si>
    <t xml:space="preserve">         bình quân 1 lớp học phân theo loại hình và phân theo cấp học</t>
  </si>
  <si>
    <t xml:space="preserve">         Average number of pupils  per teacher  and average number of pupils  per class  </t>
  </si>
  <si>
    <t xml:space="preserve">         by types of ownership and by grade</t>
  </si>
  <si>
    <r>
      <rPr>
        <rFont val="Times New Roman"/>
        <color theme="1"/>
        <sz val="12.0"/>
      </rPr>
      <t xml:space="preserve">ĐVT: Học sinh - </t>
    </r>
    <r>
      <rPr>
        <rFont val="Times New Roman"/>
        <i/>
        <color theme="1"/>
        <sz val="12.0"/>
      </rPr>
      <t>Unit: Pupil</t>
    </r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</si>
  <si>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</si>
  <si>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t>2018-
2019</t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</si>
  <si>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</si>
  <si>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</si>
  <si>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t xml:space="preserve">Số học sinh bình quân một giáo viên </t>
  </si>
  <si>
    <t xml:space="preserve">Average number of pupils  per teacher  </t>
  </si>
  <si>
    <r>
      <rPr>
        <rFont val="Times New Roman"/>
        <b/>
        <color rgb="FF000000"/>
        <sz val="12.0"/>
      </rPr>
      <t xml:space="preserve">   Tiểu học - </t>
    </r>
    <r>
      <rPr>
        <rFont val="Times New Roman"/>
        <b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</si>
  <si>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</si>
  <si>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</si>
  <si>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   Trung học cơ sở - </t>
    </r>
    <r>
      <rPr>
        <rFont val="Times New Roman"/>
        <b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</si>
  <si>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</si>
  <si>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</si>
  <si>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   Trung học phổ thông - </t>
    </r>
    <r>
      <rPr>
        <rFont val="Times New Roman"/>
        <b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</si>
  <si>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</si>
  <si>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</si>
  <si>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-</t>
  </si>
  <si>
    <t xml:space="preserve">Số học sinh bình quân một lớp học </t>
  </si>
  <si>
    <t xml:space="preserve">Average number of pupils  per class  </t>
  </si>
  <si>
    <r>
      <rPr>
        <rFont val="Times New Roman"/>
        <b/>
        <color rgb="FF000000"/>
        <sz val="12.0"/>
      </rPr>
      <t xml:space="preserve">   Tiểu học - </t>
    </r>
    <r>
      <rPr>
        <rFont val="Times New Roman"/>
        <b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</si>
  <si>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</si>
  <si>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</si>
  <si>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   Trung học cơ sở - </t>
    </r>
    <r>
      <rPr>
        <rFont val="Times New Roman"/>
        <b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</si>
  <si>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</si>
  <si>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</si>
  <si>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r>
      <rPr>
        <rFont val="Times New Roman"/>
        <b/>
        <color rgb="FF000000"/>
        <sz val="12.0"/>
      </rPr>
      <t xml:space="preserve">   Trung học phổ thông - </t>
    </r>
    <r>
      <rPr>
        <rFont val="Times New Roman"/>
        <b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</si>
  <si>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Công lập - </t>
    </r>
    <r>
      <rPr>
        <rFont val="Times New Roman"/>
        <i/>
        <color theme="1"/>
        <sz val="12.0"/>
      </rPr>
      <t>Public</t>
    </r>
  </si>
  <si>
    <r>
      <rPr>
        <rFont val="Times New Roman"/>
        <color theme="1"/>
        <sz val="12.0"/>
      </rPr>
      <t xml:space="preserve">Ngoài công lập - </t>
    </r>
    <r>
      <rPr>
        <rFont val="Times New Roman"/>
        <i/>
        <color theme="1"/>
        <sz val="12.0"/>
      </rPr>
      <t>Non-public</t>
    </r>
  </si>
  <si>
    <t>222. Tỷ lệ học sinh đi học phổ thông phân theo cấp học và phân theo giới tính</t>
  </si>
  <si>
    <t xml:space="preserve">      Enrolment rate of general education by grade and by sex</t>
  </si>
  <si>
    <r>
      <rPr>
        <rFont val="Times New Roman"/>
        <color theme="1"/>
        <sz val="12.0"/>
      </rPr>
      <t xml:space="preserve">Đơn vị tính - </t>
    </r>
    <r>
      <rPr>
        <rFont val="Times New Roman"/>
        <i/>
        <color theme="1"/>
        <sz val="12.0"/>
      </rPr>
      <t>Unit: %</t>
    </r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</si>
  <si>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</si>
  <si>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r>
      <rPr>
        <rFont val="Times New Roman"/>
        <color theme="1"/>
        <sz val="12.0"/>
      </rPr>
      <t>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</si>
  <si>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</si>
  <si>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theme="1"/>
        <sz val="12.0"/>
      </rPr>
      <t xml:space="preserve">Tỷ lệ đi học chung - </t>
    </r>
    <r>
      <rPr>
        <rFont val="Times New Roman"/>
        <b/>
        <i/>
        <color theme="1"/>
        <sz val="12.0"/>
      </rPr>
      <t>General enrolment rate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</si>
  <si>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</si>
  <si>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   Tiểu học - </t>
    </r>
    <r>
      <rPr>
        <rFont val="Times New Roman"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</si>
  <si>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</si>
  <si>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   Trung học cơ sở - </t>
    </r>
    <r>
      <rPr>
        <rFont val="Times New Roman"/>
        <i/>
        <color rgb="FF000000"/>
        <sz val="12.0"/>
      </rPr>
      <t xml:space="preserve">Lower secondary 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</si>
  <si>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</si>
  <si>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   Trung học phổ thông - </t>
    </r>
    <r>
      <rPr>
        <rFont val="Times New Roman"/>
        <i/>
        <color rgb="FF000000"/>
        <sz val="12.0"/>
      </rPr>
      <t>Upper secondary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</si>
  <si>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</si>
  <si>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b/>
        <color theme="1"/>
        <sz val="12.0"/>
      </rPr>
      <t xml:space="preserve">Tỷ lệ đi học đúng tuổi - </t>
    </r>
    <r>
      <rPr>
        <rFont val="Times New Roman"/>
        <b/>
        <i/>
        <color theme="1"/>
        <sz val="12.0"/>
      </rPr>
      <t>Enrolment rate at right age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</si>
  <si>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</si>
  <si>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   Tiểu học - </t>
    </r>
    <r>
      <rPr>
        <rFont val="Times New Roman"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</si>
  <si>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</si>
  <si>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   Trung học cơ sở - </t>
    </r>
    <r>
      <rPr>
        <rFont val="Times New Roman"/>
        <i/>
        <color rgb="FF000000"/>
        <sz val="12.0"/>
      </rPr>
      <t xml:space="preserve">Lower secondary 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</si>
  <si>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</si>
  <si>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   Trung học phổ thông - </t>
    </r>
    <r>
      <rPr>
        <rFont val="Times New Roman"/>
        <i/>
        <color rgb="FF000000"/>
        <sz val="12.0"/>
      </rPr>
      <t>Upper secondary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</si>
  <si>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</si>
  <si>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t>223. Tỷ lệ học sinh tốt nghiệp trung học phổ thông năm học 2020-2021</t>
  </si>
  <si>
    <t xml:space="preserve">        phân theo huyện/thành phố thuộc tỉnh</t>
  </si>
  <si>
    <t xml:space="preserve">       Percentage of graduates of upper secondary education </t>
  </si>
  <si>
    <t xml:space="preserve">       in schoolyear 2020-2021 by district</t>
  </si>
  <si>
    <t>Số học sinh dự thi (Học sinh)</t>
  </si>
  <si>
    <t>Tỷ lệ tốt nghiệp (%)</t>
  </si>
  <si>
    <t>Number of attendances (Pupli)</t>
  </si>
  <si>
    <t>Rate of graduates (%)</t>
  </si>
  <si>
    <t>Trong đó: Nữ</t>
  </si>
  <si>
    <t>Of which: Female</t>
  </si>
  <si>
    <r>
      <rPr>
        <rFont val="Times New Roman"/>
        <b/>
        <color theme="1"/>
        <sz val="12.0"/>
      </rPr>
      <t xml:space="preserve">TỔNG SỐ - </t>
    </r>
    <r>
      <rPr>
        <rFont val="Times New Roman"/>
        <b/>
        <i/>
        <color theme="1"/>
        <sz val="12.0"/>
      </rPr>
      <t>TOTAL</t>
    </r>
  </si>
  <si>
    <t>224. Tỷ lệ học sinh phổ thông lưu ban, bỏ học</t>
  </si>
  <si>
    <t xml:space="preserve">      phân theo cấp học và phân theo giới tính</t>
  </si>
  <si>
    <t xml:space="preserve">      Rate of repeatters and drop-out by grade and sex</t>
  </si>
  <si>
    <r>
      <rPr>
        <rFont val="Times New Roman"/>
        <color theme="1"/>
        <sz val="12.0"/>
      </rPr>
      <t xml:space="preserve">Đơn vị tính - </t>
    </r>
    <r>
      <rPr>
        <rFont val="Times New Roman"/>
        <i/>
        <color theme="1"/>
        <sz val="12.0"/>
      </rPr>
      <t>Unit: %</t>
    </r>
  </si>
  <si>
    <r>
      <rPr>
        <rFont val="Times New Roman"/>
        <color theme="1"/>
        <sz val="12.0"/>
      </rPr>
      <t xml:space="preserve">Năm học - </t>
    </r>
    <r>
      <rPr>
        <rFont val="Times New Roman"/>
        <i/>
        <color theme="1"/>
        <sz val="12.0"/>
      </rPr>
      <t>School year</t>
    </r>
  </si>
  <si>
    <t>2014-
2015</t>
  </si>
  <si>
    <t>2019-
2020</t>
  </si>
  <si>
    <t>Tỷ lệ học sinh phổ thông lưu ban</t>
  </si>
  <si>
    <t>Rate of repeaters</t>
  </si>
  <si>
    <r>
      <rPr>
        <rFont val="Times New Roman"/>
        <color rgb="FF000000"/>
        <sz val="12.0"/>
      </rPr>
      <t xml:space="preserve">Tiểu học - </t>
    </r>
    <r>
      <rPr>
        <rFont val="Times New Roman"/>
        <i/>
        <color rgb="FF000000"/>
        <sz val="12.0"/>
      </rPr>
      <t>Primary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</si>
  <si>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</si>
  <si>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Trung học cơ sở - </t>
    </r>
    <r>
      <rPr>
        <rFont val="Times New Roman"/>
        <i/>
        <color rgb="FF000000"/>
        <sz val="12.0"/>
      </rPr>
      <t xml:space="preserve">Lower secondary 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</si>
  <si>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</si>
  <si>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Trung học phổ thông - </t>
    </r>
    <r>
      <rPr>
        <rFont val="Times New Roman"/>
        <i/>
        <color rgb="FF000000"/>
        <sz val="12.0"/>
      </rPr>
      <t xml:space="preserve">Upper secondary 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</si>
  <si>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</si>
  <si>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t>Tỷ lệ học sinh phổ thông bỏ học</t>
  </si>
  <si>
    <t>Rate of drop-out</t>
  </si>
  <si>
    <r>
      <rPr>
        <rFont val="Times New Roman"/>
        <color rgb="FF000000"/>
        <sz val="12.0"/>
      </rPr>
      <t xml:space="preserve">Tiểu học - </t>
    </r>
    <r>
      <rPr>
        <rFont val="Times New Roman"/>
        <i/>
        <color rgb="FF000000"/>
        <sz val="12.0"/>
      </rPr>
      <t>Primary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</si>
  <si>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</si>
  <si>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Trung học cơ sở - </t>
    </r>
    <r>
      <rPr>
        <rFont val="Times New Roman"/>
        <i/>
        <color rgb="FF000000"/>
        <sz val="12.0"/>
      </rPr>
      <t xml:space="preserve">Lower secondary 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</si>
  <si>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</si>
  <si>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Trung học phổ thông - </t>
    </r>
    <r>
      <rPr>
        <rFont val="Times New Roman"/>
        <i/>
        <color rgb="FF000000"/>
        <sz val="12.0"/>
      </rPr>
      <t xml:space="preserve">Upper secondary 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</si>
  <si>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</si>
  <si>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t>225. Số học sinh theo học lớp xoá mù chữ, bổ túc văn hoá</t>
  </si>
  <si>
    <t xml:space="preserve">      Number of people getting eradication of illiteracy and continuation</t>
  </si>
  <si>
    <r>
      <rPr>
        <rFont val="Times New Roman"/>
        <color rgb="FF000000"/>
        <sz val="12.0"/>
      </rPr>
      <t xml:space="preserve">ĐVT: Người - </t>
    </r>
    <r>
      <rPr>
        <rFont val="Times New Roman"/>
        <i/>
        <color rgb="FF000000"/>
        <sz val="12.0"/>
      </rPr>
      <t>Unit: Person</t>
    </r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</si>
  <si>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</si>
  <si>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</si>
  <si>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t>Số học viên theo học lớp xoá mù chữ</t>
  </si>
  <si>
    <t>Number of people getting eradication of illiteracy</t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</si>
  <si>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</si>
  <si>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t>Phân theo đơn vị cấp huyện</t>
  </si>
  <si>
    <t>Số học viên theo học bổ túc văn hoá</t>
  </si>
  <si>
    <t>Number of pupils in continuation schools</t>
  </si>
  <si>
    <t>Phân theo cấp học - By grade</t>
  </si>
  <si>
    <r>
      <rPr>
        <rFont val="Times New Roman"/>
        <color rgb="FF000000"/>
        <sz val="12.0"/>
      </rPr>
      <t xml:space="preserve">Tiểu học - </t>
    </r>
    <r>
      <rPr>
        <rFont val="Times New Roman"/>
        <i/>
        <color rgb="FF000000"/>
        <sz val="12.0"/>
      </rPr>
      <t>Primary school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</si>
  <si>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</si>
  <si>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Trung học cơ sở - </t>
    </r>
    <r>
      <rPr>
        <rFont val="Times New Roman"/>
        <i/>
        <color rgb="FF000000"/>
        <sz val="12.0"/>
      </rPr>
      <t>Lower secondary school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</si>
  <si>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</si>
  <si>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r>
      <rPr>
        <rFont val="Times New Roman"/>
        <color rgb="FF000000"/>
        <sz val="12.0"/>
      </rPr>
      <t xml:space="preserve">Trung học phổ thông - </t>
    </r>
    <r>
      <rPr>
        <rFont val="Times New Roman"/>
        <i/>
        <color rgb="FF000000"/>
        <sz val="12.0"/>
      </rPr>
      <t>Upper secondary school</t>
    </r>
  </si>
  <si>
    <r>
      <rPr>
        <rFont val="Times New Roman"/>
        <color theme="1"/>
        <sz val="12.0"/>
      </rPr>
      <t xml:space="preserve">Trong đó: Nữ - </t>
    </r>
    <r>
      <rPr>
        <rFont val="Times New Roman"/>
        <i/>
        <color theme="1"/>
        <sz val="12.0"/>
      </rPr>
      <t>Of which: Female</t>
    </r>
  </si>
  <si>
    <t>226. Số trường, số giáo viên trung cấp chuyên nghiệp</t>
  </si>
  <si>
    <t xml:space="preserve">         Number of schools and teachers of professional secondary education </t>
  </si>
  <si>
    <r>
      <rPr>
        <rFont val="Times New Roman"/>
        <color theme="1"/>
        <sz val="12.0"/>
      </rPr>
      <t>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</si>
  <si>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</si>
  <si>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rgb="FF000000"/>
        <sz val="12.0"/>
      </rPr>
      <t>Số trường (Trường) -</t>
    </r>
    <r>
      <rPr>
        <rFont val="Times New Roman"/>
        <b/>
        <i/>
        <color rgb="FF000000"/>
        <sz val="12.0"/>
      </rPr>
      <t xml:space="preserve"> Number of schools (School)</t>
    </r>
  </si>
  <si>
    <r>
      <rPr>
        <rFont val="Times New Roman"/>
        <b/>
        <color theme="1"/>
        <sz val="12.0"/>
      </rPr>
      <t xml:space="preserve">Phân theo loại hình </t>
    </r>
    <r>
      <rPr>
        <rFont val="Times New Roman"/>
        <b/>
        <i/>
        <color theme="1"/>
        <sz val="12.0"/>
      </rPr>
      <t>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</si>
  <si>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</si>
  <si>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</si>
  <si>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</si>
  <si>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</si>
  <si>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</si>
  <si>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r>
      <rPr>
        <rFont val="Times New Roman"/>
        <b/>
        <color theme="1"/>
        <sz val="12.0"/>
      </rPr>
      <t xml:space="preserve">Phân theo giới tính </t>
    </r>
    <r>
      <rPr>
        <rFont val="Times New Roman"/>
        <b/>
        <i/>
        <color theme="1"/>
        <sz val="12.0"/>
      </rPr>
      <t>- By sex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</si>
  <si>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</si>
  <si>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</si>
  <si>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b/>
        <color theme="1"/>
        <sz val="12.0"/>
      </rPr>
      <t xml:space="preserve">Phân theo loại hình </t>
    </r>
    <r>
      <rPr>
        <rFont val="Times New Roman"/>
        <b/>
        <i/>
        <color theme="1"/>
        <sz val="12.0"/>
      </rPr>
      <t>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</si>
  <si>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</si>
  <si>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</si>
  <si>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</si>
  <si>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</si>
  <si>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</si>
  <si>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t xml:space="preserve">Phân theo trình độ chuyên môn </t>
  </si>
  <si>
    <t>By professional qualification</t>
  </si>
  <si>
    <r>
      <rPr>
        <rFont val="Times New Roman"/>
        <color rgb="FF000000"/>
        <sz val="12.0"/>
      </rPr>
      <t xml:space="preserve">Trên đại học - </t>
    </r>
    <r>
      <rPr>
        <rFont val="Times New Roman"/>
        <i/>
        <color rgb="FF000000"/>
        <sz val="12.0"/>
      </rPr>
      <t>Postgraduate</t>
    </r>
  </si>
  <si>
    <r>
      <rPr>
        <rFont val="Times New Roman"/>
        <color rgb="FF000000"/>
        <sz val="12.0"/>
      </rPr>
      <t xml:space="preserve">Đại học, cao đẳng - </t>
    </r>
    <r>
      <rPr>
        <rFont val="Times New Roman"/>
        <i/>
        <color rgb="FF000000"/>
        <sz val="12.0"/>
      </rPr>
      <t xml:space="preserve">University and College graduate </t>
    </r>
  </si>
  <si>
    <r>
      <rPr>
        <rFont val="Times New Roman"/>
        <color rgb="FF000000"/>
        <sz val="12.0"/>
      </rPr>
      <t>Trình độ khác</t>
    </r>
    <r>
      <rPr>
        <rFont val="Times New Roman"/>
        <i/>
        <color rgb="FF000000"/>
        <sz val="12.0"/>
      </rPr>
      <t xml:space="preserve"> - Other degree</t>
    </r>
  </si>
  <si>
    <t>227. Số học sinh trung cấp chuyên nghiệp</t>
  </si>
  <si>
    <t xml:space="preserve">         Number of students of professional secondary education </t>
  </si>
  <si>
    <r>
      <rPr>
        <rFont val="Times New Roman"/>
        <color theme="1"/>
        <sz val="12.0"/>
      </rPr>
      <t>ĐVT: Học sinh -</t>
    </r>
    <r>
      <rPr>
        <rFont val="Times New Roman"/>
        <i/>
        <color theme="1"/>
        <sz val="12.0"/>
      </rPr>
      <t xml:space="preserve"> Unit: Pupil</t>
    </r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</si>
  <si>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</si>
  <si>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</si>
  <si>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rgb="FF000000"/>
        <sz val="12.0"/>
      </rPr>
      <t xml:space="preserve">Số học sinh - </t>
    </r>
    <r>
      <rPr>
        <rFont val="Times New Roman"/>
        <b/>
        <i/>
        <color rgb="FF000000"/>
        <sz val="12.0"/>
      </rPr>
      <t xml:space="preserve">Number of students </t>
    </r>
  </si>
  <si>
    <t>Phân theo giới tính - By sex</t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</si>
  <si>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</si>
  <si>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</si>
  <si>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b/>
        <color theme="1"/>
        <sz val="12.0"/>
      </rPr>
      <t xml:space="preserve">Phân theo loại hình </t>
    </r>
    <r>
      <rPr>
        <rFont val="Times New Roman"/>
        <b/>
        <i/>
        <color theme="1"/>
        <sz val="12.0"/>
      </rPr>
      <t>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</si>
  <si>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</si>
  <si>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</si>
  <si>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</si>
  <si>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</si>
  <si>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</si>
  <si>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r>
      <rPr>
        <rFont val="Times New Roman"/>
        <b/>
        <color theme="1"/>
        <sz val="12.0"/>
      </rPr>
      <t xml:space="preserve">Số học sinh tuyển mới - </t>
    </r>
    <r>
      <rPr>
        <rFont val="Times New Roman"/>
        <b/>
        <i/>
        <color theme="1"/>
        <sz val="12.0"/>
      </rPr>
      <t>Number of new enrolments</t>
    </r>
  </si>
  <si>
    <r>
      <rPr>
        <rFont val="Times New Roman"/>
        <b/>
        <color theme="1"/>
        <sz val="12.0"/>
      </rPr>
      <t xml:space="preserve">Phân theo loại hình </t>
    </r>
    <r>
      <rPr>
        <rFont val="Times New Roman"/>
        <b/>
        <i/>
        <color theme="1"/>
        <sz val="12.0"/>
      </rPr>
      <t>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</si>
  <si>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</si>
  <si>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</si>
  <si>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</si>
  <si>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</si>
  <si>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</si>
  <si>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t>Số học sinh tốt nghiệp (Học sinh)</t>
  </si>
  <si>
    <t>Number of graduates (Pers.)</t>
  </si>
  <si>
    <r>
      <rPr>
        <rFont val="Times New Roman"/>
        <b/>
        <color theme="1"/>
        <sz val="12.0"/>
      </rPr>
      <t xml:space="preserve">Phân theo loại hình </t>
    </r>
    <r>
      <rPr>
        <rFont val="Times New Roman"/>
        <b/>
        <i/>
        <color theme="1"/>
        <sz val="12.0"/>
      </rPr>
      <t>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</si>
  <si>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</si>
  <si>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</si>
  <si>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</si>
  <si>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</si>
  <si>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</si>
  <si>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t xml:space="preserve">228. Số trường và số giáo viên cao đẳng </t>
  </si>
  <si>
    <t xml:space="preserve">         Number of colleges and number of teachers in colleges </t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</si>
  <si>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</si>
  <si>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</si>
  <si>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rgb="FF000000"/>
        <sz val="12.0"/>
      </rPr>
      <t>Số trường (Trường) -</t>
    </r>
    <r>
      <rPr>
        <rFont val="Times New Roman"/>
        <b/>
        <i/>
        <color rgb="FF000000"/>
        <sz val="12.0"/>
      </rPr>
      <t xml:space="preserve"> Number of schools (School)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</si>
  <si>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</si>
  <si>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</si>
  <si>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</si>
  <si>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</si>
  <si>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</si>
  <si>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</si>
  <si>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r>
      <rPr>
        <rFont val="Times New Roman"/>
        <b/>
        <color theme="1"/>
        <sz val="12.0"/>
      </rPr>
      <t>Phân theo giới tính</t>
    </r>
    <r>
      <rPr>
        <rFont val="Times New Roman"/>
        <b/>
        <i/>
        <color theme="1"/>
        <sz val="12.0"/>
      </rPr>
      <t xml:space="preserve"> - By sex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</si>
  <si>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</si>
  <si>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</si>
  <si>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</si>
  <si>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</si>
  <si>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</si>
  <si>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</si>
  <si>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</si>
  <si>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</si>
  <si>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r>
      <rPr>
        <rFont val="Times New Roman"/>
        <color rgb="FF000000"/>
        <sz val="12.0"/>
      </rPr>
      <t xml:space="preserve">Trên đại học - </t>
    </r>
    <r>
      <rPr>
        <rFont val="Times New Roman"/>
        <i/>
        <color rgb="FF000000"/>
        <sz val="12.0"/>
      </rPr>
      <t>Postgraduate</t>
    </r>
  </si>
  <si>
    <r>
      <rPr>
        <rFont val="Times New Roman"/>
        <color rgb="FF000000"/>
        <sz val="12.0"/>
      </rPr>
      <t xml:space="preserve">Đại học, cao đẳng - </t>
    </r>
    <r>
      <rPr>
        <rFont val="Times New Roman"/>
        <i/>
        <color rgb="FF000000"/>
        <sz val="12.0"/>
      </rPr>
      <t xml:space="preserve">University and College graduate </t>
    </r>
  </si>
  <si>
    <r>
      <rPr>
        <rFont val="Times New Roman"/>
        <color rgb="FF000000"/>
        <sz val="12.0"/>
      </rPr>
      <t>Trình độ khác</t>
    </r>
    <r>
      <rPr>
        <rFont val="Times New Roman"/>
        <i/>
        <color rgb="FF000000"/>
        <sz val="12.0"/>
      </rPr>
      <t xml:space="preserve"> - Other degree</t>
    </r>
  </si>
  <si>
    <t>229. Số sinh viên cao đẳng</t>
  </si>
  <si>
    <t xml:space="preserve">         Number of students in colleges</t>
  </si>
  <si>
    <r>
      <rPr>
        <rFont val="Times New Roman"/>
        <color theme="1"/>
        <sz val="12.0"/>
      </rPr>
      <t xml:space="preserve">ĐVT: Sinh viên - </t>
    </r>
    <r>
      <rPr>
        <rFont val="Times New Roman"/>
        <i/>
        <color theme="1"/>
        <sz val="12.0"/>
      </rPr>
      <t>Unit: Person</t>
    </r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</si>
  <si>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</si>
  <si>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</si>
  <si>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rgb="FF000000"/>
        <sz val="12.0"/>
      </rPr>
      <t>Số sinh viên -</t>
    </r>
    <r>
      <rPr>
        <rFont val="Times New Roman"/>
        <b/>
        <i/>
        <color rgb="FF000000"/>
        <sz val="12.0"/>
      </rPr>
      <t xml:space="preserve"> Number of students </t>
    </r>
  </si>
  <si>
    <r>
      <rPr>
        <rFont val="Times New Roman"/>
        <b/>
        <color theme="1"/>
        <sz val="12.0"/>
      </rPr>
      <t xml:space="preserve">Phân theo giới tính </t>
    </r>
    <r>
      <rPr>
        <rFont val="Times New Roman"/>
        <b/>
        <i/>
        <color theme="1"/>
        <sz val="12.0"/>
      </rPr>
      <t>- By sex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</si>
  <si>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</si>
  <si>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</si>
  <si>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</si>
  <si>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</si>
  <si>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</si>
  <si>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</si>
  <si>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</si>
  <si>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</si>
  <si>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r>
      <rPr>
        <rFont val="Times New Roman"/>
        <b/>
        <color theme="1"/>
        <sz val="12.0"/>
      </rPr>
      <t xml:space="preserve">Số sinh viên tuyển mới - </t>
    </r>
    <r>
      <rPr>
        <rFont val="Times New Roman"/>
        <b/>
        <i/>
        <color theme="1"/>
        <sz val="12.0"/>
      </rPr>
      <t>Number of new enrolments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</si>
  <si>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</si>
  <si>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</si>
  <si>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</si>
  <si>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</si>
  <si>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</si>
  <si>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</si>
  <si>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t xml:space="preserve">Số sinh viên tốt nghiệp </t>
  </si>
  <si>
    <t xml:space="preserve">Number of graduates </t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</si>
  <si>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</si>
  <si>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</si>
  <si>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</si>
  <si>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</si>
  <si>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</si>
  <si>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</si>
  <si>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t xml:space="preserve">230. Số trường và số giảng viên đại học </t>
  </si>
  <si>
    <t xml:space="preserve">        Number of universities and number of teachers in universities</t>
  </si>
  <si>
    <t xml:space="preserve"> 2018-2019</t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</si>
  <si>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</si>
  <si>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</si>
  <si>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rgb="FF000000"/>
        <sz val="12.0"/>
      </rPr>
      <t>Số trường (Trường) -</t>
    </r>
    <r>
      <rPr>
        <rFont val="Times New Roman"/>
        <b/>
        <i/>
        <color rgb="FF000000"/>
        <sz val="12.0"/>
      </rPr>
      <t xml:space="preserve"> Number of schools (School)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</si>
  <si>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</si>
  <si>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</si>
  <si>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</si>
  <si>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</si>
  <si>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</si>
  <si>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</si>
  <si>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t>Số giảng viên (Người)</t>
  </si>
  <si>
    <r>
      <rPr>
        <rFont val="Times New Roman"/>
        <b/>
        <color theme="1"/>
        <sz val="12.0"/>
      </rPr>
      <t xml:space="preserve">Phân theo giới tính </t>
    </r>
    <r>
      <rPr>
        <rFont val="Times New Roman"/>
        <b/>
        <i/>
        <color theme="1"/>
        <sz val="12.0"/>
      </rPr>
      <t>- By sex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</si>
  <si>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</si>
  <si>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</si>
  <si>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</si>
  <si>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</si>
  <si>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</si>
  <si>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</si>
  <si>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</si>
  <si>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</si>
  <si>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r>
      <rPr>
        <rFont val="Times New Roman"/>
        <color rgb="FF000000"/>
        <sz val="12.0"/>
      </rPr>
      <t xml:space="preserve">Trên đại học - </t>
    </r>
    <r>
      <rPr>
        <rFont val="Times New Roman"/>
        <i/>
        <color rgb="FF000000"/>
        <sz val="12.0"/>
      </rPr>
      <t>Postgraduate</t>
    </r>
  </si>
  <si>
    <r>
      <rPr>
        <rFont val="Times New Roman"/>
        <color rgb="FF000000"/>
        <sz val="12.0"/>
      </rPr>
      <t xml:space="preserve">Đại học, đại học - </t>
    </r>
    <r>
      <rPr>
        <rFont val="Times New Roman"/>
        <i/>
        <color rgb="FF000000"/>
        <sz val="12.0"/>
      </rPr>
      <t xml:space="preserve">University and College graduate </t>
    </r>
  </si>
  <si>
    <r>
      <rPr>
        <rFont val="Times New Roman"/>
        <color rgb="FF000000"/>
        <sz val="12.0"/>
      </rPr>
      <t>Trình độ khác</t>
    </r>
    <r>
      <rPr>
        <rFont val="Times New Roman"/>
        <i/>
        <color rgb="FF000000"/>
        <sz val="12.0"/>
      </rPr>
      <t xml:space="preserve"> - Other degree</t>
    </r>
  </si>
  <si>
    <t>231. Số sinh viên đại học</t>
  </si>
  <si>
    <t xml:space="preserve">       Number of students in universities</t>
  </si>
  <si>
    <r>
      <rPr>
        <rFont val="Times New Roman"/>
        <color theme="1"/>
        <sz val="12.0"/>
      </rPr>
      <t xml:space="preserve">ĐVT: Sinh viên - </t>
    </r>
    <r>
      <rPr>
        <rFont val="Times New Roman"/>
        <i/>
        <color theme="1"/>
        <sz val="12.0"/>
      </rPr>
      <t>Unit: Person</t>
    </r>
  </si>
  <si>
    <r>
      <rPr>
        <rFont val="Times New Roman"/>
        <color theme="1"/>
        <sz val="12.0"/>
      </rPr>
      <t xml:space="preserve"> 2019-2020</t>
    </r>
  </si>
  <si>
    <r>
      <rPr>
        <rFont val="Times New Roman"/>
        <color theme="1"/>
        <sz val="12.0"/>
      </rPr>
      <t>Sơ bộ-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2020-2021</t>
    </r>
  </si>
  <si>
    <r>
      <rPr>
        <rFont val="Times New Roman"/>
        <b/>
        <color rgb="FF000000"/>
        <sz val="12.0"/>
      </rPr>
      <t>Số sinh viên -</t>
    </r>
    <r>
      <rPr>
        <rFont val="Times New Roman"/>
        <b/>
        <i/>
        <color rgb="FF000000"/>
        <sz val="12.0"/>
      </rPr>
      <t xml:space="preserve"> Number of students </t>
    </r>
  </si>
  <si>
    <r>
      <rPr>
        <rFont val="Times New Roman"/>
        <b/>
        <color theme="1"/>
        <sz val="12.0"/>
      </rPr>
      <t xml:space="preserve">Phân theo giới tính </t>
    </r>
    <r>
      <rPr>
        <rFont val="Times New Roman"/>
        <b/>
        <i/>
        <color theme="1"/>
        <sz val="12.0"/>
      </rPr>
      <t>- By sex</t>
    </r>
  </si>
  <si>
    <r>
      <rPr>
        <rFont val="Times New Roman"/>
        <color theme="1"/>
        <sz val="12.0"/>
      </rPr>
      <t xml:space="preserve">Nam - </t>
    </r>
    <r>
      <rPr>
        <rFont val="Times New Roman"/>
        <i/>
        <color theme="1"/>
        <sz val="12.0"/>
      </rPr>
      <t>Male</t>
    </r>
  </si>
  <si>
    <r>
      <rPr>
        <rFont val="Times New Roman"/>
        <color theme="1"/>
        <sz val="12.0"/>
      </rPr>
      <t xml:space="preserve">Nữ - </t>
    </r>
    <r>
      <rPr>
        <rFont val="Times New Roman"/>
        <i/>
        <color theme="1"/>
        <sz val="12.0"/>
      </rPr>
      <t>Female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</si>
  <si>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</si>
  <si>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</si>
  <si>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</si>
  <si>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</si>
  <si>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</si>
  <si>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</si>
  <si>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r>
      <rPr>
        <rFont val="Times New Roman"/>
        <b/>
        <color theme="1"/>
        <sz val="12.0"/>
      </rPr>
      <t xml:space="preserve">Số sinh viên tuyển mới - </t>
    </r>
    <r>
      <rPr>
        <rFont val="Times New Roman"/>
        <b/>
        <i/>
        <color theme="1"/>
        <sz val="12.0"/>
      </rPr>
      <t>Number of new enrolments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</si>
  <si>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</si>
  <si>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</si>
  <si>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</si>
  <si>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</si>
  <si>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</si>
  <si>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</si>
  <si>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r>
      <rPr>
        <rFont val="Times New Roman"/>
        <b/>
        <color theme="1"/>
        <sz val="12.0"/>
      </rPr>
      <t>Phân theo loại hình</t>
    </r>
    <r>
      <rPr>
        <rFont val="Times New Roman"/>
        <b/>
        <i/>
        <color theme="1"/>
        <sz val="12.0"/>
      </rPr>
      <t xml:space="preserve"> - By types of ownership</t>
    </r>
  </si>
  <si>
    <r>
      <rPr>
        <rFont val="Times New Roman"/>
        <color rgb="FF000000"/>
        <sz val="12.0"/>
      </rPr>
      <t>Công lập -</t>
    </r>
    <r>
      <rPr>
        <rFont val="Times New Roman"/>
        <i/>
        <color rgb="FF000000"/>
        <sz val="12.0"/>
      </rPr>
      <t xml:space="preserve"> Public</t>
    </r>
  </si>
  <si>
    <r>
      <rPr>
        <rFont val="Times New Roman"/>
        <color rgb="FF000000"/>
        <sz val="12.0"/>
      </rPr>
      <t xml:space="preserve">Ngoài công lập </t>
    </r>
    <r>
      <rPr>
        <rFont val="Times New Roman"/>
        <i/>
        <color rgb="FF000000"/>
        <sz val="12.0"/>
      </rPr>
      <t>- Non-public</t>
    </r>
  </si>
  <si>
    <r>
      <rPr>
        <rFont val="Times New Roman"/>
        <b/>
        <color rgb="FF000000"/>
        <sz val="12.0"/>
      </rPr>
      <t xml:space="preserve">Phân theo cấp quản lý - </t>
    </r>
    <r>
      <rPr>
        <rFont val="Times New Roman"/>
        <b/>
        <i/>
        <color rgb="FF000000"/>
        <sz val="12.0"/>
      </rPr>
      <t>By management level</t>
    </r>
  </si>
  <si>
    <r>
      <rPr>
        <rFont val="Times New Roman"/>
        <color theme="1"/>
        <sz val="12.0"/>
      </rPr>
      <t>Trung ương -</t>
    </r>
    <r>
      <rPr>
        <rFont val="Times New Roman"/>
        <i/>
        <color theme="1"/>
        <sz val="12.0"/>
      </rPr>
      <t xml:space="preserve"> Central</t>
    </r>
  </si>
  <si>
    <r>
      <rPr>
        <rFont val="Times New Roman"/>
        <color theme="1"/>
        <sz val="12.0"/>
      </rPr>
      <t xml:space="preserve">Địa phương </t>
    </r>
    <r>
      <rPr>
        <rFont val="Times New Roman"/>
        <i/>
        <color theme="1"/>
        <sz val="12.0"/>
      </rPr>
      <t>- Local</t>
    </r>
  </si>
  <si>
    <t>232. Số tổ chức khoa học và công nghệ</t>
  </si>
  <si>
    <t xml:space="preserve">         Number of scientific and technological organizations</t>
  </si>
  <si>
    <r>
      <rPr>
        <rFont val="Times New Roman"/>
        <i val="0"/>
        <color theme="1"/>
        <sz val="12.0"/>
      </rPr>
      <t>ĐVT: Tổ chức</t>
    </r>
    <r>
      <rPr>
        <rFont val="Times New Roman"/>
        <i/>
        <color theme="1"/>
        <sz val="12.0"/>
      </rPr>
      <t xml:space="preserve"> - Unit: Organization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</si>
  <si>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</si>
  <si>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rgb="FF000000"/>
        <sz val="12.0"/>
      </rPr>
      <t xml:space="preserve">TỔNG SỐ - </t>
    </r>
    <r>
      <rPr>
        <rFont val="Times New Roman"/>
        <b/>
        <i/>
        <color rgb="FF000000"/>
        <sz val="12.0"/>
      </rPr>
      <t>TOTAL</t>
    </r>
  </si>
  <si>
    <t>Phân theo loại hình tổ chức</t>
  </si>
  <si>
    <t>By type of organizations</t>
  </si>
  <si>
    <t>Tổ chức nghiên cứu khoa học và phát triển công nghệ</t>
  </si>
  <si>
    <t xml:space="preserve">Scientific research and Technology </t>
  </si>
  <si>
    <t>Development organizations</t>
  </si>
  <si>
    <t>Cơ sở giáo dục và đào tạo</t>
  </si>
  <si>
    <t>Education and training establishments</t>
  </si>
  <si>
    <t>Tổ chức dịch vụ khoa học và công nghệ</t>
  </si>
  <si>
    <t>Scientific and technology service organizations</t>
  </si>
  <si>
    <t>Phân theo lĩnh vực  khoa học</t>
  </si>
  <si>
    <t>By kind of scientific sectors</t>
  </si>
  <si>
    <r>
      <rPr>
        <rFont val="Times New Roman"/>
        <color theme="1"/>
        <sz val="12.0"/>
      </rPr>
      <t xml:space="preserve">Khoa học tự nhiên - </t>
    </r>
    <r>
      <rPr>
        <rFont val="Times New Roman"/>
        <i/>
        <color theme="1"/>
        <sz val="12.0"/>
      </rPr>
      <t>Natural science</t>
    </r>
  </si>
  <si>
    <t>Khoa học kỹ thuật và công nghệ</t>
  </si>
  <si>
    <t>Engineering and Technological science</t>
  </si>
  <si>
    <r>
      <rPr>
        <rFont val="Times New Roman"/>
        <color rgb="FF000000"/>
        <sz val="12.0"/>
      </rPr>
      <t xml:space="preserve">Khoa học nông nghiệp - </t>
    </r>
    <r>
      <rPr>
        <rFont val="Times New Roman"/>
        <i/>
        <color rgb="FF000000"/>
        <sz val="12.0"/>
      </rPr>
      <t>Agricultural science</t>
    </r>
  </si>
  <si>
    <r>
      <rPr>
        <rFont val="Times New Roman"/>
        <color rgb="FF000000"/>
        <sz val="12.0"/>
      </rPr>
      <t xml:space="preserve">Khoa học y dược - </t>
    </r>
    <r>
      <rPr>
        <rFont val="Times New Roman"/>
        <i/>
        <color rgb="FF000000"/>
        <sz val="12.0"/>
      </rPr>
      <t>Medical and Pharmacological sciences</t>
    </r>
  </si>
  <si>
    <r>
      <rPr>
        <rFont val="Times New Roman"/>
        <color theme="1"/>
        <sz val="12.0"/>
      </rPr>
      <t xml:space="preserve">Khoa học xã hội - </t>
    </r>
    <r>
      <rPr>
        <rFont val="Times New Roman"/>
        <i/>
        <color theme="1"/>
        <sz val="12.0"/>
      </rPr>
      <t xml:space="preserve">Social Sciences </t>
    </r>
  </si>
  <si>
    <r>
      <rPr>
        <rFont val="Times New Roman"/>
        <color theme="1"/>
        <sz val="12.0"/>
      </rPr>
      <t xml:space="preserve">Khoa học nhân văn - </t>
    </r>
    <r>
      <rPr>
        <rFont val="Times New Roman"/>
        <i/>
        <color theme="1"/>
        <sz val="12.0"/>
      </rPr>
      <t>Humanism sciences</t>
    </r>
  </si>
  <si>
    <r>
      <rPr>
        <rFont val="Times New Roman"/>
        <b/>
        <color theme="1"/>
        <sz val="12.0"/>
      </rPr>
      <t xml:space="preserve">Phân theo loại hình kinh tế - </t>
    </r>
    <r>
      <rPr>
        <rFont val="Times New Roman"/>
        <b/>
        <i/>
        <color theme="1"/>
        <sz val="12.0"/>
      </rPr>
      <t>By types of ownership</t>
    </r>
  </si>
  <si>
    <r>
      <rPr>
        <rFont val="Times New Roman"/>
        <color theme="1"/>
        <sz val="12.0"/>
      </rPr>
      <t xml:space="preserve">Kinh tế Nhà nước - </t>
    </r>
    <r>
      <rPr>
        <rFont val="Times New Roman"/>
        <i/>
        <color theme="1"/>
        <sz val="12.0"/>
      </rPr>
      <t>State</t>
    </r>
  </si>
  <si>
    <r>
      <rPr>
        <rFont val="Times New Roman"/>
        <color theme="1"/>
        <sz val="12.0"/>
      </rPr>
      <t xml:space="preserve">Kinh tế ngoài Nhà nước - </t>
    </r>
    <r>
      <rPr>
        <rFont val="Times New Roman"/>
        <i/>
        <color theme="1"/>
        <sz val="12.0"/>
      </rPr>
      <t>Non - state</t>
    </r>
  </si>
  <si>
    <t>Khu vực có vốn đầu tư nước ngoài</t>
  </si>
  <si>
    <t>Foreign investment sector</t>
  </si>
  <si>
    <t>Index (Previous year = 100) - %</t>
  </si>
  <si>
    <r>
      <rPr>
        <rFont val="Times New Roman"/>
        <b/>
        <color rgb="FF000000"/>
        <sz val="12.0"/>
      </rPr>
      <t xml:space="preserve">TỔNG SỐ - </t>
    </r>
    <r>
      <rPr>
        <rFont val="Times New Roman"/>
        <b/>
        <i/>
        <color rgb="FF000000"/>
        <sz val="12.0"/>
      </rPr>
      <t>TOTAL</t>
    </r>
  </si>
  <si>
    <r>
      <rPr>
        <rFont val="Times New Roman"/>
        <color theme="1"/>
        <sz val="12.0"/>
      </rPr>
      <t xml:space="preserve">Khoa học tự nhiên - </t>
    </r>
    <r>
      <rPr>
        <rFont val="Times New Roman"/>
        <i/>
        <color theme="1"/>
        <sz val="12.0"/>
      </rPr>
      <t>Natural science</t>
    </r>
  </si>
  <si>
    <r>
      <rPr>
        <rFont val="Times New Roman"/>
        <color rgb="FF000000"/>
        <sz val="12.0"/>
      </rPr>
      <t xml:space="preserve">Khoa học nông nghiệp - </t>
    </r>
    <r>
      <rPr>
        <rFont val="Times New Roman"/>
        <i/>
        <color rgb="FF000000"/>
        <sz val="12.0"/>
      </rPr>
      <t>Agricultural science</t>
    </r>
  </si>
  <si>
    <r>
      <rPr>
        <rFont val="Times New Roman"/>
        <color rgb="FF000000"/>
        <sz val="12.0"/>
      </rPr>
      <t xml:space="preserve">Khoa học y dược - </t>
    </r>
    <r>
      <rPr>
        <rFont val="Times New Roman"/>
        <i/>
        <color rgb="FF000000"/>
        <sz val="12.0"/>
      </rPr>
      <t>Medical and Pharmacological sciences</t>
    </r>
  </si>
  <si>
    <r>
      <rPr>
        <rFont val="Times New Roman"/>
        <color theme="1"/>
        <sz val="12.0"/>
      </rPr>
      <t xml:space="preserve">Khoa học xã hội - </t>
    </r>
    <r>
      <rPr>
        <rFont val="Times New Roman"/>
        <i/>
        <color theme="1"/>
        <sz val="12.0"/>
      </rPr>
      <t xml:space="preserve">Social Sciences </t>
    </r>
  </si>
  <si>
    <r>
      <rPr>
        <rFont val="Times New Roman"/>
        <color theme="1"/>
        <sz val="12.0"/>
      </rPr>
      <t xml:space="preserve">Khoa học nhân văn - </t>
    </r>
    <r>
      <rPr>
        <rFont val="Times New Roman"/>
        <i/>
        <color theme="1"/>
        <sz val="12.0"/>
      </rPr>
      <t>Humanism sciences</t>
    </r>
  </si>
  <si>
    <r>
      <rPr>
        <rFont val="Times New Roman"/>
        <b/>
        <color theme="1"/>
        <sz val="12.0"/>
      </rPr>
      <t xml:space="preserve">Phân theo loại hình kinh tế - </t>
    </r>
    <r>
      <rPr>
        <rFont val="Times New Roman"/>
        <b/>
        <i/>
        <color theme="1"/>
        <sz val="12.0"/>
      </rPr>
      <t>By types of ownership</t>
    </r>
  </si>
  <si>
    <r>
      <rPr>
        <rFont val="Times New Roman"/>
        <color theme="1"/>
        <sz val="12.0"/>
      </rPr>
      <t xml:space="preserve">Kinh tế Nhà nước - </t>
    </r>
    <r>
      <rPr>
        <rFont val="Times New Roman"/>
        <i/>
        <color theme="1"/>
        <sz val="12.0"/>
      </rPr>
      <t>State</t>
    </r>
  </si>
  <si>
    <r>
      <rPr>
        <rFont val="Times New Roman"/>
        <color theme="1"/>
        <sz val="12.0"/>
      </rPr>
      <t xml:space="preserve">Kinh tế ngoài Nhà nước - </t>
    </r>
    <r>
      <rPr>
        <rFont val="Times New Roman"/>
        <i/>
        <color theme="1"/>
        <sz val="12.0"/>
      </rPr>
      <t>Non - state</t>
    </r>
  </si>
  <si>
    <t>233. Chi cho nghiên cứu khoa học và phát triển công nghệ</t>
  </si>
  <si>
    <t xml:space="preserve">        Expenditure on science research and technology development</t>
  </si>
  <si>
    <r>
      <rPr>
        <rFont val="Times New Roman"/>
        <color theme="1"/>
        <sz val="12.0"/>
      </rPr>
      <t xml:space="preserve">ĐVT: Triệu đồng - </t>
    </r>
    <r>
      <rPr>
        <rFont val="Times New Roman"/>
        <i/>
        <color theme="1"/>
        <sz val="12.0"/>
      </rPr>
      <t>Unit: Million dongs</t>
    </r>
  </si>
  <si>
    <r>
      <rPr>
        <rFont val="Times New Roman"/>
        <color theme="1"/>
        <sz val="12.0"/>
      </rPr>
      <t xml:space="preserve">
</t>
    </r>
    <r>
      <rPr>
        <rFont val="Times New Roman"/>
        <color theme="1"/>
        <sz val="12.0"/>
      </rPr>
      <t xml:space="preserve"> 2019</t>
    </r>
  </si>
  <si>
    <r>
      <rPr>
        <rFont val="Times New Roman"/>
        <color theme="1"/>
        <sz val="12.0"/>
      </rPr>
      <t xml:space="preserve">Sơ bộ
</t>
    </r>
    <r>
      <rPr>
        <rFont val="Times New Roman"/>
        <i/>
        <color theme="1"/>
        <sz val="12.0"/>
      </rPr>
      <t>Prel.</t>
    </r>
    <r>
      <rPr>
        <rFont val="Times New Roman"/>
        <color theme="1"/>
        <sz val="12.0"/>
      </rPr>
      <t xml:space="preserve"> 2020</t>
    </r>
  </si>
  <si>
    <r>
      <rPr>
        <rFont val="Times New Roman"/>
        <b/>
        <color rgb="FF000000"/>
        <sz val="12.0"/>
      </rPr>
      <t xml:space="preserve">TỔNG SỐ - </t>
    </r>
    <r>
      <rPr>
        <rFont val="Times New Roman"/>
        <b/>
        <i/>
        <color rgb="FF000000"/>
        <sz val="12.0"/>
      </rPr>
      <t>TOTAL</t>
    </r>
  </si>
  <si>
    <t>Phân theo nguồn cấp kinh phí</t>
  </si>
  <si>
    <t>By funding sources</t>
  </si>
  <si>
    <r>
      <rPr>
        <rFont val="Times New Roman"/>
        <color theme="1"/>
        <sz val="12.0"/>
      </rPr>
      <t xml:space="preserve">Ngân sách Nhà nước - </t>
    </r>
    <r>
      <rPr>
        <rFont val="Times New Roman"/>
        <i/>
        <color theme="1"/>
        <sz val="12.0"/>
      </rPr>
      <t>State budget</t>
    </r>
  </si>
  <si>
    <r>
      <rPr>
        <rFont val="Times New Roman"/>
        <color theme="1"/>
        <sz val="12.0"/>
      </rPr>
      <t xml:space="preserve">Trung ương - </t>
    </r>
    <r>
      <rPr>
        <rFont val="Times New Roman"/>
        <i/>
        <color theme="1"/>
        <sz val="12.0"/>
      </rPr>
      <t>Central</t>
    </r>
  </si>
  <si>
    <r>
      <rPr>
        <rFont val="Times New Roman"/>
        <color theme="1"/>
        <sz val="12.0"/>
      </rPr>
      <t xml:space="preserve">Địa phương - </t>
    </r>
    <r>
      <rPr>
        <rFont val="Times New Roman"/>
        <i/>
        <color theme="1"/>
        <sz val="12.0"/>
      </rPr>
      <t>Local</t>
    </r>
  </si>
  <si>
    <r>
      <rPr>
        <rFont val="Times New Roman"/>
        <i val="0"/>
        <color theme="1"/>
        <sz val="12.0"/>
      </rPr>
      <t>Ngoài Nhà nước</t>
    </r>
    <r>
      <rPr>
        <rFont val="Times New Roman"/>
        <i/>
        <color theme="1"/>
        <sz val="12.0"/>
      </rPr>
      <t xml:space="preserve"> - Non-state budget</t>
    </r>
  </si>
  <si>
    <r>
      <rPr>
        <rFont val="Times New Roman"/>
        <i val="0"/>
        <color theme="1"/>
        <sz val="12.0"/>
      </rPr>
      <t xml:space="preserve">Nguồn khác </t>
    </r>
    <r>
      <rPr>
        <rFont val="Times New Roman"/>
        <i/>
        <color theme="1"/>
        <sz val="12.0"/>
      </rPr>
      <t>- Others</t>
    </r>
  </si>
  <si>
    <t xml:space="preserve">Phân theo loại hình nghiên cứu </t>
  </si>
  <si>
    <t xml:space="preserve">By types of reseach </t>
  </si>
  <si>
    <t>Sản xuất thực nghiệm</t>
  </si>
  <si>
    <t>Experimental production</t>
  </si>
  <si>
    <t>Nghiên cứu cơ bản</t>
  </si>
  <si>
    <t>Basic research</t>
  </si>
  <si>
    <t>Nghiên cứu ứng dụng</t>
  </si>
  <si>
    <t>Applied research</t>
  </si>
  <si>
    <t>Triển khai thực nghiệm</t>
  </si>
  <si>
    <t>Experimental implementation</t>
  </si>
  <si>
    <r>
      <rPr>
        <rFont val="Times New Roman"/>
        <b/>
        <color theme="1"/>
        <sz val="12.0"/>
      </rPr>
      <t xml:space="preserve">Phân theo khu vực hoạt động - </t>
    </r>
    <r>
      <rPr>
        <rFont val="Times New Roman"/>
        <b/>
        <i/>
        <color theme="1"/>
        <sz val="12.0"/>
      </rPr>
      <t>By sphere of activities</t>
    </r>
  </si>
  <si>
    <t>Cơ quan hành chính, đơn vị sự nghiệp</t>
  </si>
  <si>
    <t>Administrative bodies and public service units</t>
  </si>
  <si>
    <t>Tổ chức ngoài nhà nước và doanh nghiệp</t>
  </si>
  <si>
    <t>Non-government organizations and enterprises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</si>
</sst>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_(* #,##0_);_(* \(#,##0\);_(* &quot;-&quot;??_);_(@_)"/>
    <numFmt numFmtId="165" formatCode="0.0"/>
    <numFmt numFmtId="166" formatCode="_-* #,##0.00\ _₫_-;\-* #,##0.00\ _₫_-;_-* &quot;-&quot;??\ _₫_-;_-@"/>
    <numFmt numFmtId="167" formatCode="_(* #,##0_);_(* \(#,##0\);_(* &quot;-&quot;_);_(@_)"/>
    <numFmt numFmtId="168" formatCode="_-* #,##0\ _₫_-;\-* #,##0\ _₫_-;_-* &quot;-&quot;??\ _₫_-;_-@"/>
    <numFmt numFmtId="169" formatCode="_(* #,##0.00_);_(* \(#,##0.00\);_(* &quot;-&quot;??_);_(@_)"/>
    <numFmt numFmtId="170" formatCode="_-* #,##0\ _₫_-;\-* #,##0\ _₫_-;_-* &quot;-&quot;\ _₫_-;_-@"/>
    <numFmt numFmtId="171" formatCode="#,##0.0"/>
  </numFmts>
  <fonts count="22">
    <font>
      <sz val="10.0"/>
      <color rgb="FF000000"/>
      <name val="Arial"/>
    </font>
    <font>
      <b/>
      <sz val="12.0"/>
      <color theme="1"/>
      <name val="Times New Roman"/>
    </font>
    <font>
      <sz val="12.0"/>
      <color theme="1"/>
      <name val="Times New Roman"/>
    </font>
    <font>
      <b/>
      <i/>
      <sz val="12.0"/>
      <color theme="1"/>
      <name val="Times New Roman"/>
    </font>
    <font>
      <i/>
      <sz val="12.0"/>
      <color theme="1"/>
      <name val="Times New Roman"/>
    </font>
    <font>
      <sz val="12.0"/>
      <color rgb="FF000000"/>
      <name val="Times New Roman"/>
    </font>
    <font>
      <i/>
      <sz val="12.0"/>
      <color rgb="FF000000"/>
      <name val="Times New Roman"/>
    </font>
    <font>
      <sz val="12.0"/>
      <color theme="1"/>
      <name val="Arial"/>
    </font>
    <font>
      <sz val="10.0"/>
      <color theme="1"/>
      <name val="Times New Roman"/>
    </font>
    <font>
      <b/>
      <sz val="16.0"/>
      <color rgb="FF000000"/>
      <name val="Arial"/>
    </font>
    <font>
      <b/>
      <sz val="14.0"/>
      <color rgb="FF0000CC"/>
      <name val="Times New Roman"/>
    </font>
    <font>
      <sz val="14.0"/>
      <color theme="1"/>
      <name val="Times New Roman"/>
    </font>
    <font>
      <b/>
      <sz val="12.0"/>
      <color rgb="FF000000"/>
      <name val="Times New Roman"/>
    </font>
    <font>
      <b/>
      <i/>
      <sz val="12.0"/>
      <color rgb="FF000000"/>
      <name val="Times New Roman"/>
    </font>
    <font/>
    <font>
      <sz val="10.0"/>
      <color theme="1"/>
      <name val="Arial"/>
    </font>
    <font>
      <sz val="12.0"/>
      <color rgb="FFFF0000"/>
      <name val="Times New Roman"/>
    </font>
    <font>
      <i/>
      <sz val="12.0"/>
      <color rgb="FFFF0000"/>
      <name val="Times New Roman"/>
    </font>
    <font>
      <b/>
      <sz val="10.0"/>
      <color rgb="FF000000"/>
      <name val="Times New Roman"/>
    </font>
    <font>
      <b/>
      <sz val="12.0"/>
      <color rgb="FFFF0000"/>
      <name val="Times New Roman"/>
    </font>
    <font>
      <b/>
      <sz val="10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4">
    <border/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0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0" fontId="3" numFmtId="0" xfId="0" applyAlignment="1" applyFont="1">
      <alignment horizontal="center"/>
    </xf>
    <xf borderId="0" fillId="0" fontId="3" numFmtId="0" xfId="0" applyFont="1"/>
    <xf borderId="0" fillId="0" fontId="2" numFmtId="0" xfId="0" applyAlignment="1" applyFont="1">
      <alignment horizontal="center" shrinkToFit="0" wrapText="1"/>
    </xf>
    <xf borderId="0" fillId="0" fontId="2" numFmtId="0" xfId="0" applyAlignment="1" applyFont="1">
      <alignment horizontal="center"/>
    </xf>
    <xf borderId="0" fillId="0" fontId="4" numFmtId="0" xfId="0" applyAlignment="1" applyFont="1">
      <alignment horizontal="center" shrinkToFit="0" wrapText="1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left"/>
    </xf>
    <xf borderId="0" fillId="0" fontId="6" numFmtId="0" xfId="0" applyAlignment="1" applyFont="1">
      <alignment horizontal="left"/>
    </xf>
    <xf borderId="0" fillId="0" fontId="2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5" numFmtId="0" xfId="0" applyFont="1"/>
    <xf borderId="0" fillId="0" fontId="7" numFmtId="0" xfId="0" applyFont="1"/>
    <xf borderId="0" fillId="0" fontId="8" numFmtId="0" xfId="0" applyFont="1"/>
    <xf borderId="0" fillId="0" fontId="9" numFmtId="0" xfId="0" applyAlignment="1" applyFont="1">
      <alignment horizontal="center"/>
    </xf>
    <xf borderId="0" fillId="0" fontId="10" numFmtId="0" xfId="0" applyAlignment="1" applyFont="1">
      <alignment horizontal="center"/>
    </xf>
    <xf borderId="0" fillId="0" fontId="11" numFmtId="0" xfId="0" applyAlignment="1" applyFont="1">
      <alignment horizontal="center"/>
    </xf>
    <xf borderId="0" fillId="0" fontId="11" numFmtId="0" xfId="0" applyAlignment="1" applyFont="1">
      <alignment horizontal="left" vertical="center"/>
    </xf>
    <xf borderId="0" fillId="0" fontId="12" numFmtId="0" xfId="0" applyFont="1"/>
    <xf borderId="0" fillId="0" fontId="1" numFmtId="0" xfId="0" applyFont="1"/>
    <xf borderId="0" fillId="0" fontId="1" numFmtId="0" xfId="0" applyAlignment="1" applyFont="1">
      <alignment vertical="center"/>
    </xf>
    <xf borderId="0" fillId="0" fontId="6" numFmtId="0" xfId="0" applyFont="1"/>
    <xf borderId="0" fillId="0" fontId="13" numFmtId="0" xfId="0" applyFont="1"/>
    <xf borderId="1" fillId="0" fontId="6" numFmtId="0" xfId="0" applyAlignment="1" applyBorder="1" applyFont="1">
      <alignment vertical="center"/>
    </xf>
    <xf borderId="0" fillId="0" fontId="13" numFmtId="0" xfId="0" applyAlignment="1" applyFont="1">
      <alignment vertical="center"/>
    </xf>
    <xf borderId="2" fillId="0" fontId="2" numFmtId="0" xfId="0" applyAlignment="1" applyBorder="1" applyFont="1">
      <alignment horizontal="center" vertical="center"/>
    </xf>
    <xf borderId="2" fillId="0" fontId="14" numFmtId="0" xfId="0" applyBorder="1" applyFont="1"/>
    <xf borderId="2" fillId="0" fontId="1" numFmtId="0" xfId="0" applyAlignment="1" applyBorder="1" applyFont="1">
      <alignment vertical="center"/>
    </xf>
    <xf borderId="0" fillId="0" fontId="2" numFmtId="0" xfId="0" applyAlignment="1" applyFont="1">
      <alignment horizontal="right" shrinkToFit="0" vertical="center" wrapText="1"/>
    </xf>
    <xf borderId="2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1" numFmtId="2" xfId="0" applyAlignment="1" applyFont="1" applyNumberFormat="1">
      <alignment horizontal="left"/>
    </xf>
    <xf borderId="0" fillId="0" fontId="1" numFmtId="3" xfId="0" applyAlignment="1" applyFont="1" applyNumberFormat="1">
      <alignment horizontal="right"/>
    </xf>
    <xf borderId="0" fillId="0" fontId="2" numFmtId="3" xfId="0" applyAlignment="1" applyFont="1" applyNumberFormat="1">
      <alignment vertical="center"/>
    </xf>
    <xf borderId="0" fillId="0" fontId="2" numFmtId="2" xfId="0" applyAlignment="1" applyFont="1" applyNumberFormat="1">
      <alignment vertical="center"/>
    </xf>
    <xf borderId="0" fillId="0" fontId="13" numFmtId="3" xfId="0" applyFont="1" applyNumberFormat="1"/>
    <xf borderId="0" fillId="0" fontId="2" numFmtId="3" xfId="0" applyAlignment="1" applyFont="1" applyNumberFormat="1">
      <alignment horizontal="right" shrinkToFit="0" wrapText="1"/>
    </xf>
    <xf borderId="0" fillId="0" fontId="5" numFmtId="164" xfId="0" applyFont="1" applyNumberFormat="1"/>
    <xf borderId="0" fillId="0" fontId="2" numFmtId="3" xfId="0" applyFont="1" applyNumberFormat="1"/>
    <xf borderId="0" fillId="0" fontId="5" numFmtId="164" xfId="0" applyAlignment="1" applyFont="1" applyNumberFormat="1">
      <alignment shrinkToFit="0" wrapText="1"/>
    </xf>
    <xf borderId="0" fillId="0" fontId="5" numFmtId="164" xfId="0" applyAlignment="1" applyFont="1" applyNumberFormat="1">
      <alignment vertical="center"/>
    </xf>
    <xf borderId="0" fillId="0" fontId="2" numFmtId="165" xfId="0" applyAlignment="1" applyFont="1" applyNumberFormat="1">
      <alignment horizontal="right" shrinkToFit="0" wrapText="1"/>
    </xf>
    <xf borderId="0" fillId="0" fontId="12" numFmtId="0" xfId="0" applyAlignment="1" applyFont="1">
      <alignment horizontal="center"/>
    </xf>
    <xf borderId="0" fillId="0" fontId="3" numFmtId="0" xfId="0" applyAlignment="1" applyFont="1">
      <alignment horizontal="center" vertical="center"/>
    </xf>
    <xf borderId="0" fillId="0" fontId="1" numFmtId="4" xfId="0" applyAlignment="1" applyFont="1" applyNumberFormat="1">
      <alignment horizontal="right"/>
    </xf>
    <xf borderId="0" fillId="0" fontId="2" numFmtId="4" xfId="0" applyAlignment="1" applyFont="1" applyNumberFormat="1">
      <alignment horizontal="right"/>
    </xf>
    <xf borderId="0" fillId="0" fontId="4" numFmtId="0" xfId="0" applyFont="1"/>
    <xf borderId="1" fillId="0" fontId="2" numFmtId="0" xfId="0" applyBorder="1" applyFont="1"/>
    <xf borderId="1" fillId="0" fontId="15" numFmtId="0" xfId="0" applyAlignment="1" applyBorder="1" applyFont="1">
      <alignment horizontal="right"/>
    </xf>
    <xf borderId="1" fillId="0" fontId="14" numFmtId="0" xfId="0" applyBorder="1" applyFont="1"/>
    <xf borderId="0" fillId="0" fontId="2" numFmtId="0" xfId="0" applyAlignment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1" fillId="0" fontId="4" numFmtId="0" xfId="0" applyAlignment="1" applyBorder="1" applyFont="1">
      <alignment horizontal="center" vertical="center"/>
    </xf>
    <xf borderId="0" fillId="0" fontId="1" numFmtId="3" xfId="0" applyFont="1" applyNumberFormat="1"/>
    <xf borderId="0" fillId="0" fontId="5" numFmtId="3" xfId="0" applyAlignment="1" applyFont="1" applyNumberFormat="1">
      <alignment shrinkToFit="0" wrapText="1"/>
    </xf>
    <xf borderId="0" fillId="0" fontId="2" numFmtId="166" xfId="0" applyAlignment="1" applyFont="1" applyNumberFormat="1">
      <alignment horizontal="right" shrinkToFit="0" wrapText="1"/>
    </xf>
    <xf borderId="0" fillId="0" fontId="2" numFmtId="167" xfId="0" applyFont="1" applyNumberFormat="1"/>
    <xf borderId="1" fillId="0" fontId="2" numFmtId="0" xfId="0" applyAlignment="1" applyBorder="1" applyFont="1">
      <alignment horizontal="right"/>
    </xf>
    <xf borderId="0" fillId="0" fontId="12" numFmtId="3" xfId="0" applyFont="1" applyNumberFormat="1"/>
    <xf borderId="0" fillId="0" fontId="5" numFmtId="3" xfId="0" applyFont="1" applyNumberFormat="1"/>
    <xf borderId="0" fillId="0" fontId="2" numFmtId="166" xfId="0" applyFont="1" applyNumberFormat="1"/>
    <xf borderId="0" fillId="0" fontId="12" numFmtId="0" xfId="0" applyAlignment="1" applyFont="1">
      <alignment vertical="center"/>
    </xf>
    <xf borderId="1" fillId="0" fontId="6" numFmtId="0" xfId="0" applyBorder="1" applyFont="1"/>
    <xf borderId="0" fillId="0" fontId="12" numFmtId="3" xfId="0" applyAlignment="1" applyFont="1" applyNumberFormat="1">
      <alignment horizontal="right"/>
    </xf>
    <xf borderId="0" fillId="0" fontId="2" numFmtId="4" xfId="0" applyAlignment="1" applyFont="1" applyNumberFormat="1">
      <alignment vertical="center"/>
    </xf>
    <xf borderId="0" fillId="0" fontId="13" numFmtId="3" xfId="0" applyAlignment="1" applyFont="1" applyNumberFormat="1">
      <alignment horizontal="right"/>
    </xf>
    <xf borderId="0" fillId="0" fontId="5" numFmtId="3" xfId="0" applyAlignment="1" applyFont="1" applyNumberFormat="1">
      <alignment horizontal="right" shrinkToFit="0" vertical="center" wrapText="1"/>
    </xf>
    <xf borderId="0" fillId="0" fontId="2" numFmtId="3" xfId="0" applyAlignment="1" applyFont="1" applyNumberFormat="1">
      <alignment horizontal="right" vertical="center"/>
    </xf>
    <xf borderId="0" fillId="0" fontId="12" numFmtId="0" xfId="0" applyAlignment="1" applyFont="1">
      <alignment horizontal="left"/>
    </xf>
    <xf borderId="0" fillId="0" fontId="16" numFmtId="3" xfId="0" applyAlignment="1" applyFont="1" applyNumberFormat="1">
      <alignment horizontal="right"/>
    </xf>
    <xf borderId="0" fillId="0" fontId="2" numFmtId="168" xfId="0" applyAlignment="1" applyFont="1" applyNumberFormat="1">
      <alignment vertical="center"/>
    </xf>
    <xf borderId="0" fillId="0" fontId="1" numFmtId="1" xfId="0" applyFont="1" applyNumberFormat="1"/>
    <xf borderId="0" fillId="0" fontId="6" numFmtId="3" xfId="0" applyAlignment="1" applyFont="1" applyNumberFormat="1">
      <alignment horizontal="right"/>
    </xf>
    <xf borderId="0" fillId="0" fontId="1" numFmtId="165" xfId="0" applyAlignment="1" applyFont="1" applyNumberFormat="1">
      <alignment horizontal="right" shrinkToFit="0" wrapText="1"/>
    </xf>
    <xf borderId="0" fillId="0" fontId="1" numFmtId="1" xfId="0" applyAlignment="1" applyFont="1" applyNumberFormat="1">
      <alignment horizontal="right" shrinkToFit="0" wrapText="1"/>
    </xf>
    <xf borderId="0" fillId="0" fontId="2" numFmtId="0" xfId="0" applyAlignment="1" applyFont="1">
      <alignment horizontal="right" vertical="center"/>
    </xf>
    <xf borderId="0" fillId="0" fontId="6" numFmtId="0" xfId="0" applyAlignment="1" applyFont="1">
      <alignment horizontal="left" shrinkToFit="0" vertical="center" wrapText="1"/>
    </xf>
    <xf borderId="0" fillId="0" fontId="13" numFmtId="0" xfId="0" applyAlignment="1" applyFont="1">
      <alignment horizontal="center"/>
    </xf>
    <xf borderId="0" fillId="0" fontId="2" numFmtId="0" xfId="0" applyAlignment="1" applyFont="1">
      <alignment horizontal="left" vertical="center"/>
    </xf>
    <xf borderId="0" fillId="0" fontId="1" numFmtId="169" xfId="0" applyFont="1" applyNumberFormat="1"/>
    <xf borderId="0" fillId="0" fontId="12" numFmtId="4" xfId="0" applyAlignment="1" applyFont="1" applyNumberFormat="1">
      <alignment horizontal="right"/>
    </xf>
    <xf borderId="0" fillId="0" fontId="5" numFmtId="4" xfId="0" applyAlignment="1" applyFont="1" applyNumberFormat="1">
      <alignment horizontal="right"/>
    </xf>
    <xf borderId="0" fillId="0" fontId="2" numFmtId="169" xfId="0" applyFont="1" applyNumberFormat="1"/>
    <xf borderId="0" fillId="0" fontId="3" numFmtId="0" xfId="0" applyAlignment="1" applyFont="1">
      <alignment horizontal="right"/>
    </xf>
    <xf borderId="3" fillId="0" fontId="12" numFmtId="0" xfId="0" applyAlignment="1" applyBorder="1" applyFont="1">
      <alignment horizontal="center" shrinkToFit="0" wrapText="1"/>
    </xf>
    <xf borderId="3" fillId="0" fontId="14" numFmtId="0" xfId="0" applyBorder="1" applyFont="1"/>
    <xf borderId="0" fillId="0" fontId="1" numFmtId="0" xfId="0" applyAlignment="1" applyFont="1">
      <alignment horizontal="right"/>
    </xf>
    <xf borderId="0" fillId="0" fontId="12" numFmtId="2" xfId="0" applyFont="1" applyNumberFormat="1"/>
    <xf borderId="0" fillId="0" fontId="5" numFmtId="3" xfId="0" applyAlignment="1" applyFont="1" applyNumberFormat="1">
      <alignment horizontal="right" shrinkToFit="0" wrapText="1"/>
    </xf>
    <xf borderId="0" fillId="0" fontId="1" numFmtId="166" xfId="0" applyAlignment="1" applyFont="1" applyNumberFormat="1">
      <alignment horizontal="right" shrinkToFit="0" wrapText="1"/>
    </xf>
    <xf borderId="0" fillId="0" fontId="1" numFmtId="168" xfId="0" applyAlignment="1" applyFont="1" applyNumberFormat="1">
      <alignment horizontal="right" shrinkToFit="0" wrapText="1"/>
    </xf>
    <xf borderId="0" fillId="0" fontId="2" numFmtId="170" xfId="0" applyAlignment="1" applyFont="1" applyNumberFormat="1">
      <alignment horizontal="right" shrinkToFit="0" wrapText="1"/>
    </xf>
    <xf borderId="0" fillId="0" fontId="1" numFmtId="4" xfId="0" applyAlignment="1" applyFont="1" applyNumberFormat="1">
      <alignment horizontal="right" vertical="center"/>
    </xf>
    <xf borderId="0" fillId="0" fontId="2" numFmtId="4" xfId="0" applyAlignment="1" applyFont="1" applyNumberFormat="1">
      <alignment horizontal="right" vertical="center"/>
    </xf>
    <xf borderId="1" fillId="0" fontId="1" numFmtId="0" xfId="0" applyBorder="1" applyFont="1"/>
    <xf borderId="2" fillId="0" fontId="2" numFmtId="0" xfId="0" applyAlignment="1" applyBorder="1" applyFont="1">
      <alignment horizontal="center" shrinkToFit="0" wrapText="1"/>
    </xf>
    <xf borderId="3" fillId="0" fontId="12" numFmtId="0" xfId="0" applyAlignment="1" applyBorder="1" applyFont="1">
      <alignment horizontal="center" shrinkToFit="0" vertical="center" wrapText="1"/>
    </xf>
    <xf borderId="0" fillId="0" fontId="12" numFmtId="1" xfId="0" applyFont="1" applyNumberFormat="1"/>
    <xf borderId="0" fillId="0" fontId="1" numFmtId="4" xfId="0" applyAlignment="1" applyFont="1" applyNumberFormat="1">
      <alignment vertical="center"/>
    </xf>
    <xf borderId="1" fillId="0" fontId="2" numFmtId="0" xfId="0" applyAlignment="1" applyBorder="1" applyFont="1">
      <alignment vertical="center"/>
    </xf>
    <xf borderId="3" fillId="0" fontId="5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center" wrapText="1"/>
    </xf>
    <xf borderId="1" fillId="0" fontId="2" numFmtId="0" xfId="0" applyAlignment="1" applyBorder="1" applyFont="1">
      <alignment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0" fillId="0" fontId="16" numFmtId="0" xfId="0" applyAlignment="1" applyFont="1">
      <alignment horizontal="center"/>
    </xf>
    <xf borderId="0" fillId="0" fontId="16" numFmtId="0" xfId="0" applyAlignment="1" applyFont="1">
      <alignment shrinkToFit="0" vertical="center" wrapText="1"/>
    </xf>
    <xf borderId="0" fillId="0" fontId="16" numFmtId="166" xfId="0" applyAlignment="1" applyFont="1" applyNumberFormat="1">
      <alignment horizontal="right" shrinkToFit="0" vertical="center" wrapText="1"/>
    </xf>
    <xf borderId="0" fillId="0" fontId="17" numFmtId="166" xfId="0" applyAlignment="1" applyFont="1" applyNumberFormat="1">
      <alignment horizontal="right" shrinkToFit="0" vertical="center" wrapText="1"/>
    </xf>
    <xf borderId="0" fillId="0" fontId="16" numFmtId="0" xfId="0" applyFont="1"/>
    <xf borderId="0" fillId="0" fontId="1" numFmtId="3" xfId="0" applyAlignment="1" applyFont="1" applyNumberFormat="1">
      <alignment vertical="center"/>
    </xf>
    <xf borderId="0" fillId="0" fontId="2" numFmtId="168" xfId="0" applyAlignment="1" applyFont="1" applyNumberFormat="1">
      <alignment horizontal="right" shrinkToFit="0" wrapText="1"/>
    </xf>
    <xf borderId="3" fillId="0" fontId="2" numFmtId="0" xfId="0" applyAlignment="1" applyBorder="1" applyFont="1">
      <alignment vertical="center"/>
    </xf>
    <xf borderId="3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right"/>
    </xf>
    <xf borderId="0" fillId="0" fontId="12" numFmtId="0" xfId="0" applyAlignment="1" applyFont="1">
      <alignment shrinkToFit="0" wrapText="1"/>
    </xf>
    <xf borderId="3" fillId="0" fontId="1" numFmtId="0" xfId="0" applyAlignment="1" applyBorder="1" applyFont="1">
      <alignment horizontal="center"/>
    </xf>
    <xf borderId="0" fillId="0" fontId="1" numFmtId="2" xfId="0" applyFont="1" applyNumberFormat="1"/>
    <xf borderId="0" fillId="0" fontId="1" numFmtId="166" xfId="0" applyFont="1" applyNumberFormat="1"/>
    <xf borderId="0" fillId="0" fontId="2" numFmtId="1" xfId="0" applyFont="1" applyNumberFormat="1"/>
    <xf borderId="0" fillId="0" fontId="2" numFmtId="165" xfId="0" applyAlignment="1" applyFont="1" applyNumberFormat="1">
      <alignment vertical="center"/>
    </xf>
    <xf borderId="0" fillId="0" fontId="1" numFmtId="2" xfId="0" applyAlignment="1" applyFont="1" applyNumberFormat="1">
      <alignment vertical="center"/>
    </xf>
    <xf borderId="0" fillId="0" fontId="2" numFmtId="2" xfId="0" applyFont="1" applyNumberFormat="1"/>
    <xf borderId="0" fillId="0" fontId="13" numFmtId="0" xfId="0" applyAlignment="1" applyFont="1">
      <alignment shrinkToFit="0" wrapText="1"/>
    </xf>
    <xf borderId="0" fillId="0" fontId="13" numFmtId="164" xfId="0" applyAlignment="1" applyFont="1" applyNumberFormat="1">
      <alignment shrinkToFit="0" wrapText="1"/>
    </xf>
    <xf borderId="0" fillId="0" fontId="5" numFmtId="167" xfId="0" applyAlignment="1" applyFont="1" applyNumberFormat="1">
      <alignment horizontal="right" shrinkToFit="0" wrapText="1"/>
    </xf>
    <xf borderId="1" fillId="0" fontId="1" numFmtId="0" xfId="0" applyAlignment="1" applyBorder="1" applyFont="1">
      <alignment vertical="center"/>
    </xf>
    <xf borderId="0" fillId="0" fontId="12" numFmtId="3" xfId="0" applyAlignment="1" applyFont="1" applyNumberFormat="1">
      <alignment horizontal="right" shrinkToFit="0" wrapText="1"/>
    </xf>
    <xf borderId="0" fillId="0" fontId="2" numFmtId="168" xfId="0" applyFont="1" applyNumberFormat="1"/>
    <xf borderId="0" fillId="0" fontId="12" numFmtId="0" xfId="0" applyAlignment="1" applyFont="1">
      <alignment horizontal="left" shrinkToFit="0" wrapText="1"/>
    </xf>
    <xf borderId="0" fillId="0" fontId="13" numFmtId="0" xfId="0" applyAlignment="1" applyFont="1">
      <alignment horizontal="left" shrinkToFit="0" wrapText="1"/>
    </xf>
    <xf borderId="1" fillId="0" fontId="4" numFmtId="0" xfId="0" applyAlignment="1" applyBorder="1" applyFont="1">
      <alignment horizontal="center" shrinkToFit="0" vertical="center" wrapText="1"/>
    </xf>
    <xf borderId="0" fillId="0" fontId="16" numFmtId="0" xfId="0" applyAlignment="1" applyFont="1">
      <alignment vertical="center"/>
    </xf>
    <xf borderId="0" fillId="0" fontId="17" numFmtId="166" xfId="0" applyAlignment="1" applyFont="1" applyNumberFormat="1">
      <alignment horizontal="center" shrinkToFit="0" vertical="center" wrapText="1"/>
    </xf>
    <xf borderId="1" fillId="0" fontId="2" numFmtId="0" xfId="0" applyAlignment="1" applyBorder="1" applyFont="1">
      <alignment horizontal="center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right" shrinkToFit="0" wrapText="1"/>
    </xf>
    <xf borderId="0" fillId="0" fontId="12" numFmtId="3" xfId="0" applyAlignment="1" applyFont="1" applyNumberFormat="1">
      <alignment horizontal="right" shrinkToFit="0" vertical="center" wrapText="1"/>
    </xf>
    <xf borderId="0" fillId="0" fontId="1" numFmtId="1" xfId="0" applyAlignment="1" applyFont="1" applyNumberFormat="1">
      <alignment vertical="center"/>
    </xf>
    <xf borderId="0" fillId="0" fontId="3" numFmtId="0" xfId="0" applyAlignment="1" applyFont="1">
      <alignment horizontal="left"/>
    </xf>
    <xf borderId="0" fillId="0" fontId="2" numFmtId="3" xfId="0" applyAlignment="1" applyFont="1" applyNumberFormat="1">
      <alignment horizontal="center" shrinkToFit="0" vertical="center" wrapText="1"/>
    </xf>
    <xf borderId="0" fillId="0" fontId="18" numFmtId="1" xfId="0" applyAlignment="1" applyFont="1" applyNumberFormat="1">
      <alignment horizontal="right" shrinkToFit="0" wrapText="1"/>
    </xf>
    <xf borderId="0" fillId="0" fontId="12" numFmtId="1" xfId="0" applyAlignment="1" applyFont="1" applyNumberFormat="1">
      <alignment horizontal="right" shrinkToFit="0" wrapText="1"/>
    </xf>
    <xf borderId="0" fillId="0" fontId="5" numFmtId="1" xfId="0" applyAlignment="1" applyFont="1" applyNumberFormat="1">
      <alignment horizontal="right" shrinkToFit="0" wrapText="1"/>
    </xf>
    <xf borderId="0" fillId="0" fontId="2" numFmtId="1" xfId="0" applyAlignment="1" applyFont="1" applyNumberFormat="1">
      <alignment vertical="center"/>
    </xf>
    <xf borderId="0" fillId="0" fontId="2" numFmtId="167" xfId="0" applyAlignment="1" applyFont="1" applyNumberFormat="1">
      <alignment horizontal="right" shrinkToFit="0" wrapText="1"/>
    </xf>
    <xf borderId="0" fillId="0" fontId="1" numFmtId="0" xfId="0" applyAlignment="1" applyFont="1">
      <alignment horizontal="left" vertical="center"/>
    </xf>
    <xf borderId="3" fillId="0" fontId="2" numFmtId="0" xfId="0" applyBorder="1" applyFont="1"/>
    <xf borderId="3" fillId="0" fontId="2" numFmtId="0" xfId="0" applyAlignment="1" applyBorder="1" applyFont="1">
      <alignment horizontal="center" vertical="center"/>
    </xf>
    <xf borderId="0" fillId="0" fontId="4" numFmtId="0" xfId="0" applyAlignment="1" applyFont="1">
      <alignment vertical="center"/>
    </xf>
    <xf borderId="0" fillId="0" fontId="2" numFmtId="4" xfId="0" applyFont="1" applyNumberFormat="1"/>
    <xf borderId="0" fillId="0" fontId="1" numFmtId="4" xfId="0" applyFont="1" applyNumberFormat="1"/>
    <xf borderId="0" fillId="0" fontId="15" numFmtId="2" xfId="0" applyFont="1" applyNumberFormat="1"/>
    <xf borderId="0" fillId="0" fontId="6" numFmtId="0" xfId="0" applyAlignment="1" applyFont="1">
      <alignment vertical="center"/>
    </xf>
    <xf borderId="1" fillId="0" fontId="5" numFmtId="0" xfId="0" applyAlignment="1" applyBorder="1" applyFont="1">
      <alignment horizontal="center"/>
    </xf>
    <xf borderId="0" fillId="0" fontId="16" numFmtId="166" xfId="0" applyFont="1" applyNumberFormat="1"/>
    <xf borderId="0" fillId="0" fontId="16" numFmtId="166" xfId="0" applyAlignment="1" applyFont="1" applyNumberFormat="1">
      <alignment horizontal="right" shrinkToFit="0" wrapText="1"/>
    </xf>
    <xf borderId="0" fillId="0" fontId="19" numFmtId="3" xfId="0" applyAlignment="1" applyFont="1" applyNumberFormat="1">
      <alignment vertical="center"/>
    </xf>
    <xf borderId="0" fillId="0" fontId="4" numFmtId="164" xfId="0" applyAlignment="1" applyFont="1" applyNumberFormat="1">
      <alignment vertical="center"/>
    </xf>
    <xf borderId="0" fillId="0" fontId="2" numFmtId="164" xfId="0" applyAlignment="1" applyFont="1" applyNumberFormat="1">
      <alignment vertical="center"/>
    </xf>
    <xf borderId="0" fillId="0" fontId="2" numFmtId="1" xfId="0" applyAlignment="1" applyFont="1" applyNumberFormat="1">
      <alignment horizontal="right" shrinkToFit="0" vertical="center" wrapText="1"/>
    </xf>
    <xf borderId="0" fillId="0" fontId="19" numFmtId="3" xfId="0" applyFont="1" applyNumberFormat="1"/>
    <xf borderId="0" fillId="0" fontId="13" numFmtId="0" xfId="0" applyAlignment="1" applyFont="1">
      <alignment horizontal="left"/>
    </xf>
    <xf borderId="0" fillId="0" fontId="2" numFmtId="164" xfId="0" applyAlignment="1" applyFont="1" applyNumberFormat="1">
      <alignment horizontal="right"/>
    </xf>
    <xf borderId="0" fillId="0" fontId="5" numFmtId="0" xfId="0" applyAlignment="1" applyFont="1">
      <alignment shrinkToFit="0" wrapText="1"/>
    </xf>
    <xf borderId="0" fillId="0" fontId="2" numFmtId="165" xfId="0" applyFont="1" applyNumberFormat="1"/>
    <xf borderId="0" fillId="0" fontId="13" numFmtId="0" xfId="0" applyAlignment="1" applyFont="1">
      <alignment horizontal="left" vertical="center"/>
    </xf>
    <xf borderId="0" fillId="0" fontId="2" numFmtId="169" xfId="0" applyAlignment="1" applyFont="1" applyNumberFormat="1">
      <alignment horizontal="right"/>
    </xf>
    <xf borderId="1" fillId="0" fontId="5" numFmtId="0" xfId="0" applyAlignment="1" applyBorder="1" applyFont="1">
      <alignment vertical="center"/>
    </xf>
    <xf borderId="0" fillId="0" fontId="2" numFmtId="1" xfId="0" applyAlignment="1" applyFont="1" applyNumberFormat="1">
      <alignment horizontal="right" vertical="center"/>
    </xf>
    <xf borderId="0" fillId="0" fontId="19" numFmtId="166" xfId="0" applyAlignment="1" applyFont="1" applyNumberFormat="1">
      <alignment horizontal="right" shrinkToFit="0" wrapText="1"/>
    </xf>
    <xf borderId="0" fillId="0" fontId="5" numFmtId="0" xfId="0" applyAlignment="1" applyFont="1">
      <alignment horizontal="left" shrinkToFit="0" wrapText="1"/>
    </xf>
    <xf borderId="0" fillId="0" fontId="5" numFmtId="0" xfId="0" applyAlignment="1" applyFont="1">
      <alignment horizontal="center" vertical="center"/>
    </xf>
    <xf borderId="0" fillId="0" fontId="5" numFmtId="0" xfId="0" applyAlignment="1" applyFont="1">
      <alignment vertical="center"/>
    </xf>
    <xf borderId="1" fillId="0" fontId="4" numFmtId="0" xfId="0" applyAlignment="1" applyBorder="1" applyFont="1">
      <alignment horizontal="center"/>
    </xf>
    <xf borderId="3" fillId="0" fontId="2" numFmtId="0" xfId="0" applyAlignment="1" applyBorder="1" applyFont="1">
      <alignment horizontal="center" shrinkToFit="0" vertical="top" wrapText="1"/>
    </xf>
    <xf borderId="2" fillId="0" fontId="2" numFmtId="0" xfId="0" applyAlignment="1" applyBorder="1" applyFont="1">
      <alignment horizontal="right" vertical="center"/>
    </xf>
    <xf borderId="2" fillId="0" fontId="2" numFmtId="0" xfId="0" applyAlignment="1" applyBorder="1" applyFont="1">
      <alignment horizontal="right" shrinkToFit="0" vertical="center" wrapText="1"/>
    </xf>
    <xf borderId="0" fillId="0" fontId="2" numFmtId="0" xfId="0" applyAlignment="1" applyFont="1">
      <alignment horizontal="center" shrinkToFit="0" vertical="top" wrapText="1"/>
    </xf>
    <xf borderId="0" fillId="0" fontId="19" numFmtId="3" xfId="0" applyAlignment="1" applyFont="1" applyNumberFormat="1">
      <alignment horizontal="right"/>
    </xf>
    <xf borderId="0" fillId="0" fontId="20" numFmtId="0" xfId="0" applyFont="1"/>
    <xf borderId="0" fillId="0" fontId="2" numFmtId="3" xfId="0" applyAlignment="1" applyFont="1" applyNumberFormat="1">
      <alignment horizontal="right"/>
    </xf>
    <xf borderId="0" fillId="0" fontId="21" numFmtId="0" xfId="0" applyFont="1"/>
    <xf borderId="0" fillId="0" fontId="6" numFmtId="0" xfId="0" applyAlignment="1" applyFont="1">
      <alignment shrinkToFit="0" wrapText="1"/>
    </xf>
    <xf borderId="0" fillId="0" fontId="5" numFmtId="3" xfId="0" applyAlignment="1" applyFont="1" applyNumberFormat="1">
      <alignment horizontal="right"/>
    </xf>
    <xf borderId="0" fillId="0" fontId="1" numFmtId="165" xfId="0" applyFont="1" applyNumberFormat="1"/>
    <xf borderId="0" fillId="0" fontId="1" numFmtId="171" xfId="0" applyAlignment="1" applyFont="1" applyNumberFormat="1">
      <alignment horizontal="right"/>
    </xf>
    <xf borderId="0" fillId="0" fontId="2" numFmtId="171" xfId="0" applyAlignment="1" applyFont="1" applyNumberFormat="1">
      <alignment horizontal="right"/>
    </xf>
    <xf borderId="0" fillId="0" fontId="2" numFmtId="171" xfId="0" applyFont="1" applyNumberFormat="1"/>
    <xf borderId="0" fillId="0" fontId="2" numFmtId="4" xfId="0" applyAlignment="1" applyFont="1" applyNumberFormat="1">
      <alignment horizontal="right" shrinkToFit="0" wrapText="1"/>
    </xf>
    <xf borderId="0" fillId="0" fontId="2" numFmtId="171" xfId="0" applyAlignment="1" applyFont="1" applyNumberFormat="1">
      <alignment horizontal="right" shrinkToFit="0" wrapText="1"/>
    </xf>
    <xf borderId="2" fillId="0" fontId="2" numFmtId="0" xfId="0" applyAlignment="1" applyBorder="1" applyFont="1">
      <alignment horizontal="right" shrinkToFit="0" vertical="top" wrapText="1"/>
    </xf>
    <xf borderId="0" fillId="0" fontId="16" numFmtId="0" xfId="0" applyAlignment="1" applyFont="1">
      <alignment horizontal="center" shrinkToFit="0" vertical="top" wrapText="1"/>
    </xf>
    <xf borderId="0" fillId="0" fontId="16" numFmtId="166" xfId="0" applyAlignment="1" applyFont="1" applyNumberFormat="1">
      <alignment horizontal="center" shrinkToFit="0" vertical="center" wrapText="1"/>
    </xf>
    <xf borderId="0" fillId="0" fontId="12" numFmtId="3" xfId="0" applyAlignment="1" applyFont="1" applyNumberFormat="1">
      <alignment shrinkToFit="0" vertical="center" wrapText="1"/>
    </xf>
    <xf borderId="0" fillId="0" fontId="16" numFmtId="3" xfId="0" applyAlignment="1" applyFont="1" applyNumberFormat="1">
      <alignment shrinkToFit="0" vertical="center" wrapText="1"/>
    </xf>
    <xf borderId="0" fillId="0" fontId="5" numFmtId="3" xfId="0" applyAlignment="1" applyFont="1" applyNumberFormat="1">
      <alignment shrinkToFit="0" vertical="center" wrapText="1"/>
    </xf>
    <xf borderId="0" fillId="0" fontId="16" numFmtId="3" xfId="0" applyFont="1" applyNumberForma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customschemas.google.com/relationships/workbookmetadata" Target="metadata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228600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247650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228600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247650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180975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228600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247650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228600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247650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180975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228600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247650</xdr:colOff>
      <xdr:row>0</xdr:row>
      <xdr:rowOff>-19050</xdr:rowOff>
    </xdr:from>
    <xdr:ext cx="95250" cy="38100"/>
    <xdr:sp>
      <xdr:nvSpPr>
        <xdr:cNvPr id="4" name="Shape 4"/>
        <xdr:cNvSpPr/>
      </xdr:nvSpPr>
      <xdr:spPr>
        <a:xfrm>
          <a:off x="5298375" y="3780000"/>
          <a:ext cx="9525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-19050</xdr:colOff>
      <xdr:row>0</xdr:row>
      <xdr:rowOff>0</xdr:rowOff>
    </xdr:from>
    <xdr:ext cx="38100" cy="0"/>
    <xdr:sp>
      <xdr:nvSpPr>
        <xdr:cNvPr id="3" name="Shape 3"/>
        <xdr:cNvSpPr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7.71"/>
    <col customWidth="1" min="2" max="2" width="73.14"/>
    <col customWidth="1" min="3" max="3" width="7.29"/>
    <col customWidth="1" min="4" max="26" width="8.86"/>
  </cols>
  <sheetData>
    <row r="1" ht="19.5" customHeight="1">
      <c r="A1" s="1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3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4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5" t="s">
        <v>2</v>
      </c>
      <c r="B4" s="6"/>
      <c r="C4" s="5" t="s">
        <v>3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7" t="s">
        <v>4</v>
      </c>
      <c r="B5" s="8"/>
      <c r="C5" s="7" t="s">
        <v>5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9.5" customHeight="1">
      <c r="A6" s="7"/>
      <c r="B6" s="8"/>
      <c r="C6" s="7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9.5" customHeight="1">
      <c r="A7" s="6">
        <v>206.0</v>
      </c>
      <c r="B7" s="9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6"/>
      <c r="B8" s="10" t="s">
        <v>7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6">
        <v>207.0</v>
      </c>
      <c r="B9" s="11" t="s">
        <v>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6"/>
      <c r="B10" s="12" t="s">
        <v>9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6">
        <v>208.0</v>
      </c>
      <c r="B11" s="11" t="s">
        <v>10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6"/>
      <c r="B12" s="12" t="s">
        <v>11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6">
        <v>209.0</v>
      </c>
      <c r="B13" s="9" t="s">
        <v>12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6"/>
      <c r="B14" s="10" t="s">
        <v>13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6">
        <v>210.0</v>
      </c>
      <c r="B15" s="11" t="s">
        <v>14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6"/>
      <c r="B16" s="12" t="s">
        <v>15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6">
        <v>211.0</v>
      </c>
      <c r="B17" s="11" t="s">
        <v>16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6"/>
      <c r="B18" s="12" t="s">
        <v>17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6">
        <v>212.0</v>
      </c>
      <c r="B19" s="9" t="s">
        <v>18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6">
        <v>213.0</v>
      </c>
      <c r="B20" s="13" t="s">
        <v>19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6">
        <v>214.0</v>
      </c>
      <c r="B21" s="9" t="s">
        <v>20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6"/>
      <c r="B22" s="10" t="s">
        <v>21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6">
        <v>215.0</v>
      </c>
      <c r="B23" s="9" t="s">
        <v>22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6"/>
      <c r="B24" s="10" t="s">
        <v>23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6">
        <v>216.0</v>
      </c>
      <c r="B25" s="13" t="s">
        <v>24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6">
        <v>217.0</v>
      </c>
      <c r="B26" s="13" t="s">
        <v>25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6">
        <v>218.0</v>
      </c>
      <c r="B27" s="9" t="s">
        <v>26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6"/>
      <c r="B28" s="10" t="s">
        <v>27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6">
        <v>219.0</v>
      </c>
      <c r="B29" s="9" t="s">
        <v>28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6"/>
      <c r="B30" s="12" t="s">
        <v>29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6">
        <v>220.0</v>
      </c>
      <c r="B31" s="9" t="s">
        <v>30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6"/>
      <c r="B32" s="12" t="s">
        <v>31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6">
        <v>221.0</v>
      </c>
      <c r="B33" s="9" t="s">
        <v>32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6"/>
      <c r="B34" s="9" t="s">
        <v>33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6"/>
      <c r="B35" s="10" t="s">
        <v>34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6"/>
      <c r="B36" s="10" t="s">
        <v>35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6">
        <v>222.0</v>
      </c>
      <c r="B37" s="11" t="s">
        <v>36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6"/>
      <c r="B38" s="12" t="s">
        <v>37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6">
        <v>223.0</v>
      </c>
      <c r="B39" s="11" t="s">
        <v>38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9.5" customHeight="1">
      <c r="A40" s="6"/>
      <c r="B40" s="11" t="s">
        <v>39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9.5" customHeight="1">
      <c r="A41" s="6"/>
      <c r="B41" s="12" t="s">
        <v>40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9.5" customHeight="1">
      <c r="A42" s="6">
        <v>224.0</v>
      </c>
      <c r="B42" s="11" t="s">
        <v>41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9.5" customHeight="1">
      <c r="A43" s="6"/>
      <c r="B43" s="12" t="s">
        <v>42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9.5" customHeight="1">
      <c r="A44" s="6">
        <v>225.0</v>
      </c>
      <c r="B44" s="9" t="s">
        <v>43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9.5" customHeight="1">
      <c r="A45" s="6"/>
      <c r="B45" s="10" t="s">
        <v>44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9.5" customHeight="1">
      <c r="A46" s="6">
        <v>226.0</v>
      </c>
      <c r="B46" s="11" t="s">
        <v>45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6"/>
      <c r="B47" s="12" t="s">
        <v>46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6">
        <v>227.0</v>
      </c>
      <c r="B48" s="9" t="s">
        <v>47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6"/>
      <c r="B49" s="10" t="s">
        <v>48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6">
        <v>228.0</v>
      </c>
      <c r="B50" s="9" t="s">
        <v>49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6">
        <v>229.0</v>
      </c>
      <c r="B51" s="9" t="s">
        <v>50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9.5" customHeight="1">
      <c r="A52" s="6">
        <v>230.0</v>
      </c>
      <c r="B52" s="9" t="s">
        <v>51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9.5" customHeight="1">
      <c r="A53" s="6">
        <v>231.0</v>
      </c>
      <c r="B53" s="9" t="s">
        <v>52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9.5" customHeight="1">
      <c r="A54" s="6">
        <v>232.0</v>
      </c>
      <c r="B54" s="9" t="s">
        <v>53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9.5" customHeight="1">
      <c r="A55" s="6">
        <v>233.0</v>
      </c>
      <c r="B55" s="9" t="s">
        <v>54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9.5" customHeight="1">
      <c r="A56" s="2"/>
      <c r="B56" s="10" t="s">
        <v>55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B1"/>
    <mergeCell ref="A2:B2"/>
  </mergeCells>
  <printOptions/>
  <pageMargins bottom="0.6299212598425197" footer="0.0" header="0.0" left="0.7480314960629921" right="0.5118110236220472" top="0.6299212598425197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76.86"/>
    <col customWidth="1" min="3" max="3" width="7.0"/>
    <col customWidth="1" min="4" max="6" width="9.14"/>
    <col customWidth="1" min="7" max="26" width="8.71"/>
  </cols>
  <sheetData>
    <row r="1" ht="12.75" customHeight="1">
      <c r="A1" s="14"/>
      <c r="B1" s="14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ht="12.75" customHeight="1">
      <c r="A2" s="16" t="s">
        <v>56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ht="12.75" customHeight="1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12.75" customHeight="1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12.75" customHeight="1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ht="12.75" customHeight="1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12.75" customHeight="1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12.75" customHeight="1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2.75" customHeight="1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12.75" customHeight="1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2.75" customHeight="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2.75" customHeight="1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2.75" customHeight="1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12.75" customHeight="1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12.75" customHeight="1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12.75" customHeight="1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2.75" customHeight="1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2.75" customHeight="1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2.75" customHeight="1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2.75" customHeight="1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2.75" customHeight="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2.75" customHeight="1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2.75" customHeight="1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2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2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2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2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2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2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2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2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2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2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ht="12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ht="12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ht="12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ht="12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ht="12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mergeCells count="1">
    <mergeCell ref="A2:C2"/>
  </mergeCells>
  <printOptions/>
  <pageMargins bottom="0.6299212598425197" footer="0.0" header="0.0" left="0.7480314960629921" right="0.5118110236220472" top="0.6299212598425197"/>
  <pageSetup paperSize="9" orientation="portrait"/>
  <headerFooter>
    <oddFooter>&amp;C&amp;P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78.71"/>
    <col customWidth="1" min="3" max="6" width="9.14"/>
    <col customWidth="1" min="7" max="26" width="8.71"/>
  </cols>
  <sheetData>
    <row r="1" ht="12.75" customHeight="1">
      <c r="A1" s="14"/>
      <c r="B1" s="14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ht="12.75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ht="12.75" customHeight="1">
      <c r="A3" s="15"/>
      <c r="B3" s="17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12.75" customHeight="1">
      <c r="A4" s="15"/>
      <c r="B4" s="18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12.75" customHeight="1">
      <c r="A5" s="15"/>
      <c r="B5" s="19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ht="12.75" customHeight="1">
      <c r="A6" s="15"/>
      <c r="B6" s="19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12.75" customHeight="1">
      <c r="A7" s="15"/>
      <c r="B7" s="19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12.75" customHeight="1">
      <c r="A8" s="15"/>
      <c r="B8" s="19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2.75" customHeight="1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12.75" customHeight="1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2.75" customHeight="1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2.75" customHeight="1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2.75" customHeight="1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12.75" customHeight="1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12.75" customHeight="1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12.75" customHeight="1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2.75" customHeight="1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2.75" customHeight="1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2.75" customHeight="1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2.75" customHeight="1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2.75" customHeight="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2.75" customHeight="1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2.75" customHeight="1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2.75" customHeight="1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2.75" customHeight="1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2.75" customHeight="1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2.75" customHeight="1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2.75" customHeight="1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2.75" customHeight="1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2.75" customHeight="1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2.7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2.75" customHeight="1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2.75" customHeight="1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ht="12.75" customHeight="1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ht="12.75" customHeight="1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ht="12.75" customHeight="1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ht="12.75" customHeight="1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ht="12.75" customHeight="1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rintOptions/>
  <pageMargins bottom="0.6299212598425197" footer="0.0" header="0.0" left="0.7480314960629921" right="0.5118110236220472" top="0.6299212598425197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7.86"/>
    <col customWidth="1" min="2" max="6" width="9.14"/>
    <col customWidth="1" min="7" max="26" width="8.71"/>
  </cols>
  <sheetData>
    <row r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s="16" t="s">
        <v>57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15.75" customHeight="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15.75" customHeigh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ht="15.75" customHeight="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15.75" customHeight="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15.75" customHeight="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15.75" customHeight="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15.75" customHeight="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5.7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5.7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5.7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5.7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5.7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5.7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5.7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5.75" customHeight="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15.75" customHeight="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15.75" customHeight="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15.75" customHeight="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ht="15.75" customHeight="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15.75" customHeight="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15.75" customHeight="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15.75" customHeight="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15.75" customHeight="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15.75" customHeight="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ht="15.75" customHeigh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15.75" customHeight="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15.75" customHeight="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15.75" customHeight="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t="15.75" customHeight="1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15.75" customHeight="1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15.75" customHeight="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15.75" customHeight="1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15.75" customHeight="1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15.75" customHeight="1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15.75" customHeight="1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15.75" customHeight="1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t="15.75" customHeight="1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15.75" customHeight="1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15.75" customHeight="1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15.75" customHeight="1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t="15.75" customHeight="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15.75" customHeight="1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t="15.75" customHeight="1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15.75" customHeight="1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t="15.75" customHeight="1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t="15.75" customHeight="1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t="15.75" customHeight="1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t="15.75" customHeight="1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t="15.75" customHeight="1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15.75" customHeight="1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15.75" customHeight="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t="15.75" customHeight="1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t="15.75" customHeight="1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t="15.75" customHeight="1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t="15.75" customHeight="1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t="15.75" customHeight="1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t="15.75" customHeight="1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t="15.75" customHeight="1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t="15.75" customHeight="1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t="15.75" customHeight="1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t="15.75" customHeight="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t="15.75" customHeight="1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ht="15.75" customHeight="1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ht="15.75" customHeight="1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ht="15.75" customHeight="1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ht="15.75" customHeight="1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ht="15.75" customHeight="1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ht="15.75" customHeight="1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ht="15.75" customHeight="1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ht="15.75" customHeight="1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ht="15.75" customHeight="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ht="15.75" customHeight="1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ht="15.75" customHeight="1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ht="15.75" customHeight="1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ht="15.75" customHeight="1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ht="15.75" customHeight="1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ht="15.75" customHeight="1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ht="15.75" customHeight="1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ht="15.75" customHeight="1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ht="15.75" customHeight="1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ht="15.75" customHeight="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ht="15.75" customHeight="1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ht="15.75" customHeight="1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ht="15.75" customHeight="1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5.75" customHeight="1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ht="15.75" customHeight="1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ht="15.75" customHeight="1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ht="15.75" customHeight="1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ht="15.75" customHeight="1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ht="15.75" customHeight="1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ht="15.75" customHeight="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ht="15.75" customHeight="1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ht="15.75" customHeight="1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ht="15.75" customHeight="1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ht="15.75" customHeight="1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ht="15.7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ht="15.7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ht="15.7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ht="15.7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ht="15.7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ht="15.7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ht="15.7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ht="15.7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ht="15.7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ht="15.7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ht="15.7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ht="15.7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ht="15.7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ht="15.7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ht="15.7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ht="15.7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ht="15.7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ht="15.7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ht="15.7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ht="15.7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ht="15.7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ht="15.7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ht="15.7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ht="15.7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ht="15.7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ht="15.7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ht="15.7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ht="15.7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ht="15.7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ht="15.7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ht="15.7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ht="15.7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ht="15.7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ht="15.7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ht="15.7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ht="15.7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ht="15.7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ht="15.7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ht="15.7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ht="15.7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ht="15.7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ht="15.7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ht="15.7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ht="15.7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ht="15.7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ht="15.7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ht="15.7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ht="15.7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ht="15.7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ht="15.7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ht="15.7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ht="15.7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ht="15.7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ht="15.7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ht="15.7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ht="15.7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ht="15.7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ht="15.7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ht="15.7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ht="15.7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ht="15.7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ht="15.7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ht="15.7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ht="15.7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ht="15.7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ht="15.7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ht="15.7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ht="15.7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ht="15.7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ht="15.7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ht="15.7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ht="15.7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ht="15.7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ht="15.7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ht="15.7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ht="15.7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ht="15.7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ht="15.7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ht="15.7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ht="15.7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ht="15.7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ht="15.7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ht="15.7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ht="15.7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ht="15.7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ht="15.7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ht="15.7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ht="15.7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ht="15.7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ht="15.7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ht="15.7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ht="15.7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ht="15.7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ht="15.7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ht="15.7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ht="15.7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ht="15.7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ht="15.7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ht="15.7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ht="15.7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ht="15.7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ht="15.7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ht="15.7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ht="15.7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ht="15.7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ht="15.7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ht="15.7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ht="15.7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ht="15.7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ht="15.7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ht="15.7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ht="15.7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ht="15.7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ht="15.7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ht="15.7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ht="15.7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ht="15.7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ht="15.7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ht="15.7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ht="15.7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ht="15.7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ht="15.7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ht="15.7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ht="15.7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ht="15.7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ht="15.7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ht="15.7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ht="15.7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ht="15.7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ht="15.7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ht="15.7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ht="15.7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ht="15.7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ht="15.7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ht="15.7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ht="15.7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ht="15.7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ht="15.7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ht="15.7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ht="15.7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ht="15.7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ht="15.7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ht="15.7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ht="15.7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ht="15.7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ht="15.7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ht="15.7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ht="15.7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ht="15.7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ht="15.7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ht="15.7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ht="15.7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ht="15.7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ht="15.7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ht="15.7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ht="15.7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ht="15.7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ht="15.7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ht="15.7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ht="15.7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ht="15.7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ht="15.7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ht="15.7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ht="15.7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ht="15.7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ht="15.7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ht="15.7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ht="15.7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ht="15.7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ht="15.7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ht="15.7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ht="15.7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ht="15.7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ht="15.7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ht="15.7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ht="15.7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ht="15.7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ht="15.7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ht="15.7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ht="15.7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ht="15.7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ht="15.7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ht="15.7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ht="15.7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ht="15.7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ht="15.7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ht="15.7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ht="15.7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ht="15.7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ht="15.7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ht="15.7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ht="15.7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ht="15.7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ht="15.7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ht="15.7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ht="15.7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ht="15.7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ht="15.7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ht="15.7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ht="15.7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ht="15.7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ht="15.7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ht="15.7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ht="15.7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ht="15.7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ht="15.7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ht="15.7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ht="15.7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ht="15.7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ht="15.7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ht="15.7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ht="15.7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ht="15.7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ht="15.7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ht="15.7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ht="15.7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ht="15.7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ht="15.7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ht="15.7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ht="15.7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ht="15.7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ht="15.7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ht="15.7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ht="15.7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ht="15.7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ht="15.7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ht="15.7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ht="15.7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ht="15.7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ht="15.7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ht="15.7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ht="15.7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ht="15.7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ht="15.7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ht="15.7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ht="15.7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ht="15.7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ht="15.7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ht="15.7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ht="15.7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ht="15.7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ht="15.7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ht="15.7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ht="15.7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ht="15.7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ht="15.7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ht="15.7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ht="15.7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ht="15.7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ht="15.7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ht="15.7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ht="15.7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ht="15.7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ht="15.7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ht="15.7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ht="15.7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ht="15.7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ht="15.7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ht="15.7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ht="15.7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ht="15.7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ht="15.7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ht="15.7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ht="15.7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ht="15.7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ht="15.7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ht="15.7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ht="15.7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ht="15.7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ht="15.7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ht="15.7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ht="15.7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ht="15.7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ht="15.7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ht="15.7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ht="15.7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ht="15.7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ht="15.7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ht="15.7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ht="15.7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ht="15.7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ht="15.7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ht="15.7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ht="15.7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ht="15.7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ht="15.7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ht="15.7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ht="15.7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ht="15.7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ht="15.7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ht="15.7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ht="15.7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ht="15.7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ht="15.7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ht="15.7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ht="15.7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ht="15.7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ht="15.7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ht="15.7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ht="15.7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ht="15.7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ht="15.7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ht="15.7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ht="15.7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ht="15.7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ht="15.7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ht="15.7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ht="15.7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ht="15.7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ht="15.7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ht="15.7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ht="15.7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ht="15.7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ht="15.7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ht="15.7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ht="15.7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ht="15.7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ht="15.7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ht="15.7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ht="15.7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ht="15.7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ht="15.7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ht="15.7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ht="15.7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ht="15.7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ht="15.7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ht="15.7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ht="15.7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ht="15.7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ht="15.7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ht="15.7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ht="15.7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ht="15.7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ht="15.7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ht="15.7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ht="15.7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ht="15.7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ht="15.7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ht="15.7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ht="15.7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ht="15.7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ht="15.7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ht="15.7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ht="15.7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ht="15.7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ht="15.7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ht="15.7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ht="15.7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ht="15.7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ht="15.7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ht="15.7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ht="15.7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ht="15.7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ht="15.7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ht="15.7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ht="15.7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ht="15.7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ht="15.7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ht="15.7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ht="15.7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ht="15.7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ht="15.7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ht="15.7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ht="15.7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ht="15.7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ht="15.7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ht="15.7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ht="15.7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ht="15.7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ht="15.7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ht="15.7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ht="15.7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ht="15.7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ht="15.7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ht="15.7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ht="15.7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ht="15.7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ht="15.7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ht="15.7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ht="15.7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ht="15.7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ht="15.7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ht="15.7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ht="15.7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ht="15.7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ht="15.7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ht="15.7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ht="15.7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ht="15.7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ht="15.7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ht="15.7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ht="15.7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ht="15.7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ht="15.7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ht="15.7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ht="15.7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ht="15.7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ht="15.7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ht="15.7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ht="15.7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ht="15.7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ht="15.7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ht="15.7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ht="15.7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ht="15.7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ht="15.7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ht="15.7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ht="15.7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ht="15.7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ht="15.7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ht="15.7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ht="15.7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ht="15.7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ht="15.7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ht="15.7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ht="15.7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ht="15.7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ht="15.7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ht="15.7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ht="15.7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ht="15.7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ht="15.7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ht="15.7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ht="15.7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ht="15.7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ht="15.7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ht="15.7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ht="15.7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ht="15.7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ht="15.7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ht="15.7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ht="15.7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ht="15.7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ht="15.7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ht="15.7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ht="15.7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ht="15.7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ht="15.7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ht="15.7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ht="15.7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ht="15.7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ht="15.7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ht="15.7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ht="15.7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ht="15.7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ht="15.7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ht="15.7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ht="15.7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ht="15.7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ht="15.7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ht="15.7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ht="15.7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ht="15.7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ht="15.7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ht="15.7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ht="15.7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ht="15.7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ht="15.7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ht="15.7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ht="15.7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ht="15.7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ht="15.7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ht="15.7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ht="15.7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ht="15.7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ht="15.7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ht="15.7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ht="15.7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ht="15.7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ht="15.7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ht="15.7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ht="15.7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ht="15.7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ht="15.7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ht="15.7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ht="15.7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ht="15.7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ht="15.7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ht="15.7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ht="15.7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ht="15.7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ht="15.7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ht="15.7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ht="15.7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ht="15.7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ht="15.7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ht="15.7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ht="15.7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ht="15.7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ht="15.7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ht="15.7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ht="15.7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ht="15.7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ht="15.7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ht="15.7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ht="15.7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ht="15.7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ht="15.7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ht="15.7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ht="15.7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ht="15.7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ht="15.7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ht="15.7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ht="15.7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ht="15.7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ht="15.7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ht="15.7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ht="15.7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ht="15.7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ht="15.7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ht="15.7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ht="15.7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ht="15.7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ht="15.7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ht="15.7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ht="15.7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ht="15.7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ht="15.7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ht="15.7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ht="15.7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ht="15.7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ht="15.7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ht="15.7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ht="15.7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ht="15.7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ht="15.7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ht="15.7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ht="15.7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ht="15.7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ht="15.7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ht="15.7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ht="15.7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ht="15.7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ht="15.7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ht="15.7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ht="15.7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ht="15.7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ht="15.7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ht="15.7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ht="15.7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ht="15.7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ht="15.7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ht="15.7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ht="15.7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ht="15.7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ht="15.7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ht="15.7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ht="15.7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ht="15.7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ht="15.7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ht="15.7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ht="15.7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ht="15.7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ht="15.7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ht="15.7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ht="15.7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ht="15.7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ht="15.7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ht="15.7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ht="15.7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ht="15.7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ht="15.7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ht="15.7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ht="15.7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ht="15.7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ht="15.7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ht="15.7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ht="15.7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ht="15.7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ht="15.7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ht="15.7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ht="15.7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ht="15.7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ht="15.7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ht="15.7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ht="15.7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ht="15.7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ht="15.7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ht="15.7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ht="15.7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ht="15.7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ht="15.7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ht="15.7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ht="15.7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ht="15.7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ht="15.7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ht="15.7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ht="15.7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ht="15.7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ht="15.7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ht="15.7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ht="15.7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ht="15.7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ht="15.7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ht="15.7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ht="15.7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ht="15.7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ht="15.7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ht="15.7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ht="15.7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ht="15.7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ht="15.7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ht="15.7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ht="15.7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ht="15.7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ht="15.7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ht="15.7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ht="15.7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ht="15.7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ht="15.7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ht="15.7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ht="15.7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ht="15.7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ht="15.7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ht="15.7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ht="15.7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ht="15.7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ht="15.7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ht="15.7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ht="15.7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ht="15.7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ht="15.7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ht="15.7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ht="15.7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ht="15.7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ht="15.7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ht="15.7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ht="15.7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ht="15.7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ht="15.7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ht="15.7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ht="15.7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ht="15.7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ht="15.7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ht="15.7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ht="15.7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ht="15.7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ht="15.7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ht="15.7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ht="15.7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ht="15.7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ht="15.7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ht="15.7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ht="15.7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ht="15.7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ht="15.7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ht="15.7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ht="15.7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ht="15.7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ht="15.7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ht="15.7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ht="15.7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ht="15.7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ht="15.7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ht="15.7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ht="15.7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ht="15.7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ht="15.7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ht="15.7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ht="15.7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ht="15.7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ht="15.7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ht="15.7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ht="15.7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ht="15.7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ht="15.7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ht="15.7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ht="15.7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ht="15.7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ht="15.7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ht="15.7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ht="15.7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ht="15.7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ht="15.7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ht="15.7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ht="15.7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ht="15.7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ht="15.7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ht="15.7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ht="15.7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ht="15.7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ht="15.7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ht="15.7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ht="15.7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ht="15.7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ht="15.7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ht="15.7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ht="15.7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ht="15.7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ht="15.7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ht="15.7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ht="15.7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ht="15.7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ht="15.7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ht="15.7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ht="15.7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ht="15.7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ht="15.7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ht="15.7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ht="15.7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ht="15.7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ht="15.7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ht="15.7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ht="15.7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ht="15.7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ht="15.7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ht="15.7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ht="15.7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ht="15.7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ht="15.7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ht="15.7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ht="15.7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ht="15.7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ht="15.7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ht="15.7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ht="15.7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ht="15.7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ht="15.7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ht="15.7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ht="15.7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ht="15.7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ht="15.7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ht="15.7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ht="15.7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ht="15.7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ht="15.7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ht="15.7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ht="15.7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ht="15.7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ht="15.7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ht="15.7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ht="15.7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ht="15.7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ht="15.7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ht="15.7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ht="15.7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ht="15.7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ht="15.7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ht="15.7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ht="15.7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ht="15.7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ht="15.7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ht="15.7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ht="15.7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ht="15.7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ht="15.7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ht="15.7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ht="15.7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ht="15.7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ht="15.7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ht="15.7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ht="15.7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ht="15.7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ht="15.7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ht="15.7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ht="15.7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ht="15.7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ht="15.7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ht="15.7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ht="15.7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ht="15.7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ht="15.7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ht="15.7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ht="15.7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ht="15.7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ht="15.7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ht="15.7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ht="15.7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ht="15.7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ht="15.7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ht="15.7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ht="15.7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ht="15.7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ht="15.7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ht="15.7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ht="15.7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ht="15.7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ht="15.7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ht="15.7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ht="15.7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ht="15.7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ht="15.7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ht="15.7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ht="15.7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ht="15.7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ht="15.7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ht="15.7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ht="15.7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ht="15.7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ht="15.7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ht="15.7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ht="15.7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ht="15.7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ht="15.7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ht="15.7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ht="15.7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ht="15.7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ht="15.7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ht="15.7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ht="15.7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ht="15.7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ht="15.7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ht="15.7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ht="15.7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ht="15.7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ht="15.7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ht="15.7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ht="15.7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ht="15.7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ht="15.7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ht="15.7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ht="15.7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ht="15.7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ht="15.7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ht="15.7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ht="15.7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ht="15.7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ht="15.7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ht="15.7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ht="15.7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ht="15.7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ht="15.7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ht="15.7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ht="15.7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ht="15.7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ht="15.7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ht="15.7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ht="15.7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ht="15.7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ht="15.7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ht="15.7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ht="15.7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ht="15.7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ht="15.7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ht="15.7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ht="15.7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ht="15.7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ht="15.7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ht="15.7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ht="15.7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ht="15.7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ht="15.7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ht="15.7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ht="15.7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ht="15.7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ht="15.7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ht="15.7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ht="15.7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ht="15.7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ht="15.7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ht="15.7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ht="15.7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ht="15.7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ht="15.7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ht="15.7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ht="15.7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ht="15.7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ht="15.7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ht="15.7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ht="15.7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ht="15.7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ht="15.7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ht="15.7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ht="15.7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ht="15.7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ht="15.7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ht="15.7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ht="15.7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ht="15.7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ht="15.7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ht="15.7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ht="15.7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ht="15.7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ht="15.7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ht="15.7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ht="15.7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ht="15.7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ht="15.7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ht="15.7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ht="15.7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ht="15.7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ht="15.7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ht="15.7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ht="15.7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ht="15.7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printOptions/>
  <pageMargins bottom="0.6299212598425197" footer="0.0" header="0.0" left="0.7480314960629921" right="0.5118110236220472" top="0.6299212598425197"/>
  <pageSetup paperSize="9" orientation="portrait"/>
  <headerFooter>
    <oddFooter>&amp;C&amp;P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ySplit="7.0" topLeftCell="B8" activePane="bottomRight" state="frozen"/>
      <selection activeCell="B1" sqref="B1" pane="topRight"/>
      <selection activeCell="A8" sqref="A8" pane="bottomLeft"/>
      <selection activeCell="B8" sqref="B8" pane="bottomRight"/>
    </sheetView>
  </sheetViews>
  <sheetFormatPr customHeight="1" defaultColWidth="14.43" defaultRowHeight="15.0"/>
  <cols>
    <col customWidth="1" min="1" max="1" width="36.71"/>
    <col customWidth="1" min="2" max="3" width="11.0"/>
    <col customWidth="1" min="4" max="4" width="0.14"/>
    <col customWidth="1" min="5" max="5" width="11.0"/>
    <col customWidth="1" min="6" max="6" width="10.0"/>
    <col customWidth="1" min="7" max="7" width="10.43"/>
    <col customWidth="1" min="8" max="8" width="11.29"/>
    <col customWidth="1" min="9" max="13" width="9.14"/>
    <col customWidth="1" min="14" max="26" width="8.71"/>
  </cols>
  <sheetData>
    <row r="1" ht="18.0" customHeight="1">
      <c r="A1" s="20" t="s">
        <v>58</v>
      </c>
      <c r="B1" s="21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8.0" customHeight="1">
      <c r="A2" s="23" t="s">
        <v>59</v>
      </c>
      <c r="B2" s="21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8.0" customHeight="1">
      <c r="A3" s="23" t="s">
        <v>60</v>
      </c>
      <c r="B3" s="21"/>
      <c r="C3" s="21"/>
      <c r="D3" s="21"/>
      <c r="E3" s="21"/>
      <c r="F3" s="21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8.0" customHeight="1">
      <c r="A4" s="24"/>
      <c r="B4" s="21"/>
      <c r="C4" s="21"/>
      <c r="D4" s="21"/>
      <c r="E4" s="21"/>
      <c r="F4" s="21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8.0" customHeight="1">
      <c r="A5" s="25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8.0" customHeight="1">
      <c r="A6" s="26"/>
      <c r="B6" s="27" t="s">
        <v>61</v>
      </c>
      <c r="C6" s="28"/>
      <c r="D6" s="28"/>
      <c r="E6" s="28"/>
      <c r="F6" s="28"/>
      <c r="G6" s="28"/>
      <c r="H6" s="29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45.0" customHeight="1">
      <c r="A7" s="30"/>
      <c r="B7" s="31" t="s">
        <v>62</v>
      </c>
      <c r="C7" s="31" t="s">
        <v>63</v>
      </c>
      <c r="D7" s="31" t="s">
        <v>64</v>
      </c>
      <c r="E7" s="31" t="s">
        <v>65</v>
      </c>
      <c r="F7" s="31" t="s">
        <v>66</v>
      </c>
      <c r="G7" s="31" t="s">
        <v>67</v>
      </c>
      <c r="H7" s="31" t="s">
        <v>68</v>
      </c>
      <c r="I7" s="32"/>
      <c r="J7" s="33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18.0" customHeight="1">
      <c r="A8" s="30"/>
      <c r="B8" s="34"/>
      <c r="C8" s="34"/>
      <c r="D8" s="34"/>
      <c r="E8" s="34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18.0" customHeight="1">
      <c r="A9" s="35" t="s">
        <v>69</v>
      </c>
      <c r="B9" s="36">
        <v>84.0</v>
      </c>
      <c r="C9" s="36">
        <v>108.0</v>
      </c>
      <c r="D9" s="36">
        <v>117.0</v>
      </c>
      <c r="E9" s="36">
        <v>123.0</v>
      </c>
      <c r="F9" s="36">
        <f t="shared" ref="F9:H9" si="1">F11+F12</f>
        <v>126</v>
      </c>
      <c r="G9" s="36">
        <f t="shared" si="1"/>
        <v>123</v>
      </c>
      <c r="H9" s="36">
        <f t="shared" si="1"/>
        <v>123</v>
      </c>
      <c r="I9" s="37"/>
      <c r="J9" s="38"/>
      <c r="K9" s="32"/>
      <c r="L9" s="32"/>
      <c r="M9" s="38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18.0" customHeight="1">
      <c r="A10" s="24" t="s">
        <v>70</v>
      </c>
      <c r="B10" s="39"/>
      <c r="C10" s="40"/>
      <c r="D10" s="40"/>
      <c r="E10" s="40"/>
      <c r="F10" s="40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0" customHeight="1">
      <c r="A11" s="11" t="s">
        <v>71</v>
      </c>
      <c r="B11" s="41">
        <v>73.0</v>
      </c>
      <c r="C11" s="41">
        <v>90.0</v>
      </c>
      <c r="D11" s="41">
        <v>93.0</v>
      </c>
      <c r="E11" s="42">
        <v>95.0</v>
      </c>
      <c r="F11" s="42">
        <v>95.0</v>
      </c>
      <c r="G11" s="2">
        <v>93.0</v>
      </c>
      <c r="H11" s="2">
        <v>90.0</v>
      </c>
      <c r="I11" s="13"/>
      <c r="J11" s="13"/>
      <c r="K11" s="1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0" customHeight="1">
      <c r="A12" s="11" t="s">
        <v>72</v>
      </c>
      <c r="B12" s="41">
        <v>11.0</v>
      </c>
      <c r="C12" s="41">
        <v>18.0</v>
      </c>
      <c r="D12" s="41">
        <v>24.0</v>
      </c>
      <c r="E12" s="42">
        <v>28.0</v>
      </c>
      <c r="F12" s="42">
        <v>31.0</v>
      </c>
      <c r="G12" s="2">
        <v>30.0</v>
      </c>
      <c r="H12" s="2">
        <v>33.0</v>
      </c>
      <c r="I12" s="13"/>
      <c r="J12" s="13"/>
      <c r="K12" s="1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0" customHeight="1">
      <c r="A13" s="35" t="s">
        <v>73</v>
      </c>
      <c r="B13" s="36">
        <v>799.0</v>
      </c>
      <c r="C13" s="36">
        <v>1050.0</v>
      </c>
      <c r="D13" s="36">
        <v>1141.0</v>
      </c>
      <c r="E13" s="36">
        <v>1239.0</v>
      </c>
      <c r="F13" s="36">
        <f t="shared" ref="F13:H13" si="2">F15+F16</f>
        <v>1255</v>
      </c>
      <c r="G13" s="36">
        <f t="shared" si="2"/>
        <v>1332</v>
      </c>
      <c r="H13" s="36">
        <f t="shared" si="2"/>
        <v>1336</v>
      </c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8.0" customHeight="1">
      <c r="A14" s="24" t="s">
        <v>74</v>
      </c>
      <c r="B14" s="39"/>
      <c r="C14" s="40"/>
      <c r="D14" s="40"/>
      <c r="E14" s="40"/>
      <c r="F14" s="40"/>
      <c r="G14" s="2"/>
      <c r="H14" s="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8.0" customHeight="1">
      <c r="A15" s="11" t="s">
        <v>75</v>
      </c>
      <c r="B15" s="43">
        <v>726.0</v>
      </c>
      <c r="C15" s="44">
        <v>895.0</v>
      </c>
      <c r="D15" s="44">
        <v>948.0</v>
      </c>
      <c r="E15" s="37">
        <v>990.0</v>
      </c>
      <c r="F15" s="37">
        <v>970.0</v>
      </c>
      <c r="G15" s="37">
        <v>1023.0</v>
      </c>
      <c r="H15" s="32">
        <v>961.0</v>
      </c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8.0" customHeight="1">
      <c r="A16" s="11" t="s">
        <v>76</v>
      </c>
      <c r="B16" s="43">
        <v>73.0</v>
      </c>
      <c r="C16" s="44">
        <v>155.0</v>
      </c>
      <c r="D16" s="44">
        <v>193.0</v>
      </c>
      <c r="E16" s="37">
        <v>249.0</v>
      </c>
      <c r="F16" s="37">
        <v>285.0</v>
      </c>
      <c r="G16" s="32">
        <v>309.0</v>
      </c>
      <c r="H16" s="32">
        <v>375.0</v>
      </c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8.0" customHeight="1">
      <c r="A17" s="35" t="s">
        <v>77</v>
      </c>
      <c r="B17" s="36">
        <v>799.0</v>
      </c>
      <c r="C17" s="36">
        <v>1050.0</v>
      </c>
      <c r="D17" s="36">
        <v>1141.0</v>
      </c>
      <c r="E17" s="36">
        <v>1239.0</v>
      </c>
      <c r="F17" s="36">
        <f t="shared" ref="F17:H17" si="3">F19+F20</f>
        <v>1255</v>
      </c>
      <c r="G17" s="36">
        <f t="shared" si="3"/>
        <v>1332</v>
      </c>
      <c r="H17" s="36">
        <f t="shared" si="3"/>
        <v>1336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</row>
    <row r="18" ht="18.0" customHeight="1">
      <c r="A18" s="24" t="s">
        <v>78</v>
      </c>
      <c r="B18" s="39"/>
      <c r="C18" s="40"/>
      <c r="D18" s="40"/>
      <c r="E18" s="40"/>
      <c r="F18" s="40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8.0" customHeight="1">
      <c r="A19" s="11" t="s">
        <v>79</v>
      </c>
      <c r="B19" s="43">
        <v>726.0</v>
      </c>
      <c r="C19" s="44">
        <v>895.0</v>
      </c>
      <c r="D19" s="44">
        <v>948.0</v>
      </c>
      <c r="E19" s="37">
        <v>990.0</v>
      </c>
      <c r="F19" s="37">
        <v>970.0</v>
      </c>
      <c r="G19" s="37">
        <v>1023.0</v>
      </c>
      <c r="H19" s="44">
        <v>961.0</v>
      </c>
      <c r="I19" s="37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8.0" customHeight="1">
      <c r="A20" s="11" t="s">
        <v>80</v>
      </c>
      <c r="B20" s="43">
        <v>73.0</v>
      </c>
      <c r="C20" s="44">
        <v>155.0</v>
      </c>
      <c r="D20" s="44">
        <v>193.0</v>
      </c>
      <c r="E20" s="37">
        <v>249.0</v>
      </c>
      <c r="F20" s="37">
        <v>285.0</v>
      </c>
      <c r="G20" s="32">
        <v>309.0</v>
      </c>
      <c r="H20" s="44">
        <v>375.0</v>
      </c>
      <c r="I20" s="37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8.0" customHeight="1">
      <c r="A21" s="32"/>
      <c r="B21" s="45"/>
      <c r="C21" s="45"/>
      <c r="D21" s="45"/>
      <c r="E21" s="45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8.0" customHeight="1">
      <c r="A22" s="32"/>
      <c r="B22" s="46" t="s">
        <v>81</v>
      </c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8.0" customHeight="1">
      <c r="A23" s="32"/>
      <c r="B23" s="47" t="s">
        <v>82</v>
      </c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8.0" customHeight="1">
      <c r="A24" s="35" t="s">
        <v>69</v>
      </c>
      <c r="B24" s="48">
        <v>101.20481927710843</v>
      </c>
      <c r="C24" s="48">
        <v>103.84615384615385</v>
      </c>
      <c r="D24" s="48">
        <v>108.33333333333333</v>
      </c>
      <c r="E24" s="48">
        <v>105.12820512820514</v>
      </c>
      <c r="F24" s="48">
        <f t="shared" ref="F24:H24" si="4">F9/E9*100</f>
        <v>102.4390244</v>
      </c>
      <c r="G24" s="48">
        <f t="shared" si="4"/>
        <v>97.61904762</v>
      </c>
      <c r="H24" s="48">
        <f t="shared" si="4"/>
        <v>100</v>
      </c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8.0" customHeight="1">
      <c r="A25" s="24" t="s">
        <v>70</v>
      </c>
      <c r="B25" s="49"/>
      <c r="C25" s="49"/>
      <c r="D25" s="49"/>
      <c r="E25" s="49"/>
      <c r="F25" s="49"/>
      <c r="G25" s="49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0" customHeight="1">
      <c r="A26" s="11" t="s">
        <v>83</v>
      </c>
      <c r="B26" s="49">
        <v>100.0</v>
      </c>
      <c r="C26" s="49">
        <v>102.27272727272727</v>
      </c>
      <c r="D26" s="49">
        <v>103.33333333333334</v>
      </c>
      <c r="E26" s="49">
        <v>102.15053763440861</v>
      </c>
      <c r="F26" s="49">
        <f t="shared" ref="F26:H26" si="5">F11/E11*100</f>
        <v>100</v>
      </c>
      <c r="G26" s="49">
        <f t="shared" si="5"/>
        <v>97.89473684</v>
      </c>
      <c r="H26" s="49">
        <f t="shared" si="5"/>
        <v>96.77419355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0" customHeight="1">
      <c r="A27" s="11" t="s">
        <v>84</v>
      </c>
      <c r="B27" s="49">
        <v>110.00000000000001</v>
      </c>
      <c r="C27" s="49">
        <v>112.5</v>
      </c>
      <c r="D27" s="49">
        <v>133.33333333333331</v>
      </c>
      <c r="E27" s="49">
        <v>116.66666666666667</v>
      </c>
      <c r="F27" s="49">
        <f t="shared" ref="F27:H27" si="6">F12/E12*100</f>
        <v>110.7142857</v>
      </c>
      <c r="G27" s="49">
        <f t="shared" si="6"/>
        <v>96.77419355</v>
      </c>
      <c r="H27" s="49">
        <f t="shared" si="6"/>
        <v>110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0" customHeight="1">
      <c r="A28" s="35" t="s">
        <v>73</v>
      </c>
      <c r="B28" s="48">
        <v>105.27009222661397</v>
      </c>
      <c r="C28" s="48">
        <v>102.04081632653062</v>
      </c>
      <c r="D28" s="48">
        <v>108.66666666666667</v>
      </c>
      <c r="E28" s="48">
        <v>108.58895705521472</v>
      </c>
      <c r="F28" s="48">
        <f t="shared" ref="F28:H28" si="7">F13/E13*100</f>
        <v>101.291364</v>
      </c>
      <c r="G28" s="48">
        <f t="shared" si="7"/>
        <v>106.1354582</v>
      </c>
      <c r="H28" s="48">
        <f t="shared" si="7"/>
        <v>100.3003003</v>
      </c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8.0" customHeight="1">
      <c r="A29" s="24" t="s">
        <v>74</v>
      </c>
      <c r="B29" s="49"/>
      <c r="C29" s="49"/>
      <c r="D29" s="49"/>
      <c r="E29" s="49"/>
      <c r="F29" s="49"/>
      <c r="G29" s="49"/>
      <c r="H29" s="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8.0" customHeight="1">
      <c r="A30" s="11" t="s">
        <v>85</v>
      </c>
      <c r="B30" s="49">
        <v>107.87518573551263</v>
      </c>
      <c r="C30" s="49">
        <v>101.8202502844141</v>
      </c>
      <c r="D30" s="49">
        <v>105.92178770949721</v>
      </c>
      <c r="E30" s="49">
        <v>104.43037974683544</v>
      </c>
      <c r="F30" s="49">
        <f t="shared" ref="F30:H30" si="8">F15/E15*100</f>
        <v>97.97979798</v>
      </c>
      <c r="G30" s="49">
        <f t="shared" si="8"/>
        <v>105.4639175</v>
      </c>
      <c r="H30" s="49">
        <f t="shared" si="8"/>
        <v>93.93939394</v>
      </c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8.0" customHeight="1">
      <c r="A31" s="11" t="s">
        <v>86</v>
      </c>
      <c r="B31" s="49">
        <v>84.88372093023256</v>
      </c>
      <c r="C31" s="49">
        <v>103.33333333333334</v>
      </c>
      <c r="D31" s="49">
        <v>124.51612903225806</v>
      </c>
      <c r="E31" s="49">
        <v>129.01554404145077</v>
      </c>
      <c r="F31" s="49">
        <f t="shared" ref="F31:H31" si="9">F16/E16*100</f>
        <v>114.4578313</v>
      </c>
      <c r="G31" s="49">
        <f t="shared" si="9"/>
        <v>108.4210526</v>
      </c>
      <c r="H31" s="49">
        <f t="shared" si="9"/>
        <v>121.3592233</v>
      </c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8.0" customHeight="1">
      <c r="A32" s="35" t="s">
        <v>77</v>
      </c>
      <c r="B32" s="48">
        <v>105.27009222661397</v>
      </c>
      <c r="C32" s="48">
        <v>102.04081632653062</v>
      </c>
      <c r="D32" s="48">
        <v>108.66666666666667</v>
      </c>
      <c r="E32" s="48">
        <v>108.58895705521472</v>
      </c>
      <c r="F32" s="48">
        <f t="shared" ref="F32:H32" si="10">F17/E17*100</f>
        <v>101.291364</v>
      </c>
      <c r="G32" s="48">
        <f t="shared" si="10"/>
        <v>106.1354582</v>
      </c>
      <c r="H32" s="48">
        <f t="shared" si="10"/>
        <v>100.3003003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t="18.0" customHeight="1">
      <c r="A33" s="24" t="s">
        <v>78</v>
      </c>
      <c r="B33" s="49"/>
      <c r="C33" s="49"/>
      <c r="D33" s="49"/>
      <c r="E33" s="49"/>
      <c r="F33" s="49"/>
      <c r="G33" s="49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8.0" customHeight="1">
      <c r="A34" s="11" t="s">
        <v>87</v>
      </c>
      <c r="B34" s="49">
        <v>107.87518573551263</v>
      </c>
      <c r="C34" s="49">
        <v>101.8202502844141</v>
      </c>
      <c r="D34" s="49">
        <v>105.92178770949721</v>
      </c>
      <c r="E34" s="49">
        <v>104.43037974683544</v>
      </c>
      <c r="F34" s="49">
        <f t="shared" ref="F34:H34" si="11">F19/E19*100</f>
        <v>97.97979798</v>
      </c>
      <c r="G34" s="49">
        <f t="shared" si="11"/>
        <v>105.4639175</v>
      </c>
      <c r="H34" s="49">
        <f t="shared" si="11"/>
        <v>93.93939394</v>
      </c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8.0" customHeight="1">
      <c r="A35" s="11" t="s">
        <v>88</v>
      </c>
      <c r="B35" s="49">
        <v>84.88372093023256</v>
      </c>
      <c r="C35" s="49">
        <v>103.33333333333334</v>
      </c>
      <c r="D35" s="49">
        <v>124.51612903225806</v>
      </c>
      <c r="E35" s="49">
        <v>129.01554404145077</v>
      </c>
      <c r="F35" s="49">
        <f t="shared" ref="F35:H35" si="12">F20/E20*100</f>
        <v>114.4578313</v>
      </c>
      <c r="G35" s="49">
        <f t="shared" si="12"/>
        <v>108.4210526</v>
      </c>
      <c r="H35" s="49">
        <f t="shared" si="12"/>
        <v>121.3592233</v>
      </c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5.7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5.7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5.7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5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5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5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5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5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5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5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5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5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5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5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5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5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5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5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5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5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5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5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5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5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5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5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5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5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5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5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5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5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5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5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5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5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5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5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5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5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5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5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5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5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5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5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5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5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5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5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5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5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5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5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5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5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5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5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5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5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5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5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5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5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5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5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5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5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5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5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5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5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5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5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5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5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5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5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5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5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5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5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5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5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5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5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5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5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5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5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5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5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5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5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5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5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5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5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5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5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5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5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5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5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5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5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5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5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5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5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5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5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5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5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5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5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5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5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5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5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5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5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5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5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5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5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5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5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5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5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5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5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5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5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5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5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5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5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5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5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5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5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5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5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5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5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5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5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5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5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5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5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5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5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5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5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5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5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5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5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5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5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5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5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5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5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5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5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5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5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5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5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5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5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5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5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5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5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5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5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5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5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5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5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5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5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5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5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5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5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5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5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5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5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5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5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5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5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5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5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5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5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5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5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5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5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5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5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5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5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5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5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5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5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5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5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5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5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5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5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5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5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5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5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5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5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5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5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5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5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5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5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5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5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5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5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5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5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5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5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5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5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5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5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5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5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5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5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5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5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5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5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5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5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5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5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5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5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5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5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5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5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5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5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5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5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5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5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5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5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5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5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5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5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5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5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5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5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5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5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5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5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5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5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5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5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5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5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5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5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5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5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5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5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5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5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5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5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5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5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5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5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5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5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5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5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5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5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5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5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5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5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5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5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5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5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5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5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5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5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5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5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5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5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5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5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5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5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5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5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5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5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5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5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5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5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5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5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5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5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5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5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5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5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5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5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5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5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5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5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5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5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5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5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5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5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5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5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5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5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5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5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5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5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5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5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5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5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5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5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5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5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5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5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5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5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5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5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5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5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5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5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5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5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5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5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5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5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5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5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5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5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5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5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5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5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5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5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5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5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5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5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5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5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5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5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5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5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5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5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5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5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5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5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5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5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5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5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5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5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5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5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5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5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5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5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5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5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5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5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5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5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5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5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5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5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5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5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5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5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5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5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5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5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5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5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5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5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5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5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5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5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5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5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5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5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5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5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5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5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5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5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5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5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5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5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5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5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5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5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5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5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5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5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5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5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5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5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5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5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5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5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5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5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5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5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5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5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5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5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5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5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5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5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5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5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5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5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5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5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5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5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5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5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5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5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5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5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5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5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5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5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5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5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5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5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5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5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5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5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5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5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5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5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5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5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5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5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5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5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5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5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5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5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5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5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5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5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5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5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5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5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5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5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5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5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5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5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5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5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5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5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5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5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5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5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5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5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5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5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5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5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5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5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5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5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5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5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5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5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5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5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5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5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5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5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5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5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5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5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5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5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5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5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5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5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5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5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5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5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5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5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5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5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5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5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5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5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5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5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5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5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5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5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5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5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5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5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5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5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5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5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5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5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5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5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5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5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5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5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5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5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5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5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5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5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5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5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5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5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5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5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5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5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5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5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5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5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5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5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5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5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5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5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5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5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5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5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5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5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5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5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5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5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5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5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5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5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5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5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5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5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5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5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5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5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5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5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5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5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5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5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5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5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5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5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5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5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5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5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5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5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5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5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5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5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5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5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5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5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5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5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5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5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5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5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5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5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5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5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5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5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5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5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5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5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5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5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5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5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5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5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5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5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5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5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5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5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5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5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5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5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5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5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5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5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5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5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5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5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5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5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5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5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5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5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5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5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5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5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5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5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5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5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5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5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5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5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5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5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5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5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5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5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5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5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5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5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5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5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5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5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5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5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5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5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5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5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5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5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5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5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5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5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5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5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5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5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5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5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5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5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5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5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5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5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5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5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5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5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5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5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5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5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5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5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5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5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5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5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5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5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5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5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5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5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5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5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5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5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5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5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5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5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5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5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5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5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5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3">
    <mergeCell ref="B6:G6"/>
    <mergeCell ref="B22:G22"/>
    <mergeCell ref="B23:G23"/>
  </mergeCells>
  <printOptions/>
  <pageMargins bottom="0.6299212598425197" footer="0.0" header="0.0" left="0.7480314960629921" right="0.31496062992125984" top="0.6299212598425197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23.14"/>
    <col customWidth="1" hidden="1" min="2" max="3" width="10.14"/>
    <col customWidth="1" min="4" max="4" width="0.14"/>
    <col customWidth="1" hidden="1" min="5" max="6" width="0.14"/>
    <col customWidth="1" hidden="1" min="7" max="7" width="10.14"/>
    <col customWidth="1" min="8" max="13" width="10.14"/>
    <col customWidth="1" min="14" max="20" width="9.14"/>
    <col customWidth="1" min="21" max="26" width="8.71"/>
  </cols>
  <sheetData>
    <row r="1" ht="19.5" customHeight="1">
      <c r="A1" s="21" t="s">
        <v>89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50" t="s">
        <v>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51"/>
      <c r="B4" s="51"/>
      <c r="C4" s="51"/>
      <c r="D4" s="51"/>
      <c r="E4" s="51"/>
      <c r="F4" s="51"/>
      <c r="G4" s="51"/>
      <c r="H4" s="51"/>
      <c r="I4" s="51"/>
      <c r="J4" s="51"/>
      <c r="K4" s="52" t="s">
        <v>91</v>
      </c>
      <c r="L4" s="53"/>
      <c r="M4" s="53"/>
      <c r="N4" s="53"/>
      <c r="O4" s="53"/>
      <c r="P4" s="53"/>
      <c r="Q4" s="53"/>
      <c r="R4" s="53"/>
      <c r="S4" s="53"/>
      <c r="T4" s="2"/>
      <c r="U4" s="2"/>
      <c r="V4" s="2"/>
      <c r="W4" s="2"/>
      <c r="X4" s="2"/>
      <c r="Y4" s="2"/>
      <c r="Z4" s="2"/>
    </row>
    <row r="5" ht="19.5" customHeight="1">
      <c r="A5" s="2"/>
      <c r="B5" s="27" t="s">
        <v>92</v>
      </c>
      <c r="C5" s="28"/>
      <c r="D5" s="28"/>
      <c r="E5" s="27" t="s">
        <v>93</v>
      </c>
      <c r="F5" s="28"/>
      <c r="G5" s="28"/>
      <c r="H5" s="27" t="s">
        <v>94</v>
      </c>
      <c r="I5" s="28"/>
      <c r="J5" s="28"/>
      <c r="K5" s="27" t="s">
        <v>95</v>
      </c>
      <c r="L5" s="28"/>
      <c r="M5" s="28"/>
      <c r="N5" s="27" t="s">
        <v>96</v>
      </c>
      <c r="O5" s="28"/>
      <c r="P5" s="28"/>
      <c r="Q5" s="27" t="s">
        <v>97</v>
      </c>
      <c r="R5" s="28"/>
      <c r="S5" s="28"/>
      <c r="T5" s="2"/>
      <c r="U5" s="2"/>
      <c r="V5" s="2"/>
      <c r="W5" s="2"/>
      <c r="X5" s="2"/>
      <c r="Y5" s="2"/>
      <c r="Z5" s="2"/>
    </row>
    <row r="6" ht="19.5" customHeight="1">
      <c r="A6" s="2"/>
      <c r="B6" s="54" t="s">
        <v>98</v>
      </c>
      <c r="C6" s="55" t="s">
        <v>99</v>
      </c>
      <c r="D6" s="53"/>
      <c r="E6" s="54" t="s">
        <v>98</v>
      </c>
      <c r="F6" s="55" t="s">
        <v>100</v>
      </c>
      <c r="G6" s="53"/>
      <c r="H6" s="54" t="s">
        <v>98</v>
      </c>
      <c r="I6" s="55" t="s">
        <v>101</v>
      </c>
      <c r="J6" s="53"/>
      <c r="K6" s="54" t="s">
        <v>98</v>
      </c>
      <c r="L6" s="55" t="s">
        <v>102</v>
      </c>
      <c r="M6" s="53"/>
      <c r="N6" s="54" t="s">
        <v>98</v>
      </c>
      <c r="O6" s="55" t="s">
        <v>103</v>
      </c>
      <c r="P6" s="53"/>
      <c r="Q6" s="54" t="s">
        <v>98</v>
      </c>
      <c r="R6" s="55" t="s">
        <v>104</v>
      </c>
      <c r="S6" s="53"/>
      <c r="T6" s="2"/>
      <c r="U6" s="2"/>
      <c r="V6" s="2"/>
      <c r="W6" s="2"/>
      <c r="X6" s="2"/>
      <c r="Y6" s="2"/>
      <c r="Z6" s="2"/>
    </row>
    <row r="7" ht="38.25" customHeight="1">
      <c r="A7" s="2"/>
      <c r="B7" s="56" t="s">
        <v>105</v>
      </c>
      <c r="C7" s="54" t="s">
        <v>106</v>
      </c>
      <c r="D7" s="33" t="s">
        <v>107</v>
      </c>
      <c r="E7" s="56" t="s">
        <v>105</v>
      </c>
      <c r="F7" s="54" t="s">
        <v>106</v>
      </c>
      <c r="G7" s="33" t="s">
        <v>107</v>
      </c>
      <c r="H7" s="56" t="s">
        <v>105</v>
      </c>
      <c r="I7" s="54" t="s">
        <v>106</v>
      </c>
      <c r="J7" s="33" t="s">
        <v>107</v>
      </c>
      <c r="K7" s="56" t="s">
        <v>105</v>
      </c>
      <c r="L7" s="54" t="s">
        <v>106</v>
      </c>
      <c r="M7" s="33" t="s">
        <v>107</v>
      </c>
      <c r="N7" s="56" t="s">
        <v>105</v>
      </c>
      <c r="O7" s="54" t="s">
        <v>106</v>
      </c>
      <c r="P7" s="33" t="s">
        <v>107</v>
      </c>
      <c r="Q7" s="56" t="s">
        <v>105</v>
      </c>
      <c r="R7" s="54" t="s">
        <v>106</v>
      </c>
      <c r="S7" s="33" t="s">
        <v>107</v>
      </c>
      <c r="T7" s="2"/>
      <c r="U7" s="2"/>
      <c r="V7" s="2"/>
      <c r="W7" s="2"/>
      <c r="X7" s="2"/>
      <c r="Y7" s="2"/>
      <c r="Z7" s="2"/>
    </row>
    <row r="8" ht="19.5" customHeight="1">
      <c r="A8" s="2"/>
      <c r="B8" s="55"/>
      <c r="C8" s="57" t="s">
        <v>108</v>
      </c>
      <c r="D8" s="57" t="s">
        <v>109</v>
      </c>
      <c r="E8" s="55"/>
      <c r="F8" s="57" t="s">
        <v>108</v>
      </c>
      <c r="G8" s="57" t="s">
        <v>109</v>
      </c>
      <c r="H8" s="55"/>
      <c r="I8" s="57" t="s">
        <v>108</v>
      </c>
      <c r="J8" s="57" t="s">
        <v>109</v>
      </c>
      <c r="K8" s="55"/>
      <c r="L8" s="57" t="s">
        <v>108</v>
      </c>
      <c r="M8" s="57" t="s">
        <v>109</v>
      </c>
      <c r="N8" s="55"/>
      <c r="O8" s="57" t="s">
        <v>108</v>
      </c>
      <c r="P8" s="57" t="s">
        <v>109</v>
      </c>
      <c r="Q8" s="55"/>
      <c r="R8" s="57" t="s">
        <v>108</v>
      </c>
      <c r="S8" s="57" t="s">
        <v>109</v>
      </c>
      <c r="T8" s="2"/>
      <c r="U8" s="2"/>
      <c r="V8" s="2"/>
      <c r="W8" s="2"/>
      <c r="X8" s="2"/>
      <c r="Y8" s="2"/>
      <c r="Z8" s="2"/>
    </row>
    <row r="9" ht="19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21" t="s">
        <v>110</v>
      </c>
      <c r="B10" s="58">
        <v>108.0</v>
      </c>
      <c r="C10" s="58">
        <v>90.0</v>
      </c>
      <c r="D10" s="58">
        <v>18.0</v>
      </c>
      <c r="E10" s="58">
        <v>117.0</v>
      </c>
      <c r="F10" s="58">
        <v>93.0</v>
      </c>
      <c r="G10" s="58">
        <v>24.0</v>
      </c>
      <c r="H10" s="58">
        <v>123.0</v>
      </c>
      <c r="I10" s="58">
        <v>95.0</v>
      </c>
      <c r="J10" s="58">
        <v>28.0</v>
      </c>
      <c r="K10" s="58">
        <f t="shared" ref="K10:S10" si="1">SUM(K11:K18)</f>
        <v>126</v>
      </c>
      <c r="L10" s="58">
        <f t="shared" si="1"/>
        <v>95</v>
      </c>
      <c r="M10" s="58">
        <f t="shared" si="1"/>
        <v>31</v>
      </c>
      <c r="N10" s="58">
        <f t="shared" si="1"/>
        <v>123</v>
      </c>
      <c r="O10" s="58">
        <f t="shared" si="1"/>
        <v>93</v>
      </c>
      <c r="P10" s="58">
        <f t="shared" si="1"/>
        <v>30</v>
      </c>
      <c r="Q10" s="58">
        <f t="shared" si="1"/>
        <v>123</v>
      </c>
      <c r="R10" s="58">
        <f t="shared" si="1"/>
        <v>90</v>
      </c>
      <c r="S10" s="58">
        <f t="shared" si="1"/>
        <v>33</v>
      </c>
      <c r="T10" s="42"/>
      <c r="U10" s="2"/>
      <c r="V10" s="2"/>
      <c r="W10" s="2"/>
      <c r="X10" s="2"/>
      <c r="Y10" s="2"/>
      <c r="Z10" s="2"/>
    </row>
    <row r="11" ht="19.5" customHeight="1">
      <c r="A11" s="11" t="s">
        <v>111</v>
      </c>
      <c r="B11" s="59">
        <v>15.0</v>
      </c>
      <c r="C11" s="59">
        <v>10.0</v>
      </c>
      <c r="D11" s="59">
        <v>5.0</v>
      </c>
      <c r="E11" s="59">
        <v>15.0</v>
      </c>
      <c r="F11" s="59">
        <v>10.0</v>
      </c>
      <c r="G11" s="59">
        <v>5.0</v>
      </c>
      <c r="H11" s="59">
        <v>17.0</v>
      </c>
      <c r="I11" s="42">
        <v>11.0</v>
      </c>
      <c r="J11" s="42">
        <v>6.0</v>
      </c>
      <c r="K11" s="59">
        <v>17.0</v>
      </c>
      <c r="L11" s="42">
        <v>11.0</v>
      </c>
      <c r="M11" s="42">
        <v>6.0</v>
      </c>
      <c r="N11" s="2">
        <f t="shared" ref="N11:N18" si="2">SUM(O11:P11)</f>
        <v>17</v>
      </c>
      <c r="O11" s="2">
        <v>11.0</v>
      </c>
      <c r="P11" s="2">
        <v>6.0</v>
      </c>
      <c r="Q11" s="2">
        <f t="shared" ref="Q11:Q18" si="3">SUM(R11:S11)</f>
        <v>17</v>
      </c>
      <c r="R11" s="2">
        <v>11.0</v>
      </c>
      <c r="S11" s="2">
        <v>6.0</v>
      </c>
      <c r="T11" s="2"/>
      <c r="U11" s="2"/>
      <c r="V11" s="2"/>
      <c r="W11" s="2"/>
      <c r="X11" s="2"/>
      <c r="Y11" s="2"/>
      <c r="Z11" s="2"/>
    </row>
    <row r="12" ht="19.5" customHeight="1">
      <c r="A12" s="11" t="s">
        <v>112</v>
      </c>
      <c r="B12" s="59">
        <v>14.0</v>
      </c>
      <c r="C12" s="59">
        <v>12.0</v>
      </c>
      <c r="D12" s="59">
        <v>2.0</v>
      </c>
      <c r="E12" s="59">
        <v>16.0</v>
      </c>
      <c r="F12" s="59">
        <v>14.0</v>
      </c>
      <c r="G12" s="59">
        <v>2.0</v>
      </c>
      <c r="H12" s="59">
        <v>16.0</v>
      </c>
      <c r="I12" s="42">
        <v>14.0</v>
      </c>
      <c r="J12" s="42">
        <v>2.0</v>
      </c>
      <c r="K12" s="59">
        <v>16.0</v>
      </c>
      <c r="L12" s="42">
        <v>14.0</v>
      </c>
      <c r="M12" s="42">
        <v>2.0</v>
      </c>
      <c r="N12" s="2">
        <f t="shared" si="2"/>
        <v>16</v>
      </c>
      <c r="O12" s="2">
        <v>14.0</v>
      </c>
      <c r="P12" s="2">
        <v>2.0</v>
      </c>
      <c r="Q12" s="2">
        <f t="shared" si="3"/>
        <v>16</v>
      </c>
      <c r="R12" s="2">
        <v>13.0</v>
      </c>
      <c r="S12" s="2">
        <v>3.0</v>
      </c>
      <c r="T12" s="2"/>
      <c r="U12" s="2"/>
      <c r="V12" s="2"/>
      <c r="W12" s="2"/>
      <c r="X12" s="2"/>
      <c r="Y12" s="2"/>
      <c r="Z12" s="2"/>
    </row>
    <row r="13" ht="19.5" customHeight="1">
      <c r="A13" s="11" t="s">
        <v>113</v>
      </c>
      <c r="B13" s="59">
        <v>12.0</v>
      </c>
      <c r="C13" s="59">
        <v>10.0</v>
      </c>
      <c r="D13" s="59">
        <v>2.0</v>
      </c>
      <c r="E13" s="59">
        <v>15.0</v>
      </c>
      <c r="F13" s="59">
        <v>11.0</v>
      </c>
      <c r="G13" s="59">
        <v>4.0</v>
      </c>
      <c r="H13" s="59">
        <v>15.0</v>
      </c>
      <c r="I13" s="42">
        <v>11.0</v>
      </c>
      <c r="J13" s="42">
        <v>4.0</v>
      </c>
      <c r="K13" s="59">
        <v>15.0</v>
      </c>
      <c r="L13" s="42">
        <v>11.0</v>
      </c>
      <c r="M13" s="42">
        <v>4.0</v>
      </c>
      <c r="N13" s="2">
        <f t="shared" si="2"/>
        <v>15</v>
      </c>
      <c r="O13" s="2">
        <v>11.0</v>
      </c>
      <c r="P13" s="2">
        <v>4.0</v>
      </c>
      <c r="Q13" s="2">
        <f t="shared" si="3"/>
        <v>15</v>
      </c>
      <c r="R13" s="2">
        <v>11.0</v>
      </c>
      <c r="S13" s="2">
        <v>4.0</v>
      </c>
      <c r="T13" s="2"/>
      <c r="U13" s="2"/>
      <c r="V13" s="2"/>
      <c r="W13" s="2"/>
      <c r="X13" s="2"/>
      <c r="Y13" s="2"/>
      <c r="Z13" s="2"/>
    </row>
    <row r="14" ht="19.5" customHeight="1">
      <c r="A14" s="11" t="s">
        <v>114</v>
      </c>
      <c r="B14" s="59">
        <v>17.0</v>
      </c>
      <c r="C14" s="59">
        <v>12.0</v>
      </c>
      <c r="D14" s="59">
        <v>5.0</v>
      </c>
      <c r="E14" s="59">
        <v>17.0</v>
      </c>
      <c r="F14" s="59">
        <v>12.0</v>
      </c>
      <c r="G14" s="59">
        <v>5.0</v>
      </c>
      <c r="H14" s="59">
        <v>18.0</v>
      </c>
      <c r="I14" s="42">
        <v>12.0</v>
      </c>
      <c r="J14" s="42">
        <v>6.0</v>
      </c>
      <c r="K14" s="59">
        <v>21.0</v>
      </c>
      <c r="L14" s="42">
        <v>12.0</v>
      </c>
      <c r="M14" s="42">
        <v>9.0</v>
      </c>
      <c r="N14" s="2">
        <f t="shared" si="2"/>
        <v>19</v>
      </c>
      <c r="O14" s="2">
        <v>10.0</v>
      </c>
      <c r="P14" s="2">
        <v>9.0</v>
      </c>
      <c r="Q14" s="2">
        <f t="shared" si="3"/>
        <v>19</v>
      </c>
      <c r="R14" s="2">
        <v>10.0</v>
      </c>
      <c r="S14" s="2">
        <v>9.0</v>
      </c>
      <c r="T14" s="2"/>
      <c r="U14" s="2"/>
      <c r="V14" s="2"/>
      <c r="W14" s="2"/>
      <c r="X14" s="2"/>
      <c r="Y14" s="2"/>
      <c r="Z14" s="2"/>
    </row>
    <row r="15" ht="19.5" customHeight="1">
      <c r="A15" s="11" t="s">
        <v>115</v>
      </c>
      <c r="B15" s="59">
        <v>13.0</v>
      </c>
      <c r="C15" s="59">
        <v>13.0</v>
      </c>
      <c r="D15" s="60">
        <v>0.0</v>
      </c>
      <c r="E15" s="59">
        <v>13.0</v>
      </c>
      <c r="F15" s="59">
        <v>13.0</v>
      </c>
      <c r="G15" s="60">
        <v>0.0</v>
      </c>
      <c r="H15" s="59">
        <v>13.0</v>
      </c>
      <c r="I15" s="42">
        <v>13.0</v>
      </c>
      <c r="J15" s="60">
        <v>0.0</v>
      </c>
      <c r="K15" s="59">
        <v>13.0</v>
      </c>
      <c r="L15" s="42">
        <v>13.0</v>
      </c>
      <c r="M15" s="60">
        <v>0.0</v>
      </c>
      <c r="N15" s="2">
        <f t="shared" si="2"/>
        <v>13</v>
      </c>
      <c r="O15" s="2">
        <v>13.0</v>
      </c>
      <c r="P15" s="61">
        <v>0.0</v>
      </c>
      <c r="Q15" s="2">
        <f t="shared" si="3"/>
        <v>13</v>
      </c>
      <c r="R15" s="2">
        <v>13.0</v>
      </c>
      <c r="S15" s="61">
        <v>0.0</v>
      </c>
      <c r="T15" s="2"/>
      <c r="U15" s="2"/>
      <c r="V15" s="2"/>
      <c r="W15" s="2"/>
      <c r="X15" s="2"/>
      <c r="Y15" s="2"/>
      <c r="Z15" s="2"/>
    </row>
    <row r="16" ht="19.5" customHeight="1">
      <c r="A16" s="11" t="s">
        <v>116</v>
      </c>
      <c r="B16" s="59">
        <v>10.0</v>
      </c>
      <c r="C16" s="59">
        <v>9.0</v>
      </c>
      <c r="D16" s="59">
        <v>1.0</v>
      </c>
      <c r="E16" s="59">
        <v>13.0</v>
      </c>
      <c r="F16" s="59">
        <v>9.0</v>
      </c>
      <c r="G16" s="59">
        <v>4.0</v>
      </c>
      <c r="H16" s="59">
        <v>13.0</v>
      </c>
      <c r="I16" s="42">
        <v>9.0</v>
      </c>
      <c r="J16" s="42">
        <v>4.0</v>
      </c>
      <c r="K16" s="59">
        <v>12.0</v>
      </c>
      <c r="L16" s="42">
        <v>9.0</v>
      </c>
      <c r="M16" s="42">
        <v>3.0</v>
      </c>
      <c r="N16" s="2">
        <f t="shared" si="2"/>
        <v>12</v>
      </c>
      <c r="O16" s="2">
        <v>9.0</v>
      </c>
      <c r="P16" s="2">
        <v>3.0</v>
      </c>
      <c r="Q16" s="2">
        <f t="shared" si="3"/>
        <v>12</v>
      </c>
      <c r="R16" s="2">
        <v>9.0</v>
      </c>
      <c r="S16" s="2">
        <v>3.0</v>
      </c>
      <c r="T16" s="2"/>
      <c r="U16" s="2"/>
      <c r="V16" s="2"/>
      <c r="W16" s="2"/>
      <c r="X16" s="2"/>
      <c r="Y16" s="2"/>
      <c r="Z16" s="2"/>
    </row>
    <row r="17" ht="19.5" customHeight="1">
      <c r="A17" s="11" t="s">
        <v>117</v>
      </c>
      <c r="B17" s="59">
        <v>14.0</v>
      </c>
      <c r="C17" s="59">
        <v>13.0</v>
      </c>
      <c r="D17" s="59">
        <v>1.0</v>
      </c>
      <c r="E17" s="59">
        <v>15.0</v>
      </c>
      <c r="F17" s="59">
        <v>13.0</v>
      </c>
      <c r="G17" s="59">
        <v>2.0</v>
      </c>
      <c r="H17" s="59">
        <v>16.0</v>
      </c>
      <c r="I17" s="42">
        <v>14.0</v>
      </c>
      <c r="J17" s="42">
        <v>2.0</v>
      </c>
      <c r="K17" s="59">
        <v>16.0</v>
      </c>
      <c r="L17" s="42">
        <v>14.0</v>
      </c>
      <c r="M17" s="42">
        <v>2.0</v>
      </c>
      <c r="N17" s="2">
        <f t="shared" si="2"/>
        <v>16</v>
      </c>
      <c r="O17" s="2">
        <v>14.0</v>
      </c>
      <c r="P17" s="2">
        <v>2.0</v>
      </c>
      <c r="Q17" s="2">
        <f t="shared" si="3"/>
        <v>16</v>
      </c>
      <c r="R17" s="2">
        <v>12.0</v>
      </c>
      <c r="S17" s="2">
        <v>4.0</v>
      </c>
      <c r="T17" s="2"/>
      <c r="U17" s="2"/>
      <c r="V17" s="2"/>
      <c r="W17" s="2"/>
      <c r="X17" s="2"/>
      <c r="Y17" s="2"/>
      <c r="Z17" s="2"/>
    </row>
    <row r="18" ht="19.5" customHeight="1">
      <c r="A18" s="11" t="s">
        <v>118</v>
      </c>
      <c r="B18" s="59">
        <v>13.0</v>
      </c>
      <c r="C18" s="59">
        <v>11.0</v>
      </c>
      <c r="D18" s="59">
        <v>2.0</v>
      </c>
      <c r="E18" s="59">
        <v>13.0</v>
      </c>
      <c r="F18" s="59">
        <v>11.0</v>
      </c>
      <c r="G18" s="59">
        <v>2.0</v>
      </c>
      <c r="H18" s="59">
        <v>15.0</v>
      </c>
      <c r="I18" s="42">
        <v>11.0</v>
      </c>
      <c r="J18" s="42">
        <v>4.0</v>
      </c>
      <c r="K18" s="59">
        <v>16.0</v>
      </c>
      <c r="L18" s="42">
        <v>11.0</v>
      </c>
      <c r="M18" s="42">
        <v>5.0</v>
      </c>
      <c r="N18" s="2">
        <f t="shared" si="2"/>
        <v>15</v>
      </c>
      <c r="O18" s="2">
        <v>11.0</v>
      </c>
      <c r="P18" s="2">
        <v>4.0</v>
      </c>
      <c r="Q18" s="2">
        <f t="shared" si="3"/>
        <v>15</v>
      </c>
      <c r="R18" s="2">
        <v>11.0</v>
      </c>
      <c r="S18" s="2">
        <v>4.0</v>
      </c>
      <c r="T18" s="2"/>
      <c r="U18" s="2"/>
      <c r="V18" s="2"/>
      <c r="W18" s="2"/>
      <c r="X18" s="2"/>
      <c r="Y18" s="2"/>
      <c r="Z18" s="2"/>
    </row>
    <row r="19" ht="19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9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9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9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9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9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9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9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9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9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9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9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9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9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9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9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9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9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9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9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9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9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9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9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9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9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9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9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9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9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9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9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9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9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9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9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9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9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9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9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9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9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9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9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9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9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9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9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9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9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9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9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9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9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9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9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9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9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9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C6:D6"/>
    <mergeCell ref="F6:G6"/>
    <mergeCell ref="I6:J6"/>
    <mergeCell ref="L6:M6"/>
    <mergeCell ref="O6:P6"/>
    <mergeCell ref="R6:S6"/>
    <mergeCell ref="K4:S4"/>
    <mergeCell ref="B5:D5"/>
    <mergeCell ref="E5:G5"/>
    <mergeCell ref="H5:J5"/>
    <mergeCell ref="K5:M5"/>
    <mergeCell ref="N5:P5"/>
    <mergeCell ref="Q5:S5"/>
  </mergeCells>
  <printOptions/>
  <pageMargins bottom="0.6299212598425197" footer="0.0" header="0.0" left="0.2755905511811024" right="0.2362204724409449" top="0.6299212598425197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ySplit="10.0" topLeftCell="B11" activePane="bottomRight" state="frozen"/>
      <selection activeCell="B1" sqref="B1" pane="topRight"/>
      <selection activeCell="A11" sqref="A11" pane="bottomLeft"/>
      <selection activeCell="B11" sqref="B11" pane="bottomRight"/>
    </sheetView>
  </sheetViews>
  <sheetFormatPr customHeight="1" defaultColWidth="14.43" defaultRowHeight="15.0"/>
  <cols>
    <col customWidth="1" min="1" max="1" width="34.0"/>
    <col customWidth="1" hidden="1" min="2" max="3" width="9.57"/>
    <col customWidth="1" hidden="1" min="4" max="4" width="11.29"/>
    <col customWidth="1" hidden="1" min="5" max="6" width="9.57"/>
    <col customWidth="1" hidden="1" min="7" max="7" width="4.57"/>
    <col customWidth="1" min="8" max="8" width="8.43"/>
    <col customWidth="1" min="9" max="9" width="9.14"/>
    <col customWidth="1" min="10" max="10" width="9.86"/>
    <col customWidth="1" min="11" max="11" width="8.43"/>
    <col customWidth="1" min="12" max="12" width="9.57"/>
    <col customWidth="1" min="13" max="13" width="8.86"/>
    <col customWidth="1" min="14" max="14" width="8.0"/>
    <col customWidth="1" min="15" max="19" width="9.14"/>
    <col customWidth="1" min="20" max="26" width="8.71"/>
  </cols>
  <sheetData>
    <row r="1" ht="19.5" customHeight="1">
      <c r="A1" s="21" t="s">
        <v>119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21" t="s">
        <v>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50" t="s">
        <v>120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9.0" customHeight="1">
      <c r="A4" s="4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51"/>
      <c r="B5" s="51"/>
      <c r="C5" s="51"/>
      <c r="D5" s="51"/>
      <c r="E5" s="51"/>
      <c r="F5" s="51"/>
      <c r="G5" s="2"/>
      <c r="H5" s="51"/>
      <c r="I5" s="51"/>
      <c r="J5" s="51"/>
      <c r="K5" s="51"/>
      <c r="L5" s="62" t="s">
        <v>121</v>
      </c>
      <c r="M5" s="53"/>
      <c r="N5" s="53"/>
      <c r="O5" s="53"/>
      <c r="P5" s="53"/>
      <c r="Q5" s="53"/>
      <c r="R5" s="53"/>
      <c r="S5" s="53"/>
      <c r="T5" s="2"/>
      <c r="U5" s="2"/>
      <c r="V5" s="2"/>
      <c r="W5" s="2"/>
      <c r="X5" s="2"/>
      <c r="Y5" s="2"/>
      <c r="Z5" s="2"/>
    </row>
    <row r="6" ht="19.5" customHeight="1">
      <c r="A6" s="2"/>
      <c r="B6" s="27" t="s">
        <v>92</v>
      </c>
      <c r="C6" s="28"/>
      <c r="D6" s="28"/>
      <c r="E6" s="27" t="s">
        <v>93</v>
      </c>
      <c r="F6" s="28"/>
      <c r="G6" s="28"/>
      <c r="H6" s="27" t="s">
        <v>94</v>
      </c>
      <c r="I6" s="28"/>
      <c r="J6" s="28"/>
      <c r="K6" s="27" t="s">
        <v>95</v>
      </c>
      <c r="L6" s="28"/>
      <c r="M6" s="28"/>
      <c r="N6" s="27" t="s">
        <v>96</v>
      </c>
      <c r="O6" s="28"/>
      <c r="P6" s="28"/>
      <c r="Q6" s="27" t="s">
        <v>97</v>
      </c>
      <c r="R6" s="28"/>
      <c r="S6" s="28"/>
      <c r="T6" s="2"/>
      <c r="U6" s="2"/>
      <c r="V6" s="2"/>
      <c r="W6" s="2"/>
      <c r="X6" s="2"/>
      <c r="Y6" s="2"/>
      <c r="Z6" s="2"/>
    </row>
    <row r="7" ht="19.5" customHeight="1">
      <c r="A7" s="2"/>
      <c r="B7" s="54" t="s">
        <v>98</v>
      </c>
      <c r="C7" s="55" t="s">
        <v>122</v>
      </c>
      <c r="D7" s="53"/>
      <c r="E7" s="54" t="s">
        <v>98</v>
      </c>
      <c r="F7" s="55" t="s">
        <v>123</v>
      </c>
      <c r="G7" s="53"/>
      <c r="H7" s="54" t="s">
        <v>98</v>
      </c>
      <c r="I7" s="55" t="s">
        <v>124</v>
      </c>
      <c r="J7" s="53"/>
      <c r="K7" s="54" t="s">
        <v>98</v>
      </c>
      <c r="L7" s="55" t="s">
        <v>125</v>
      </c>
      <c r="M7" s="53"/>
      <c r="N7" s="54" t="s">
        <v>98</v>
      </c>
      <c r="O7" s="55" t="s">
        <v>126</v>
      </c>
      <c r="P7" s="53"/>
      <c r="Q7" s="54" t="s">
        <v>98</v>
      </c>
      <c r="R7" s="55" t="s">
        <v>127</v>
      </c>
      <c r="S7" s="53"/>
      <c r="T7" s="2"/>
      <c r="U7" s="2"/>
      <c r="V7" s="2"/>
      <c r="W7" s="2"/>
      <c r="X7" s="2"/>
      <c r="Y7" s="2"/>
      <c r="Z7" s="2"/>
    </row>
    <row r="8" ht="39.75" customHeight="1">
      <c r="A8" s="2"/>
      <c r="B8" s="56" t="s">
        <v>105</v>
      </c>
      <c r="C8" s="54" t="s">
        <v>106</v>
      </c>
      <c r="D8" s="33" t="s">
        <v>107</v>
      </c>
      <c r="E8" s="56" t="s">
        <v>105</v>
      </c>
      <c r="F8" s="54" t="s">
        <v>106</v>
      </c>
      <c r="G8" s="33" t="s">
        <v>107</v>
      </c>
      <c r="H8" s="56" t="s">
        <v>105</v>
      </c>
      <c r="I8" s="54" t="s">
        <v>106</v>
      </c>
      <c r="J8" s="33" t="s">
        <v>107</v>
      </c>
      <c r="K8" s="56" t="s">
        <v>105</v>
      </c>
      <c r="L8" s="54" t="s">
        <v>106</v>
      </c>
      <c r="M8" s="33" t="s">
        <v>107</v>
      </c>
      <c r="N8" s="56" t="s">
        <v>105</v>
      </c>
      <c r="O8" s="54" t="s">
        <v>106</v>
      </c>
      <c r="P8" s="33" t="s">
        <v>107</v>
      </c>
      <c r="Q8" s="56" t="s">
        <v>105</v>
      </c>
      <c r="R8" s="54" t="s">
        <v>106</v>
      </c>
      <c r="S8" s="33" t="s">
        <v>107</v>
      </c>
      <c r="T8" s="2"/>
      <c r="U8" s="2"/>
      <c r="V8" s="2"/>
      <c r="W8" s="2"/>
      <c r="X8" s="2"/>
      <c r="Y8" s="2"/>
      <c r="Z8" s="2"/>
    </row>
    <row r="9" ht="19.5" customHeight="1">
      <c r="A9" s="2"/>
      <c r="B9" s="55"/>
      <c r="C9" s="57" t="s">
        <v>108</v>
      </c>
      <c r="D9" s="57" t="s">
        <v>109</v>
      </c>
      <c r="E9" s="55"/>
      <c r="F9" s="57" t="s">
        <v>108</v>
      </c>
      <c r="G9" s="57" t="s">
        <v>109</v>
      </c>
      <c r="H9" s="55"/>
      <c r="I9" s="57" t="s">
        <v>108</v>
      </c>
      <c r="J9" s="57" t="s">
        <v>109</v>
      </c>
      <c r="K9" s="55"/>
      <c r="L9" s="57" t="s">
        <v>108</v>
      </c>
      <c r="M9" s="57" t="s">
        <v>109</v>
      </c>
      <c r="N9" s="55"/>
      <c r="O9" s="57" t="s">
        <v>108</v>
      </c>
      <c r="P9" s="57" t="s">
        <v>109</v>
      </c>
      <c r="Q9" s="55"/>
      <c r="R9" s="57" t="s">
        <v>108</v>
      </c>
      <c r="S9" s="57" t="s">
        <v>109</v>
      </c>
      <c r="T9" s="2"/>
      <c r="U9" s="2"/>
      <c r="V9" s="2"/>
      <c r="W9" s="2"/>
      <c r="X9" s="2"/>
      <c r="Y9" s="2"/>
      <c r="Z9" s="2"/>
    </row>
    <row r="10" ht="19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21" t="s">
        <v>128</v>
      </c>
      <c r="B11" s="63">
        <v>1050.0</v>
      </c>
      <c r="C11" s="63">
        <v>895.0</v>
      </c>
      <c r="D11" s="63">
        <v>155.0</v>
      </c>
      <c r="E11" s="63">
        <v>1141.0</v>
      </c>
      <c r="F11" s="63">
        <v>948.0</v>
      </c>
      <c r="G11" s="63">
        <v>193.0</v>
      </c>
      <c r="H11" s="63">
        <v>1239.0</v>
      </c>
      <c r="I11" s="63">
        <v>990.0</v>
      </c>
      <c r="J11" s="63">
        <v>249.0</v>
      </c>
      <c r="K11" s="63">
        <f t="shared" ref="K11:S11" si="1">SUM(K12:K19)</f>
        <v>1255</v>
      </c>
      <c r="L11" s="63">
        <f t="shared" si="1"/>
        <v>970</v>
      </c>
      <c r="M11" s="63">
        <f t="shared" si="1"/>
        <v>285</v>
      </c>
      <c r="N11" s="63">
        <f t="shared" si="1"/>
        <v>1332</v>
      </c>
      <c r="O11" s="63">
        <f t="shared" si="1"/>
        <v>1023</v>
      </c>
      <c r="P11" s="63">
        <f t="shared" si="1"/>
        <v>309</v>
      </c>
      <c r="Q11" s="63">
        <f t="shared" si="1"/>
        <v>1336</v>
      </c>
      <c r="R11" s="63">
        <f t="shared" si="1"/>
        <v>961</v>
      </c>
      <c r="S11" s="63">
        <f t="shared" si="1"/>
        <v>375</v>
      </c>
      <c r="T11" s="2"/>
      <c r="U11" s="2"/>
      <c r="V11" s="2"/>
      <c r="W11" s="2"/>
      <c r="X11" s="2"/>
      <c r="Y11" s="2"/>
      <c r="Z11" s="2"/>
    </row>
    <row r="12" ht="19.5" customHeight="1">
      <c r="A12" s="11" t="s">
        <v>111</v>
      </c>
      <c r="B12" s="42">
        <v>112.0</v>
      </c>
      <c r="C12" s="42">
        <v>87.0</v>
      </c>
      <c r="D12" s="42">
        <v>25.0</v>
      </c>
      <c r="E12" s="42">
        <v>126.0</v>
      </c>
      <c r="F12" s="42">
        <v>93.0</v>
      </c>
      <c r="G12" s="42">
        <v>33.0</v>
      </c>
      <c r="H12" s="42">
        <v>133.0</v>
      </c>
      <c r="I12" s="42">
        <v>96.0</v>
      </c>
      <c r="J12" s="42">
        <v>37.0</v>
      </c>
      <c r="K12" s="42">
        <v>133.0</v>
      </c>
      <c r="L12" s="42">
        <v>92.0</v>
      </c>
      <c r="M12" s="42">
        <v>41.0</v>
      </c>
      <c r="N12" s="2">
        <v>131.0</v>
      </c>
      <c r="O12" s="2">
        <v>90.0</v>
      </c>
      <c r="P12" s="2">
        <v>41.0</v>
      </c>
      <c r="Q12" s="2">
        <v>162.0</v>
      </c>
      <c r="R12" s="2">
        <v>88.0</v>
      </c>
      <c r="S12" s="2">
        <v>74.0</v>
      </c>
      <c r="T12" s="2"/>
      <c r="U12" s="2"/>
      <c r="V12" s="2"/>
      <c r="W12" s="2"/>
      <c r="X12" s="2"/>
      <c r="Y12" s="2"/>
      <c r="Z12" s="2"/>
    </row>
    <row r="13" ht="19.5" customHeight="1">
      <c r="A13" s="11" t="s">
        <v>112</v>
      </c>
      <c r="B13" s="42">
        <v>106.0</v>
      </c>
      <c r="C13" s="42">
        <v>100.0</v>
      </c>
      <c r="D13" s="59">
        <v>6.0</v>
      </c>
      <c r="E13" s="42">
        <v>117.0</v>
      </c>
      <c r="F13" s="42">
        <v>111.0</v>
      </c>
      <c r="G13" s="59">
        <v>6.0</v>
      </c>
      <c r="H13" s="42">
        <v>141.0</v>
      </c>
      <c r="I13" s="42">
        <v>133.0</v>
      </c>
      <c r="J13" s="59">
        <v>8.0</v>
      </c>
      <c r="K13" s="42">
        <v>148.0</v>
      </c>
      <c r="L13" s="42">
        <v>135.0</v>
      </c>
      <c r="M13" s="59">
        <v>13.0</v>
      </c>
      <c r="N13" s="2">
        <v>180.0</v>
      </c>
      <c r="O13" s="2">
        <v>169.0</v>
      </c>
      <c r="P13" s="2">
        <v>11.0</v>
      </c>
      <c r="Q13" s="2">
        <v>154.0</v>
      </c>
      <c r="R13" s="2">
        <v>129.0</v>
      </c>
      <c r="S13" s="2">
        <v>25.0</v>
      </c>
      <c r="T13" s="2"/>
      <c r="U13" s="2"/>
      <c r="V13" s="2"/>
      <c r="W13" s="2"/>
      <c r="X13" s="2"/>
      <c r="Y13" s="2"/>
      <c r="Z13" s="2"/>
    </row>
    <row r="14" ht="19.5" customHeight="1">
      <c r="A14" s="11" t="s">
        <v>113</v>
      </c>
      <c r="B14" s="42">
        <v>123.0</v>
      </c>
      <c r="C14" s="64">
        <v>95.0</v>
      </c>
      <c r="D14" s="59">
        <v>28.0</v>
      </c>
      <c r="E14" s="42">
        <v>141.0</v>
      </c>
      <c r="F14" s="64">
        <v>99.0</v>
      </c>
      <c r="G14" s="59">
        <v>42.0</v>
      </c>
      <c r="H14" s="42">
        <v>154.0</v>
      </c>
      <c r="I14" s="64">
        <v>109.0</v>
      </c>
      <c r="J14" s="59">
        <v>45.0</v>
      </c>
      <c r="K14" s="42">
        <v>154.0</v>
      </c>
      <c r="L14" s="64">
        <v>109.0</v>
      </c>
      <c r="M14" s="59">
        <v>45.0</v>
      </c>
      <c r="N14" s="2">
        <v>164.0</v>
      </c>
      <c r="O14" s="2">
        <v>97.0</v>
      </c>
      <c r="P14" s="2">
        <v>67.0</v>
      </c>
      <c r="Q14" s="2">
        <v>159.0</v>
      </c>
      <c r="R14" s="2">
        <v>97.0</v>
      </c>
      <c r="S14" s="2">
        <v>62.0</v>
      </c>
      <c r="T14" s="2"/>
      <c r="U14" s="2"/>
      <c r="V14" s="2"/>
      <c r="W14" s="2"/>
      <c r="X14" s="2"/>
      <c r="Y14" s="2"/>
      <c r="Z14" s="2"/>
    </row>
    <row r="15" ht="19.5" customHeight="1">
      <c r="A15" s="11" t="s">
        <v>114</v>
      </c>
      <c r="B15" s="42">
        <v>165.0</v>
      </c>
      <c r="C15" s="64">
        <v>116.0</v>
      </c>
      <c r="D15" s="59">
        <v>49.0</v>
      </c>
      <c r="E15" s="42">
        <v>167.0</v>
      </c>
      <c r="F15" s="64">
        <v>116.0</v>
      </c>
      <c r="G15" s="59">
        <v>51.0</v>
      </c>
      <c r="H15" s="42">
        <v>176.0</v>
      </c>
      <c r="I15" s="64">
        <v>117.0</v>
      </c>
      <c r="J15" s="59">
        <v>59.0</v>
      </c>
      <c r="K15" s="42">
        <v>189.0</v>
      </c>
      <c r="L15" s="64">
        <v>117.0</v>
      </c>
      <c r="M15" s="59">
        <v>72.0</v>
      </c>
      <c r="N15" s="2">
        <v>197.0</v>
      </c>
      <c r="O15" s="2">
        <v>114.0</v>
      </c>
      <c r="P15" s="2">
        <v>83.0</v>
      </c>
      <c r="Q15" s="2">
        <v>196.0</v>
      </c>
      <c r="R15" s="2">
        <v>115.0</v>
      </c>
      <c r="S15" s="2">
        <v>81.0</v>
      </c>
      <c r="T15" s="2"/>
      <c r="U15" s="2"/>
      <c r="V15" s="2"/>
      <c r="W15" s="2"/>
      <c r="X15" s="2"/>
      <c r="Y15" s="2"/>
      <c r="Z15" s="2"/>
    </row>
    <row r="16" ht="19.5" customHeight="1">
      <c r="A16" s="11" t="s">
        <v>115</v>
      </c>
      <c r="B16" s="42">
        <v>147.0</v>
      </c>
      <c r="C16" s="64">
        <v>147.0</v>
      </c>
      <c r="D16" s="60">
        <v>0.0</v>
      </c>
      <c r="E16" s="42">
        <v>153.0</v>
      </c>
      <c r="F16" s="64">
        <v>153.0</v>
      </c>
      <c r="G16" s="60">
        <v>0.0</v>
      </c>
      <c r="H16" s="42">
        <v>157.0</v>
      </c>
      <c r="I16" s="64">
        <v>157.0</v>
      </c>
      <c r="J16" s="60">
        <v>0.0</v>
      </c>
      <c r="K16" s="42">
        <v>157.0</v>
      </c>
      <c r="L16" s="64">
        <v>157.0</v>
      </c>
      <c r="M16" s="60">
        <v>0.0</v>
      </c>
      <c r="N16" s="2">
        <v>157.0</v>
      </c>
      <c r="O16" s="2">
        <v>157.0</v>
      </c>
      <c r="P16" s="65">
        <v>0.0</v>
      </c>
      <c r="Q16" s="2">
        <v>161.0</v>
      </c>
      <c r="R16" s="2">
        <v>157.0</v>
      </c>
      <c r="S16" s="2">
        <v>4.0</v>
      </c>
      <c r="T16" s="2"/>
      <c r="U16" s="2"/>
      <c r="V16" s="2"/>
      <c r="W16" s="2"/>
      <c r="X16" s="2"/>
      <c r="Y16" s="2"/>
      <c r="Z16" s="2"/>
    </row>
    <row r="17" ht="19.5" customHeight="1">
      <c r="A17" s="11" t="s">
        <v>116</v>
      </c>
      <c r="B17" s="42">
        <v>127.0</v>
      </c>
      <c r="C17" s="64">
        <v>107.0</v>
      </c>
      <c r="D17" s="64">
        <v>20.0</v>
      </c>
      <c r="E17" s="42">
        <v>134.0</v>
      </c>
      <c r="F17" s="64">
        <v>114.0</v>
      </c>
      <c r="G17" s="64">
        <v>20.0</v>
      </c>
      <c r="H17" s="42">
        <v>143.0</v>
      </c>
      <c r="I17" s="64">
        <v>110.0</v>
      </c>
      <c r="J17" s="64">
        <v>33.0</v>
      </c>
      <c r="K17" s="42">
        <v>154.0</v>
      </c>
      <c r="L17" s="64">
        <v>110.0</v>
      </c>
      <c r="M17" s="64">
        <v>44.0</v>
      </c>
      <c r="N17" s="2">
        <v>179.0</v>
      </c>
      <c r="O17" s="2">
        <v>142.0</v>
      </c>
      <c r="P17" s="2">
        <v>37.0</v>
      </c>
      <c r="Q17" s="2">
        <v>159.0</v>
      </c>
      <c r="R17" s="2">
        <v>104.0</v>
      </c>
      <c r="S17" s="2">
        <v>55.0</v>
      </c>
      <c r="T17" s="2"/>
      <c r="U17" s="2"/>
      <c r="V17" s="2"/>
      <c r="W17" s="2"/>
      <c r="X17" s="2"/>
      <c r="Y17" s="2"/>
      <c r="Z17" s="2"/>
    </row>
    <row r="18" ht="19.5" customHeight="1">
      <c r="A18" s="11" t="s">
        <v>117</v>
      </c>
      <c r="B18" s="42">
        <v>140.0</v>
      </c>
      <c r="C18" s="64">
        <v>118.0</v>
      </c>
      <c r="D18" s="64">
        <v>22.0</v>
      </c>
      <c r="E18" s="42">
        <v>163.0</v>
      </c>
      <c r="F18" s="64">
        <v>126.0</v>
      </c>
      <c r="G18" s="64">
        <v>37.0</v>
      </c>
      <c r="H18" s="42">
        <v>178.0</v>
      </c>
      <c r="I18" s="64">
        <v>131.0</v>
      </c>
      <c r="J18" s="64">
        <v>47.0</v>
      </c>
      <c r="K18" s="42">
        <v>169.0</v>
      </c>
      <c r="L18" s="64">
        <v>117.0</v>
      </c>
      <c r="M18" s="64">
        <v>52.0</v>
      </c>
      <c r="N18" s="2">
        <v>173.0</v>
      </c>
      <c r="O18" s="2">
        <v>121.0</v>
      </c>
      <c r="P18" s="2">
        <v>52.0</v>
      </c>
      <c r="Q18" s="2">
        <v>181.0</v>
      </c>
      <c r="R18" s="2">
        <v>127.0</v>
      </c>
      <c r="S18" s="2">
        <v>54.0</v>
      </c>
      <c r="T18" s="2"/>
      <c r="U18" s="2"/>
      <c r="V18" s="2"/>
      <c r="W18" s="2"/>
      <c r="X18" s="2"/>
      <c r="Y18" s="2"/>
      <c r="Z18" s="2"/>
    </row>
    <row r="19" ht="19.5" customHeight="1">
      <c r="A19" s="11" t="s">
        <v>118</v>
      </c>
      <c r="B19" s="42">
        <v>130.0</v>
      </c>
      <c r="C19" s="64">
        <v>125.0</v>
      </c>
      <c r="D19" s="59">
        <v>5.0</v>
      </c>
      <c r="E19" s="42">
        <v>140.0</v>
      </c>
      <c r="F19" s="64">
        <v>136.0</v>
      </c>
      <c r="G19" s="59">
        <v>4.0</v>
      </c>
      <c r="H19" s="42">
        <v>157.0</v>
      </c>
      <c r="I19" s="64">
        <v>137.0</v>
      </c>
      <c r="J19" s="59">
        <v>20.0</v>
      </c>
      <c r="K19" s="42">
        <v>151.0</v>
      </c>
      <c r="L19" s="64">
        <v>133.0</v>
      </c>
      <c r="M19" s="59">
        <v>18.0</v>
      </c>
      <c r="N19" s="2">
        <v>151.0</v>
      </c>
      <c r="O19" s="2">
        <v>133.0</v>
      </c>
      <c r="P19" s="2">
        <v>18.0</v>
      </c>
      <c r="Q19" s="2">
        <v>164.0</v>
      </c>
      <c r="R19" s="2">
        <v>144.0</v>
      </c>
      <c r="S19" s="2">
        <v>20.0</v>
      </c>
      <c r="T19" s="2"/>
      <c r="U19" s="2"/>
      <c r="V19" s="2"/>
      <c r="W19" s="2"/>
      <c r="X19" s="2"/>
      <c r="Y19" s="2"/>
      <c r="Z19" s="2"/>
    </row>
    <row r="20" ht="19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2"/>
      <c r="B21" s="2"/>
      <c r="C21" s="2"/>
      <c r="D21" s="2"/>
      <c r="E21" s="42"/>
      <c r="F21" s="64"/>
      <c r="G21" s="6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9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9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9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9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9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9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9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9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9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9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9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9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9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9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9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9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9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9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9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9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9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9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9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9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9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9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9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9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9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9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9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9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9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9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9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9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9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9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9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9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9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9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9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9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9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9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9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9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9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9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9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9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9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9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9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9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9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9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9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C7:D7"/>
    <mergeCell ref="F7:G7"/>
    <mergeCell ref="I7:J7"/>
    <mergeCell ref="L7:M7"/>
    <mergeCell ref="O7:P7"/>
    <mergeCell ref="R7:S7"/>
    <mergeCell ref="L5:S5"/>
    <mergeCell ref="B6:D6"/>
    <mergeCell ref="E6:G6"/>
    <mergeCell ref="H6:J6"/>
    <mergeCell ref="K6:M6"/>
    <mergeCell ref="N6:P6"/>
    <mergeCell ref="Q6:S6"/>
  </mergeCells>
  <printOptions/>
  <pageMargins bottom="0.6299212598425197" footer="0.0" header="0.0" left="0.4724409448818898" right="0.2362204724409449" top="0.6299212598425197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46.43"/>
    <col customWidth="1" min="2" max="2" width="9.71"/>
    <col customWidth="1" min="3" max="3" width="9.0"/>
    <col customWidth="1" min="4" max="4" width="0.14"/>
    <col customWidth="1" min="5" max="6" width="9.0"/>
    <col customWidth="1" min="7" max="7" width="10.71"/>
    <col customWidth="1" min="8" max="8" width="10.86"/>
    <col customWidth="1" min="9" max="10" width="9.14"/>
    <col customWidth="1" min="11" max="26" width="8.71"/>
  </cols>
  <sheetData>
    <row r="1" ht="21.0" customHeight="1">
      <c r="A1" s="20" t="s">
        <v>129</v>
      </c>
      <c r="B1" s="20"/>
      <c r="C1" s="20"/>
      <c r="D1" s="21"/>
      <c r="E1" s="21"/>
      <c r="F1" s="21"/>
      <c r="G1" s="22"/>
      <c r="H1" s="22"/>
      <c r="I1" s="66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21.0" customHeight="1">
      <c r="A2" s="23" t="s">
        <v>130</v>
      </c>
      <c r="B2" s="24"/>
      <c r="C2" s="23"/>
      <c r="D2" s="21"/>
      <c r="E2" s="21"/>
      <c r="F2" s="21"/>
      <c r="G2" s="22"/>
      <c r="H2" s="22"/>
      <c r="I2" s="26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4.25" customHeight="1">
      <c r="A3" s="67"/>
      <c r="B3" s="21"/>
      <c r="C3" s="21"/>
      <c r="D3" s="21"/>
      <c r="E3" s="21"/>
      <c r="F3" s="21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8.75" customHeight="1">
      <c r="A4" s="26"/>
      <c r="B4" s="27" t="s">
        <v>131</v>
      </c>
      <c r="C4" s="28"/>
      <c r="D4" s="28"/>
      <c r="E4" s="28"/>
      <c r="F4" s="28"/>
      <c r="G4" s="28"/>
      <c r="H4" s="28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47.25" customHeight="1">
      <c r="A5" s="30"/>
      <c r="B5" s="31" t="s">
        <v>62</v>
      </c>
      <c r="C5" s="31" t="s">
        <v>63</v>
      </c>
      <c r="D5" s="31" t="s">
        <v>64</v>
      </c>
      <c r="E5" s="31" t="s">
        <v>65</v>
      </c>
      <c r="F5" s="31" t="s">
        <v>66</v>
      </c>
      <c r="G5" s="31" t="s">
        <v>132</v>
      </c>
      <c r="H5" s="31" t="s">
        <v>133</v>
      </c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15.75" customHeight="1">
      <c r="A6" s="30"/>
      <c r="B6" s="34"/>
      <c r="C6" s="34"/>
      <c r="D6" s="34"/>
      <c r="E6" s="34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5.75" customHeight="1">
      <c r="A7" s="20" t="s">
        <v>134</v>
      </c>
      <c r="B7" s="68">
        <v>1011.0</v>
      </c>
      <c r="C7" s="68">
        <v>1692.0</v>
      </c>
      <c r="D7" s="68">
        <v>1894.0</v>
      </c>
      <c r="E7" s="68">
        <v>1992.0</v>
      </c>
      <c r="F7" s="68">
        <f t="shared" ref="F7:H7" si="1">F11+F12</f>
        <v>2038</v>
      </c>
      <c r="G7" s="68">
        <f t="shared" si="1"/>
        <v>2176</v>
      </c>
      <c r="H7" s="68">
        <f t="shared" si="1"/>
        <v>2479</v>
      </c>
      <c r="I7" s="69"/>
      <c r="J7" s="37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15.75" customHeight="1">
      <c r="A8" s="24" t="s">
        <v>135</v>
      </c>
      <c r="B8" s="70"/>
      <c r="C8" s="71"/>
      <c r="D8" s="71"/>
      <c r="E8" s="71"/>
      <c r="F8" s="71"/>
      <c r="G8" s="34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15.75" customHeight="1">
      <c r="A9" s="13" t="s">
        <v>136</v>
      </c>
      <c r="B9" s="72">
        <v>989.0</v>
      </c>
      <c r="C9" s="71">
        <v>1569.0</v>
      </c>
      <c r="D9" s="71">
        <v>1784.0</v>
      </c>
      <c r="E9" s="71">
        <v>1892.0</v>
      </c>
      <c r="F9" s="71">
        <v>1967.0</v>
      </c>
      <c r="G9" s="71">
        <v>2084.0</v>
      </c>
      <c r="H9" s="71">
        <v>2400.0</v>
      </c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15.75" customHeight="1">
      <c r="A10" s="23" t="s">
        <v>137</v>
      </c>
      <c r="B10" s="72"/>
      <c r="C10" s="71"/>
      <c r="D10" s="71"/>
      <c r="E10" s="71"/>
      <c r="F10" s="71"/>
      <c r="G10" s="71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5.75" customHeight="1">
      <c r="A11" s="11" t="s">
        <v>138</v>
      </c>
      <c r="B11" s="71">
        <v>926.0</v>
      </c>
      <c r="C11" s="71">
        <v>1501.0</v>
      </c>
      <c r="D11" s="71">
        <v>1631.0</v>
      </c>
      <c r="E11" s="72">
        <v>1636.0</v>
      </c>
      <c r="F11" s="72">
        <v>1660.0</v>
      </c>
      <c r="G11" s="72">
        <v>1692.0</v>
      </c>
      <c r="H11" s="72">
        <v>1890.0</v>
      </c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5.75" customHeight="1">
      <c r="A12" s="11" t="s">
        <v>139</v>
      </c>
      <c r="B12" s="71">
        <v>85.0</v>
      </c>
      <c r="C12" s="71">
        <v>191.0</v>
      </c>
      <c r="D12" s="71">
        <v>263.0</v>
      </c>
      <c r="E12" s="72">
        <v>356.0</v>
      </c>
      <c r="F12" s="72">
        <v>378.0</v>
      </c>
      <c r="G12" s="71">
        <v>484.0</v>
      </c>
      <c r="H12" s="32">
        <v>589.0</v>
      </c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5.75" customHeight="1">
      <c r="A13" s="20" t="s">
        <v>140</v>
      </c>
      <c r="B13" s="68">
        <v>20182.0</v>
      </c>
      <c r="C13" s="68">
        <v>31295.0</v>
      </c>
      <c r="D13" s="68">
        <v>34828.0</v>
      </c>
      <c r="E13" s="68">
        <v>37855.0</v>
      </c>
      <c r="F13" s="68">
        <f t="shared" ref="F13:H13" si="2">F16+F17</f>
        <v>37483</v>
      </c>
      <c r="G13" s="68">
        <f t="shared" si="2"/>
        <v>37516</v>
      </c>
      <c r="H13" s="68">
        <f t="shared" si="2"/>
        <v>37699</v>
      </c>
      <c r="I13" s="38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5.75" customHeight="1">
      <c r="A14" s="24" t="s">
        <v>141</v>
      </c>
      <c r="B14" s="70"/>
      <c r="C14" s="71"/>
      <c r="D14" s="71"/>
      <c r="E14" s="71"/>
      <c r="F14" s="71"/>
      <c r="G14" s="34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5.75" customHeight="1">
      <c r="A15" s="73" t="s">
        <v>142</v>
      </c>
      <c r="B15" s="74"/>
      <c r="C15" s="74"/>
      <c r="D15" s="74"/>
      <c r="E15" s="74"/>
      <c r="F15" s="74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5.75" customHeight="1">
      <c r="A16" s="11" t="s">
        <v>143</v>
      </c>
      <c r="B16" s="71">
        <v>18261.0</v>
      </c>
      <c r="C16" s="71">
        <v>26625.0</v>
      </c>
      <c r="D16" s="71">
        <v>30177.0</v>
      </c>
      <c r="E16" s="72">
        <v>31417.0</v>
      </c>
      <c r="F16" s="72">
        <v>30318.0</v>
      </c>
      <c r="G16" s="72">
        <v>28948.0</v>
      </c>
      <c r="H16" s="72">
        <v>28240.0</v>
      </c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5.75" customHeight="1">
      <c r="A17" s="11" t="s">
        <v>144</v>
      </c>
      <c r="B17" s="71">
        <v>1921.0</v>
      </c>
      <c r="C17" s="71">
        <v>4670.0</v>
      </c>
      <c r="D17" s="71">
        <v>4651.0</v>
      </c>
      <c r="E17" s="72">
        <v>6438.0</v>
      </c>
      <c r="F17" s="72">
        <v>7165.0</v>
      </c>
      <c r="G17" s="72">
        <v>8568.0</v>
      </c>
      <c r="H17" s="72">
        <v>9459.0</v>
      </c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5.75" customHeight="1">
      <c r="A18" s="22" t="s">
        <v>145</v>
      </c>
      <c r="B18" s="74"/>
      <c r="C18" s="74"/>
      <c r="D18" s="74"/>
      <c r="E18" s="74"/>
      <c r="F18" s="74"/>
      <c r="G18" s="74"/>
      <c r="H18" s="74"/>
      <c r="I18" s="37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5.75" customHeight="1">
      <c r="A19" s="11" t="s">
        <v>146</v>
      </c>
      <c r="B19" s="72">
        <v>1212.0</v>
      </c>
      <c r="C19" s="72">
        <v>3056.0</v>
      </c>
      <c r="D19" s="72">
        <v>4189.0</v>
      </c>
      <c r="E19" s="72">
        <v>4727.0</v>
      </c>
      <c r="F19" s="72">
        <v>4784.0</v>
      </c>
      <c r="G19" s="72">
        <v>4863.0</v>
      </c>
      <c r="H19" s="72">
        <v>2716.0</v>
      </c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5.75" customHeight="1">
      <c r="A20" s="12" t="s">
        <v>147</v>
      </c>
      <c r="B20" s="72"/>
      <c r="C20" s="72"/>
      <c r="D20" s="72"/>
      <c r="E20" s="72"/>
      <c r="F20" s="72"/>
      <c r="G20" s="72"/>
      <c r="H20" s="7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5.75" customHeight="1">
      <c r="A21" s="11" t="s">
        <v>148</v>
      </c>
      <c r="B21" s="72">
        <v>18970.0</v>
      </c>
      <c r="C21" s="72">
        <v>28239.0</v>
      </c>
      <c r="D21" s="72">
        <v>30639.0</v>
      </c>
      <c r="E21" s="72">
        <v>33128.0</v>
      </c>
      <c r="F21" s="72">
        <v>32699.0</v>
      </c>
      <c r="G21" s="72">
        <v>32653.0</v>
      </c>
      <c r="H21" s="72">
        <v>34983.0</v>
      </c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5.75" customHeight="1">
      <c r="A22" s="11" t="s">
        <v>149</v>
      </c>
      <c r="B22" s="72"/>
      <c r="C22" s="72"/>
      <c r="D22" s="72"/>
      <c r="E22" s="72"/>
      <c r="F22" s="72"/>
      <c r="G22" s="32"/>
      <c r="H22" s="75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5.75" customHeight="1">
      <c r="A23" s="21" t="s">
        <v>150</v>
      </c>
      <c r="B23" s="68">
        <v>25.25907384230288</v>
      </c>
      <c r="C23" s="68">
        <v>29.804761904761904</v>
      </c>
      <c r="D23" s="68">
        <v>30.52410166520596</v>
      </c>
      <c r="E23" s="68">
        <v>30.552865213882164</v>
      </c>
      <c r="F23" s="68">
        <v>29.866932270916333</v>
      </c>
      <c r="G23" s="76">
        <f>G13/'208'!N11</f>
        <v>28.16516517</v>
      </c>
      <c r="H23" s="76">
        <v>28.0</v>
      </c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5.75" customHeight="1">
      <c r="A24" s="4" t="s">
        <v>151</v>
      </c>
      <c r="B24" s="77"/>
      <c r="C24" s="40"/>
      <c r="D24" s="40"/>
      <c r="E24" s="40"/>
      <c r="F24" s="40"/>
      <c r="G24" s="78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5.75" customHeight="1">
      <c r="A25" s="21" t="s">
        <v>152</v>
      </c>
      <c r="B25" s="68">
        <v>19.962413452027697</v>
      </c>
      <c r="C25" s="68">
        <v>18.495862884160758</v>
      </c>
      <c r="D25" s="68">
        <v>18.388595564941923</v>
      </c>
      <c r="E25" s="68">
        <v>19.0035140562249</v>
      </c>
      <c r="F25" s="68">
        <v>18.39205103042198</v>
      </c>
      <c r="G25" s="79">
        <f t="shared" ref="G25:H25" si="3">G13/G7</f>
        <v>17.24080882</v>
      </c>
      <c r="H25" s="79">
        <f t="shared" si="3"/>
        <v>15.20734167</v>
      </c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5.75" customHeight="1">
      <c r="A26" s="4" t="s">
        <v>153</v>
      </c>
      <c r="B26" s="45"/>
      <c r="C26" s="45"/>
      <c r="D26" s="45"/>
      <c r="E26" s="45"/>
      <c r="F26" s="80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5.75" customHeight="1">
      <c r="A27" s="81"/>
      <c r="B27" s="82" t="s">
        <v>81</v>
      </c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5.75" customHeight="1">
      <c r="A28" s="83"/>
      <c r="B28" s="47" t="s">
        <v>82</v>
      </c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5.75" customHeight="1">
      <c r="A29" s="20" t="s">
        <v>134</v>
      </c>
      <c r="B29" s="84">
        <v>109.1792656587473</v>
      </c>
      <c r="C29" s="85">
        <v>108.88030888030889</v>
      </c>
      <c r="D29" s="85">
        <v>111.9385342789598</v>
      </c>
      <c r="E29" s="85">
        <v>105.17423442449842</v>
      </c>
      <c r="F29" s="85">
        <f t="shared" ref="F29:H29" si="4">F7/E7*100</f>
        <v>102.3092369</v>
      </c>
      <c r="G29" s="85">
        <f t="shared" si="4"/>
        <v>106.7713445</v>
      </c>
      <c r="H29" s="85">
        <f t="shared" si="4"/>
        <v>113.9246324</v>
      </c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5.75" customHeight="1">
      <c r="A30" s="24" t="s">
        <v>135</v>
      </c>
      <c r="B30" s="70"/>
      <c r="C30" s="86"/>
      <c r="D30" s="86"/>
      <c r="E30" s="86"/>
      <c r="F30" s="86"/>
      <c r="G30" s="86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5.75" customHeight="1">
      <c r="A31" s="13" t="s">
        <v>136</v>
      </c>
      <c r="B31" s="87">
        <v>109.16114790286974</v>
      </c>
      <c r="C31" s="86">
        <v>101.2911555842479</v>
      </c>
      <c r="D31" s="86">
        <v>113.70299553855958</v>
      </c>
      <c r="E31" s="86">
        <v>106.05381165919283</v>
      </c>
      <c r="F31" s="86">
        <f t="shared" ref="F31:H31" si="5">F9/E9*100</f>
        <v>103.9640592</v>
      </c>
      <c r="G31" s="86">
        <f t="shared" si="5"/>
        <v>105.9481444</v>
      </c>
      <c r="H31" s="86">
        <f t="shared" si="5"/>
        <v>115.1631478</v>
      </c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5.75" customHeight="1">
      <c r="A32" s="23" t="s">
        <v>137</v>
      </c>
      <c r="B32" s="72"/>
      <c r="C32" s="86"/>
      <c r="D32" s="86"/>
      <c r="E32" s="86"/>
      <c r="F32" s="86"/>
      <c r="G32" s="86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5.75" customHeight="1">
      <c r="A33" s="11" t="s">
        <v>154</v>
      </c>
      <c r="B33" s="87">
        <v>109.19811320754718</v>
      </c>
      <c r="C33" s="86">
        <v>109.24308588064046</v>
      </c>
      <c r="D33" s="86">
        <v>108.66089273817454</v>
      </c>
      <c r="E33" s="86">
        <v>100.30656039239729</v>
      </c>
      <c r="F33" s="86">
        <f t="shared" ref="F33:H33" si="6">F11/E11*100</f>
        <v>101.4669927</v>
      </c>
      <c r="G33" s="86">
        <f t="shared" si="6"/>
        <v>101.9277108</v>
      </c>
      <c r="H33" s="86">
        <f t="shared" si="6"/>
        <v>111.7021277</v>
      </c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5.75" customHeight="1">
      <c r="A34" s="11" t="s">
        <v>155</v>
      </c>
      <c r="B34" s="87">
        <v>108.97435897435896</v>
      </c>
      <c r="C34" s="86">
        <v>106.11111111111111</v>
      </c>
      <c r="D34" s="86">
        <v>137.69633507853402</v>
      </c>
      <c r="E34" s="86">
        <v>135.36121673003802</v>
      </c>
      <c r="F34" s="86">
        <f t="shared" ref="F34:H34" si="7">F12/E12*100</f>
        <v>106.1797753</v>
      </c>
      <c r="G34" s="86">
        <f t="shared" si="7"/>
        <v>128.042328</v>
      </c>
      <c r="H34" s="86">
        <f t="shared" si="7"/>
        <v>121.6942149</v>
      </c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5.75" customHeight="1">
      <c r="A35" s="20" t="s">
        <v>140</v>
      </c>
      <c r="B35" s="84">
        <v>101.95503915130084</v>
      </c>
      <c r="C35" s="85">
        <v>105.26758384069427</v>
      </c>
      <c r="D35" s="85">
        <v>111.28934334558235</v>
      </c>
      <c r="E35" s="85">
        <v>108.69128287584702</v>
      </c>
      <c r="F35" s="85">
        <f t="shared" ref="F35:H35" si="8">F13/E13*100</f>
        <v>99.01730287</v>
      </c>
      <c r="G35" s="85">
        <f t="shared" si="8"/>
        <v>100.0880399</v>
      </c>
      <c r="H35" s="85">
        <f t="shared" si="8"/>
        <v>100.4877919</v>
      </c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5.75" customHeight="1">
      <c r="A36" s="24" t="s">
        <v>141</v>
      </c>
      <c r="B36" s="70"/>
      <c r="C36" s="86"/>
      <c r="D36" s="86"/>
      <c r="E36" s="86"/>
      <c r="F36" s="86"/>
      <c r="G36" s="86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5.75" customHeight="1">
      <c r="A37" s="73" t="s">
        <v>156</v>
      </c>
      <c r="B37" s="74"/>
      <c r="C37" s="86"/>
      <c r="D37" s="86"/>
      <c r="E37" s="86"/>
      <c r="F37" s="86"/>
      <c r="G37" s="86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5.75" customHeight="1">
      <c r="A38" s="11" t="s">
        <v>157</v>
      </c>
      <c r="B38" s="87">
        <v>102.60141588942577</v>
      </c>
      <c r="C38" s="86">
        <v>104.27273439335787</v>
      </c>
      <c r="D38" s="86">
        <v>113.34084507042252</v>
      </c>
      <c r="E38" s="86">
        <v>104.10908970407927</v>
      </c>
      <c r="F38" s="86">
        <f t="shared" ref="F38:H38" si="9">F16/E16*100</f>
        <v>96.50189388</v>
      </c>
      <c r="G38" s="86">
        <f t="shared" si="9"/>
        <v>95.48123227</v>
      </c>
      <c r="H38" s="86">
        <f t="shared" si="9"/>
        <v>97.55423518</v>
      </c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5.75" customHeight="1">
      <c r="A39" s="11" t="s">
        <v>158</v>
      </c>
      <c r="B39" s="87">
        <v>96.19429143715573</v>
      </c>
      <c r="C39" s="86">
        <v>111.32300357568535</v>
      </c>
      <c r="D39" s="86">
        <v>99.593147751606</v>
      </c>
      <c r="E39" s="86">
        <v>138.42184476456677</v>
      </c>
      <c r="F39" s="86">
        <f t="shared" ref="F39:H39" si="10">F17/E17*100</f>
        <v>111.2923268</v>
      </c>
      <c r="G39" s="86">
        <f t="shared" si="10"/>
        <v>119.581298</v>
      </c>
      <c r="H39" s="86">
        <f t="shared" si="10"/>
        <v>110.3991597</v>
      </c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5.75" customHeight="1">
      <c r="A40" s="22" t="s">
        <v>159</v>
      </c>
      <c r="B40" s="74"/>
      <c r="C40" s="86"/>
      <c r="D40" s="86"/>
      <c r="E40" s="86"/>
      <c r="F40" s="86"/>
      <c r="G40" s="86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5.75" customHeight="1">
      <c r="A41" s="11" t="s">
        <v>146</v>
      </c>
      <c r="B41" s="87">
        <v>97.74193548387096</v>
      </c>
      <c r="C41" s="86">
        <v>151.66253101736973</v>
      </c>
      <c r="D41" s="86">
        <v>137.07460732984293</v>
      </c>
      <c r="E41" s="86">
        <v>112.84316065886846</v>
      </c>
      <c r="F41" s="86">
        <f t="shared" ref="F41:H41" si="11">F19/E19*100</f>
        <v>101.2058388</v>
      </c>
      <c r="G41" s="86">
        <f t="shared" si="11"/>
        <v>101.6513378</v>
      </c>
      <c r="H41" s="86">
        <f t="shared" si="11"/>
        <v>55.85029817</v>
      </c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5.75" customHeight="1">
      <c r="A42" s="12" t="s">
        <v>147</v>
      </c>
      <c r="B42" s="87"/>
      <c r="C42" s="86"/>
      <c r="D42" s="86"/>
      <c r="E42" s="86"/>
      <c r="F42" s="86"/>
      <c r="G42" s="86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5.75" customHeight="1">
      <c r="A43" s="11" t="s">
        <v>148</v>
      </c>
      <c r="B43" s="87">
        <v>102.23659390999731</v>
      </c>
      <c r="C43" s="86">
        <v>101.89434942628274</v>
      </c>
      <c r="D43" s="86">
        <v>108.49888452140657</v>
      </c>
      <c r="E43" s="86">
        <v>108.12363327784848</v>
      </c>
      <c r="F43" s="86">
        <f t="shared" ref="F43:H43" si="12">F21/E21*100</f>
        <v>98.70502294</v>
      </c>
      <c r="G43" s="86">
        <f t="shared" si="12"/>
        <v>99.85932292</v>
      </c>
      <c r="H43" s="86">
        <f t="shared" si="12"/>
        <v>107.1356384</v>
      </c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5.75" customHeight="1">
      <c r="A44" s="11" t="s">
        <v>160</v>
      </c>
      <c r="B44" s="2"/>
      <c r="C44" s="86"/>
      <c r="D44" s="86"/>
      <c r="E44" s="86"/>
      <c r="F44" s="86"/>
      <c r="G44" s="86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5.75" customHeight="1">
      <c r="A45" s="21" t="s">
        <v>150</v>
      </c>
      <c r="B45" s="84">
        <v>96.8509070285824</v>
      </c>
      <c r="C45" s="85">
        <v>103.16223216388039</v>
      </c>
      <c r="D45" s="85">
        <v>102.41350614624145</v>
      </c>
      <c r="E45" s="85">
        <v>100.09423225289866</v>
      </c>
      <c r="F45" s="85">
        <f t="shared" ref="F45:H45" si="13">F23/E23*100</f>
        <v>97.75493088</v>
      </c>
      <c r="G45" s="85">
        <f t="shared" si="13"/>
        <v>94.30216974</v>
      </c>
      <c r="H45" s="85">
        <f t="shared" si="13"/>
        <v>99.41358354</v>
      </c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5.75" customHeight="1">
      <c r="A46" s="4" t="s">
        <v>151</v>
      </c>
      <c r="B46" s="77"/>
      <c r="C46" s="86"/>
      <c r="D46" s="86"/>
      <c r="E46" s="86"/>
      <c r="F46" s="85"/>
      <c r="G46" s="85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5.75" customHeight="1">
      <c r="A47" s="21" t="s">
        <v>152</v>
      </c>
      <c r="B47" s="85">
        <v>93.38</v>
      </c>
      <c r="C47" s="85">
        <v>96.6819298395029</v>
      </c>
      <c r="D47" s="85">
        <v>99.42004695920029</v>
      </c>
      <c r="E47" s="85">
        <v>103.34402096729632</v>
      </c>
      <c r="F47" s="85">
        <f t="shared" ref="F47:H47" si="14">F25/E25*100</f>
        <v>96.78236865</v>
      </c>
      <c r="G47" s="85">
        <f t="shared" si="14"/>
        <v>93.74054473</v>
      </c>
      <c r="H47" s="85">
        <f t="shared" si="14"/>
        <v>88.20550025</v>
      </c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5.75" customHeight="1">
      <c r="A48" s="4" t="s">
        <v>153</v>
      </c>
      <c r="B48" s="45"/>
      <c r="C48" s="45"/>
      <c r="D48" s="45"/>
      <c r="E48" s="45"/>
      <c r="F48" s="80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5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5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5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5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5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5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5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5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5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5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5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5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5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5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5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5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5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5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5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5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5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5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5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5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5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5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5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5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5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5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5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5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5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5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5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5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5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5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5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5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5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5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5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5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5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5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5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5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5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5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5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5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5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5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5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5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5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5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5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5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5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5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5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5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5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5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5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5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5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5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5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5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5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5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5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5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5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5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5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5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5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5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5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5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5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5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5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5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5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5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5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5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5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5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5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5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5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5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5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5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5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5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5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5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5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5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5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5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5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5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5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5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5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5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5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5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5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5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5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5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5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5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5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5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5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5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5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5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5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5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5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5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5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5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5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5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5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5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5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5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5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5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5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5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5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5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5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5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5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5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5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5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5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5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5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5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5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5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5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5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5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5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5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5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5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5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5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5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5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5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5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5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5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5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5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5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5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5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5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5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5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5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5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5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5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5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5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5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5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5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5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5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5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5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5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5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5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5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5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5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5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5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5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5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5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5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5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5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5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5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5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5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5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5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5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5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5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5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5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5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5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5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5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5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5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5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5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5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5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5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5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5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5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5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5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5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5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5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5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5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5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5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5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5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5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5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5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5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5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5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5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5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5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5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5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5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5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5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5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5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5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5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5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5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5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5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5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5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5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5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5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5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5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5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5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5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5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5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5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5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5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5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5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5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5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5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5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5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5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5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5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5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5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5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5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5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5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5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5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5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5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5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5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5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5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5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5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5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5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5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5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5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5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5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5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5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5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5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5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5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5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5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5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5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5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5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5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5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5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5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5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5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5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5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5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5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5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5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5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5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5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5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5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5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5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5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5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5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5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5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5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5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5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5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5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5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5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5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5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5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5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5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5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5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5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5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5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5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5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5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5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5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5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5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5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5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5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5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5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5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5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5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5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5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5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5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5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5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5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5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5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5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5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5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5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5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5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5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5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5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5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5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5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5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5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5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5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5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5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5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5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5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5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5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5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5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5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5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5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5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5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5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5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5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5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5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5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5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5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5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5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5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5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5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5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5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5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5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5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5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5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5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5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5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5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5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5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5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5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5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5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5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5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5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5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5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5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5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5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5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5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5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5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5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5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5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5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5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5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5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5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5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5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5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5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5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5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5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5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5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5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5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5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5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5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5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5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5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5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5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5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5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5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5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5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5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5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5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5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5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5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5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5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5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5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5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5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5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5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5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5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5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5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5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5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5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5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5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5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5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5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5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5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5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5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5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5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5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5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5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5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5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5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5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5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5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5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5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5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5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5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5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5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5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5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5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5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5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5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5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5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5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5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5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5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5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5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5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5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5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5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5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5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5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5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5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5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5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5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5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5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5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5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5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5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5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5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5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5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5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5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5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5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5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5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5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5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5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5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5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5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5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5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5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5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5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5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5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5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5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5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5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5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5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5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5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5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5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5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5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5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5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5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5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5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5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5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5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5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5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5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5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5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5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5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5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5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5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5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5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5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5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5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5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5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5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5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5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5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5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5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5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5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5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5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5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5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5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5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5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5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5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5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5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5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5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5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5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5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5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5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5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5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5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5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5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5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5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5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5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5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5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5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5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5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5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5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5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5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5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5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5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5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5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5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5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5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5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5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5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5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5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5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5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5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5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5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5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5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5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5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5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5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5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5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5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5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5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5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5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5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5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5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5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5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5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5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5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5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5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5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5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5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5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5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5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5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5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5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5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5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5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5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5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5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5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5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5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5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5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5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5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5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5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5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5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5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5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5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5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5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5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5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5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5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5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5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5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5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5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5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5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5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5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5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5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5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5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5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5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5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5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5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5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5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5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5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5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5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5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5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5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5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5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5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5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5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5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5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5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5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5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5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5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5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5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5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5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5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5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5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5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5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5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5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5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3">
    <mergeCell ref="B4:H4"/>
    <mergeCell ref="B27:G27"/>
    <mergeCell ref="B28:G28"/>
  </mergeCells>
  <printOptions/>
  <pageMargins bottom="0.15748031496062992" footer="0.0" header="0.0" left="0.7480314960629921" right="0.1968503937007874" top="0.2755905511811024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ySplit="10.0" topLeftCell="B11" activePane="bottomRight" state="frozen"/>
      <selection activeCell="B1" sqref="B1" pane="topRight"/>
      <selection activeCell="A11" sqref="A11" pane="bottomLeft"/>
      <selection activeCell="B11" sqref="B11" pane="bottomRight"/>
    </sheetView>
  </sheetViews>
  <sheetFormatPr customHeight="1" defaultColWidth="14.43" defaultRowHeight="15.0"/>
  <cols>
    <col customWidth="1" min="1" max="1" width="21.14"/>
    <col customWidth="1" hidden="1" min="2" max="3" width="9.86"/>
    <col customWidth="1" hidden="1" min="4" max="4" width="11.29"/>
    <col customWidth="1" min="5" max="6" width="9.86"/>
    <col customWidth="1" hidden="1" min="7" max="7" width="11.29"/>
    <col customWidth="1" min="8" max="8" width="8.71"/>
    <col customWidth="1" min="9" max="9" width="9.14"/>
    <col customWidth="1" min="10" max="11" width="8.71"/>
    <col customWidth="1" min="12" max="12" width="8.57"/>
    <col customWidth="1" min="13" max="15" width="8.29"/>
    <col customWidth="1" min="16" max="16" width="8.86"/>
    <col customWidth="1" min="17" max="17" width="8.0"/>
    <col customWidth="1" min="18" max="18" width="8.57"/>
    <col customWidth="1" min="19" max="19" width="8.43"/>
    <col customWidth="1" min="20" max="26" width="8.71"/>
  </cols>
  <sheetData>
    <row r="1" ht="19.5" customHeight="1">
      <c r="A1" s="21" t="s">
        <v>161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50" t="s">
        <v>162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2"/>
      <c r="B4" s="2"/>
      <c r="C4" s="2"/>
      <c r="D4" s="2"/>
      <c r="E4" s="2"/>
      <c r="F4" s="2"/>
      <c r="G4" s="88"/>
      <c r="H4" s="2"/>
      <c r="I4" s="2"/>
      <c r="J4" s="2"/>
      <c r="K4" s="2"/>
      <c r="L4" s="2"/>
      <c r="M4" s="88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51"/>
      <c r="B5" s="51"/>
      <c r="C5" s="51"/>
      <c r="D5" s="51"/>
      <c r="E5" s="51"/>
      <c r="F5" s="51"/>
      <c r="G5" s="62"/>
      <c r="H5" s="51"/>
      <c r="I5" s="51"/>
      <c r="J5" s="51"/>
      <c r="K5" s="51"/>
      <c r="L5" s="62" t="s">
        <v>163</v>
      </c>
      <c r="M5" s="53"/>
      <c r="N5" s="53"/>
      <c r="O5" s="53"/>
      <c r="P5" s="53"/>
      <c r="Q5" s="53"/>
      <c r="R5" s="53"/>
      <c r="S5" s="53"/>
      <c r="T5" s="2"/>
      <c r="U5" s="2"/>
      <c r="V5" s="2"/>
      <c r="W5" s="2"/>
      <c r="X5" s="2"/>
      <c r="Y5" s="2"/>
      <c r="Z5" s="2"/>
    </row>
    <row r="6" ht="19.5" customHeight="1">
      <c r="A6" s="2"/>
      <c r="B6" s="27" t="s">
        <v>92</v>
      </c>
      <c r="C6" s="28"/>
      <c r="D6" s="28"/>
      <c r="E6" s="27" t="s">
        <v>93</v>
      </c>
      <c r="F6" s="28"/>
      <c r="G6" s="28"/>
      <c r="H6" s="27" t="s">
        <v>94</v>
      </c>
      <c r="I6" s="28"/>
      <c r="J6" s="28"/>
      <c r="K6" s="27" t="s">
        <v>95</v>
      </c>
      <c r="L6" s="28"/>
      <c r="M6" s="28"/>
      <c r="N6" s="27" t="s">
        <v>96</v>
      </c>
      <c r="O6" s="28"/>
      <c r="P6" s="28"/>
      <c r="Q6" s="27" t="s">
        <v>97</v>
      </c>
      <c r="R6" s="28"/>
      <c r="S6" s="28"/>
      <c r="T6" s="2"/>
      <c r="U6" s="2"/>
      <c r="V6" s="2"/>
      <c r="W6" s="2"/>
      <c r="X6" s="2"/>
      <c r="Y6" s="2"/>
      <c r="Z6" s="2"/>
    </row>
    <row r="7" ht="19.5" customHeight="1">
      <c r="A7" s="2"/>
      <c r="B7" s="54" t="s">
        <v>98</v>
      </c>
      <c r="C7" s="55" t="s">
        <v>164</v>
      </c>
      <c r="D7" s="53"/>
      <c r="E7" s="54" t="s">
        <v>98</v>
      </c>
      <c r="F7" s="55" t="s">
        <v>165</v>
      </c>
      <c r="G7" s="53"/>
      <c r="H7" s="54" t="s">
        <v>98</v>
      </c>
      <c r="I7" s="55" t="s">
        <v>166</v>
      </c>
      <c r="J7" s="53"/>
      <c r="K7" s="54" t="s">
        <v>98</v>
      </c>
      <c r="L7" s="55" t="s">
        <v>167</v>
      </c>
      <c r="M7" s="53"/>
      <c r="N7" s="54" t="s">
        <v>98</v>
      </c>
      <c r="O7" s="55" t="s">
        <v>168</v>
      </c>
      <c r="P7" s="53"/>
      <c r="Q7" s="54" t="s">
        <v>98</v>
      </c>
      <c r="R7" s="55" t="s">
        <v>169</v>
      </c>
      <c r="S7" s="53"/>
      <c r="T7" s="2"/>
      <c r="U7" s="2"/>
      <c r="V7" s="2"/>
      <c r="W7" s="2"/>
      <c r="X7" s="2"/>
      <c r="Y7" s="2"/>
      <c r="Z7" s="2"/>
    </row>
    <row r="8" ht="39.0" customHeight="1">
      <c r="A8" s="2"/>
      <c r="B8" s="56" t="s">
        <v>105</v>
      </c>
      <c r="C8" s="54" t="s">
        <v>106</v>
      </c>
      <c r="D8" s="33" t="s">
        <v>107</v>
      </c>
      <c r="E8" s="56" t="s">
        <v>105</v>
      </c>
      <c r="F8" s="54" t="s">
        <v>106</v>
      </c>
      <c r="G8" s="33" t="s">
        <v>107</v>
      </c>
      <c r="H8" s="56" t="s">
        <v>105</v>
      </c>
      <c r="I8" s="54" t="s">
        <v>106</v>
      </c>
      <c r="J8" s="33" t="s">
        <v>107</v>
      </c>
      <c r="K8" s="56" t="s">
        <v>105</v>
      </c>
      <c r="L8" s="54" t="s">
        <v>106</v>
      </c>
      <c r="M8" s="33" t="s">
        <v>107</v>
      </c>
      <c r="N8" s="56" t="s">
        <v>105</v>
      </c>
      <c r="O8" s="54" t="s">
        <v>106</v>
      </c>
      <c r="P8" s="33" t="s">
        <v>107</v>
      </c>
      <c r="Q8" s="56" t="s">
        <v>105</v>
      </c>
      <c r="R8" s="54" t="s">
        <v>106</v>
      </c>
      <c r="S8" s="33" t="s">
        <v>107</v>
      </c>
      <c r="T8" s="2"/>
      <c r="U8" s="2"/>
      <c r="V8" s="2"/>
      <c r="W8" s="2"/>
      <c r="X8" s="2"/>
      <c r="Y8" s="2"/>
      <c r="Z8" s="2"/>
    </row>
    <row r="9" ht="19.5" customHeight="1">
      <c r="A9" s="2"/>
      <c r="B9" s="55"/>
      <c r="C9" s="57" t="s">
        <v>108</v>
      </c>
      <c r="D9" s="57" t="s">
        <v>109</v>
      </c>
      <c r="E9" s="55"/>
      <c r="F9" s="57" t="s">
        <v>108</v>
      </c>
      <c r="G9" s="57" t="s">
        <v>109</v>
      </c>
      <c r="H9" s="55"/>
      <c r="I9" s="57" t="s">
        <v>108</v>
      </c>
      <c r="J9" s="57" t="s">
        <v>109</v>
      </c>
      <c r="K9" s="55"/>
      <c r="L9" s="57" t="s">
        <v>108</v>
      </c>
      <c r="M9" s="57" t="s">
        <v>109</v>
      </c>
      <c r="N9" s="55"/>
      <c r="O9" s="57" t="s">
        <v>108</v>
      </c>
      <c r="P9" s="57" t="s">
        <v>109</v>
      </c>
      <c r="Q9" s="55"/>
      <c r="R9" s="57" t="s">
        <v>108</v>
      </c>
      <c r="S9" s="57" t="s">
        <v>109</v>
      </c>
      <c r="T9" s="2"/>
      <c r="U9" s="2"/>
      <c r="V9" s="2"/>
      <c r="W9" s="2"/>
      <c r="X9" s="2"/>
      <c r="Y9" s="2"/>
      <c r="Z9" s="2"/>
    </row>
    <row r="10" ht="19.5" customHeight="1">
      <c r="A10" s="2"/>
      <c r="B10" s="54"/>
      <c r="C10" s="56"/>
      <c r="D10" s="56"/>
      <c r="E10" s="54"/>
      <c r="F10" s="56"/>
      <c r="G10" s="56"/>
      <c r="H10" s="54"/>
      <c r="I10" s="56"/>
      <c r="J10" s="56"/>
      <c r="K10" s="54"/>
      <c r="L10" s="56"/>
      <c r="M10" s="56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21" t="s">
        <v>170</v>
      </c>
      <c r="B11" s="58">
        <v>1692.0</v>
      </c>
      <c r="C11" s="58">
        <v>1501.0</v>
      </c>
      <c r="D11" s="58">
        <v>191.0</v>
      </c>
      <c r="E11" s="58">
        <v>1894.0</v>
      </c>
      <c r="F11" s="58">
        <v>1631.0</v>
      </c>
      <c r="G11" s="58">
        <v>263.0</v>
      </c>
      <c r="H11" s="58">
        <v>1992.0</v>
      </c>
      <c r="I11" s="58">
        <v>1636.0</v>
      </c>
      <c r="J11" s="58">
        <v>356.0</v>
      </c>
      <c r="K11" s="58">
        <v>2038.0</v>
      </c>
      <c r="L11" s="58">
        <v>1660.0</v>
      </c>
      <c r="M11" s="58">
        <v>378.0</v>
      </c>
      <c r="N11" s="58">
        <f t="shared" ref="N11:S11" si="1">SUM(N12:N19)</f>
        <v>2176</v>
      </c>
      <c r="O11" s="58">
        <f t="shared" si="1"/>
        <v>1692</v>
      </c>
      <c r="P11" s="21">
        <f t="shared" si="1"/>
        <v>484</v>
      </c>
      <c r="Q11" s="58">
        <f t="shared" si="1"/>
        <v>2479</v>
      </c>
      <c r="R11" s="58">
        <f t="shared" si="1"/>
        <v>1890</v>
      </c>
      <c r="S11" s="21">
        <f t="shared" si="1"/>
        <v>589</v>
      </c>
      <c r="T11" s="2"/>
      <c r="U11" s="2"/>
      <c r="V11" s="2"/>
      <c r="W11" s="2"/>
      <c r="X11" s="2"/>
      <c r="Y11" s="2"/>
      <c r="Z11" s="2"/>
    </row>
    <row r="12" ht="19.5" customHeight="1">
      <c r="A12" s="11" t="s">
        <v>111</v>
      </c>
      <c r="B12" s="42">
        <v>221.0</v>
      </c>
      <c r="C12" s="42">
        <v>172.0</v>
      </c>
      <c r="D12" s="42">
        <v>49.0</v>
      </c>
      <c r="E12" s="42">
        <v>249.0</v>
      </c>
      <c r="F12" s="42">
        <v>182.0</v>
      </c>
      <c r="G12" s="42">
        <v>67.0</v>
      </c>
      <c r="H12" s="42">
        <v>260.0</v>
      </c>
      <c r="I12" s="42">
        <v>188.0</v>
      </c>
      <c r="J12" s="42">
        <v>72.0</v>
      </c>
      <c r="K12" s="42">
        <v>251.0</v>
      </c>
      <c r="L12" s="42">
        <v>184.0</v>
      </c>
      <c r="M12" s="42">
        <v>67.0</v>
      </c>
      <c r="N12" s="2">
        <v>216.0</v>
      </c>
      <c r="O12" s="2">
        <v>144.0</v>
      </c>
      <c r="P12" s="2">
        <v>72.0</v>
      </c>
      <c r="Q12" s="2">
        <f t="shared" ref="Q12:Q19" si="2">R12+S12</f>
        <v>297</v>
      </c>
      <c r="R12" s="2">
        <v>170.0</v>
      </c>
      <c r="S12" s="2">
        <v>127.0</v>
      </c>
      <c r="T12" s="2"/>
      <c r="U12" s="2"/>
      <c r="V12" s="2"/>
      <c r="W12" s="2"/>
      <c r="X12" s="2"/>
      <c r="Y12" s="2"/>
      <c r="Z12" s="2"/>
    </row>
    <row r="13" ht="19.5" customHeight="1">
      <c r="A13" s="11" t="s">
        <v>112</v>
      </c>
      <c r="B13" s="42">
        <v>134.0</v>
      </c>
      <c r="C13" s="42">
        <v>126.0</v>
      </c>
      <c r="D13" s="42">
        <v>8.0</v>
      </c>
      <c r="E13" s="42">
        <v>151.0</v>
      </c>
      <c r="F13" s="42">
        <v>136.0</v>
      </c>
      <c r="G13" s="42">
        <v>15.0</v>
      </c>
      <c r="H13" s="42">
        <v>156.0</v>
      </c>
      <c r="I13" s="42">
        <v>139.0</v>
      </c>
      <c r="J13" s="42">
        <v>17.0</v>
      </c>
      <c r="K13" s="42">
        <v>190.0</v>
      </c>
      <c r="L13" s="42">
        <v>170.0</v>
      </c>
      <c r="M13" s="42">
        <v>20.0</v>
      </c>
      <c r="N13" s="2">
        <v>264.0</v>
      </c>
      <c r="O13" s="2">
        <v>247.0</v>
      </c>
      <c r="P13" s="2">
        <v>17.0</v>
      </c>
      <c r="Q13" s="2">
        <f t="shared" si="2"/>
        <v>295</v>
      </c>
      <c r="R13" s="2">
        <v>255.0</v>
      </c>
      <c r="S13" s="2">
        <v>40.0</v>
      </c>
      <c r="T13" s="2"/>
      <c r="U13" s="2"/>
      <c r="V13" s="2"/>
      <c r="W13" s="2"/>
      <c r="X13" s="2"/>
      <c r="Y13" s="2"/>
      <c r="Z13" s="2"/>
    </row>
    <row r="14" ht="19.5" customHeight="1">
      <c r="A14" s="11" t="s">
        <v>113</v>
      </c>
      <c r="B14" s="42">
        <v>198.0</v>
      </c>
      <c r="C14" s="42">
        <v>160.0</v>
      </c>
      <c r="D14" s="42">
        <v>38.0</v>
      </c>
      <c r="E14" s="42">
        <v>238.0</v>
      </c>
      <c r="F14" s="42">
        <v>199.0</v>
      </c>
      <c r="G14" s="42">
        <v>39.0</v>
      </c>
      <c r="H14" s="42">
        <v>256.0</v>
      </c>
      <c r="I14" s="42">
        <v>202.0</v>
      </c>
      <c r="J14" s="42">
        <v>54.0</v>
      </c>
      <c r="K14" s="42">
        <v>244.0</v>
      </c>
      <c r="L14" s="42">
        <v>194.0</v>
      </c>
      <c r="M14" s="42">
        <v>50.0</v>
      </c>
      <c r="N14" s="2">
        <v>292.0</v>
      </c>
      <c r="O14" s="2">
        <v>203.0</v>
      </c>
      <c r="P14" s="2">
        <v>89.0</v>
      </c>
      <c r="Q14" s="2">
        <f t="shared" si="2"/>
        <v>295</v>
      </c>
      <c r="R14" s="2">
        <v>203.0</v>
      </c>
      <c r="S14" s="2">
        <v>92.0</v>
      </c>
      <c r="T14" s="2"/>
      <c r="U14" s="2"/>
      <c r="V14" s="2"/>
      <c r="W14" s="2"/>
      <c r="X14" s="2"/>
      <c r="Y14" s="2"/>
      <c r="Z14" s="2"/>
    </row>
    <row r="15" ht="19.5" customHeight="1">
      <c r="A15" s="11" t="s">
        <v>114</v>
      </c>
      <c r="B15" s="42">
        <v>287.0</v>
      </c>
      <c r="C15" s="42">
        <v>218.0</v>
      </c>
      <c r="D15" s="42">
        <v>69.0</v>
      </c>
      <c r="E15" s="42">
        <v>274.0</v>
      </c>
      <c r="F15" s="42">
        <v>193.0</v>
      </c>
      <c r="G15" s="42">
        <v>81.0</v>
      </c>
      <c r="H15" s="42">
        <v>294.0</v>
      </c>
      <c r="I15" s="42">
        <v>210.0</v>
      </c>
      <c r="J15" s="42">
        <v>84.0</v>
      </c>
      <c r="K15" s="42">
        <v>306.0</v>
      </c>
      <c r="L15" s="42">
        <v>210.0</v>
      </c>
      <c r="M15" s="42">
        <v>96.0</v>
      </c>
      <c r="N15" s="2">
        <v>325.0</v>
      </c>
      <c r="O15" s="2">
        <v>185.0</v>
      </c>
      <c r="P15" s="2">
        <v>140.0</v>
      </c>
      <c r="Q15" s="2">
        <f t="shared" si="2"/>
        <v>341</v>
      </c>
      <c r="R15" s="2">
        <v>208.0</v>
      </c>
      <c r="S15" s="2">
        <v>133.0</v>
      </c>
      <c r="T15" s="2"/>
      <c r="U15" s="2"/>
      <c r="V15" s="2"/>
      <c r="W15" s="2"/>
      <c r="X15" s="2"/>
      <c r="Y15" s="2"/>
      <c r="Z15" s="2"/>
    </row>
    <row r="16" ht="19.5" customHeight="1">
      <c r="A16" s="11" t="s">
        <v>115</v>
      </c>
      <c r="B16" s="42">
        <v>226.0</v>
      </c>
      <c r="C16" s="42">
        <v>226.0</v>
      </c>
      <c r="D16" s="60">
        <v>0.0</v>
      </c>
      <c r="E16" s="42">
        <v>264.0</v>
      </c>
      <c r="F16" s="42">
        <v>264.0</v>
      </c>
      <c r="G16" s="60">
        <v>0.0</v>
      </c>
      <c r="H16" s="42">
        <v>269.0</v>
      </c>
      <c r="I16" s="42">
        <v>269.0</v>
      </c>
      <c r="J16" s="60">
        <v>0.0</v>
      </c>
      <c r="K16" s="42">
        <v>245.0</v>
      </c>
      <c r="L16" s="42">
        <v>245.0</v>
      </c>
      <c r="M16" s="60">
        <v>0.0</v>
      </c>
      <c r="N16" s="2">
        <v>308.0</v>
      </c>
      <c r="O16" s="2">
        <v>308.0</v>
      </c>
      <c r="P16" s="60">
        <v>0.0</v>
      </c>
      <c r="Q16" s="2">
        <f t="shared" si="2"/>
        <v>317</v>
      </c>
      <c r="R16" s="2">
        <v>312.0</v>
      </c>
      <c r="S16" s="2">
        <v>5.0</v>
      </c>
      <c r="T16" s="2"/>
      <c r="U16" s="2"/>
      <c r="V16" s="2"/>
      <c r="W16" s="2"/>
      <c r="X16" s="2"/>
      <c r="Y16" s="2"/>
      <c r="Z16" s="2"/>
    </row>
    <row r="17" ht="19.5" customHeight="1">
      <c r="A17" s="11" t="s">
        <v>116</v>
      </c>
      <c r="B17" s="42">
        <v>199.0</v>
      </c>
      <c r="C17" s="42">
        <v>189.0</v>
      </c>
      <c r="D17" s="42">
        <v>10.0</v>
      </c>
      <c r="E17" s="42">
        <v>228.0</v>
      </c>
      <c r="F17" s="42">
        <v>195.0</v>
      </c>
      <c r="G17" s="42">
        <v>33.0</v>
      </c>
      <c r="H17" s="42">
        <v>237.0</v>
      </c>
      <c r="I17" s="42">
        <v>187.0</v>
      </c>
      <c r="J17" s="42">
        <v>50.0</v>
      </c>
      <c r="K17" s="42">
        <v>281.0</v>
      </c>
      <c r="L17" s="42">
        <v>210.0</v>
      </c>
      <c r="M17" s="42">
        <v>71.0</v>
      </c>
      <c r="N17" s="2">
        <v>315.0</v>
      </c>
      <c r="O17" s="2">
        <v>214.0</v>
      </c>
      <c r="P17" s="2">
        <v>101.0</v>
      </c>
      <c r="Q17" s="2">
        <f t="shared" si="2"/>
        <v>325</v>
      </c>
      <c r="R17" s="2">
        <v>233.0</v>
      </c>
      <c r="S17" s="2">
        <v>92.0</v>
      </c>
      <c r="T17" s="2"/>
      <c r="U17" s="2"/>
      <c r="V17" s="2"/>
      <c r="W17" s="2"/>
      <c r="X17" s="2"/>
      <c r="Y17" s="2"/>
      <c r="Z17" s="2"/>
    </row>
    <row r="18" ht="19.5" customHeight="1">
      <c r="A18" s="11" t="s">
        <v>117</v>
      </c>
      <c r="B18" s="42">
        <v>195.0</v>
      </c>
      <c r="C18" s="42">
        <v>183.0</v>
      </c>
      <c r="D18" s="42">
        <v>12.0</v>
      </c>
      <c r="E18" s="42">
        <v>248.0</v>
      </c>
      <c r="F18" s="42">
        <v>224.0</v>
      </c>
      <c r="G18" s="42">
        <v>24.0</v>
      </c>
      <c r="H18" s="42">
        <v>219.0</v>
      </c>
      <c r="I18" s="42">
        <v>179.0</v>
      </c>
      <c r="J18" s="42">
        <v>40.0</v>
      </c>
      <c r="K18" s="42">
        <v>234.0</v>
      </c>
      <c r="L18" s="42">
        <v>184.0</v>
      </c>
      <c r="M18" s="42">
        <v>50.0</v>
      </c>
      <c r="N18" s="2">
        <v>264.0</v>
      </c>
      <c r="O18" s="2">
        <v>223.0</v>
      </c>
      <c r="P18" s="2">
        <v>41.0</v>
      </c>
      <c r="Q18" s="2">
        <f t="shared" si="2"/>
        <v>303</v>
      </c>
      <c r="R18" s="2">
        <v>228.0</v>
      </c>
      <c r="S18" s="2">
        <v>75.0</v>
      </c>
      <c r="T18" s="2"/>
      <c r="U18" s="2"/>
      <c r="V18" s="2"/>
      <c r="W18" s="2"/>
      <c r="X18" s="2"/>
      <c r="Y18" s="2"/>
      <c r="Z18" s="2"/>
    </row>
    <row r="19" ht="19.5" customHeight="1">
      <c r="A19" s="11" t="s">
        <v>118</v>
      </c>
      <c r="B19" s="42">
        <v>232.0</v>
      </c>
      <c r="C19" s="42">
        <v>227.0</v>
      </c>
      <c r="D19" s="42">
        <v>5.0</v>
      </c>
      <c r="E19" s="42">
        <v>242.0</v>
      </c>
      <c r="F19" s="42">
        <v>238.0</v>
      </c>
      <c r="G19" s="42">
        <v>4.0</v>
      </c>
      <c r="H19" s="42">
        <v>301.0</v>
      </c>
      <c r="I19" s="42">
        <v>262.0</v>
      </c>
      <c r="J19" s="42">
        <v>39.0</v>
      </c>
      <c r="K19" s="42">
        <v>287.0</v>
      </c>
      <c r="L19" s="42">
        <v>263.0</v>
      </c>
      <c r="M19" s="42">
        <v>24.0</v>
      </c>
      <c r="N19" s="2">
        <v>192.0</v>
      </c>
      <c r="O19" s="2">
        <v>168.0</v>
      </c>
      <c r="P19" s="2">
        <v>24.0</v>
      </c>
      <c r="Q19" s="2">
        <f t="shared" si="2"/>
        <v>306</v>
      </c>
      <c r="R19" s="2">
        <v>281.0</v>
      </c>
      <c r="S19" s="2">
        <v>25.0</v>
      </c>
      <c r="T19" s="2"/>
      <c r="U19" s="2"/>
      <c r="V19" s="2"/>
      <c r="W19" s="2"/>
      <c r="X19" s="2"/>
      <c r="Y19" s="2"/>
      <c r="Z19" s="2"/>
    </row>
    <row r="20" ht="19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9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9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9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9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9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9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9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9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9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9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9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9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9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9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9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9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9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9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9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9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9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9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9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9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9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9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9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9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9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9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9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9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9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9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9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9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9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9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9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9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9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9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9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9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9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9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9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9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9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9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9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9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9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9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9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9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9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9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3">
    <mergeCell ref="C7:D7"/>
    <mergeCell ref="F7:G7"/>
    <mergeCell ref="I7:J7"/>
    <mergeCell ref="L7:M7"/>
    <mergeCell ref="O7:P7"/>
    <mergeCell ref="R7:S7"/>
    <mergeCell ref="L5:S5"/>
    <mergeCell ref="B6:D6"/>
    <mergeCell ref="E6:G6"/>
    <mergeCell ref="H6:J6"/>
    <mergeCell ref="K6:M6"/>
    <mergeCell ref="N6:P6"/>
    <mergeCell ref="Q6:S6"/>
  </mergeCells>
  <printOptions/>
  <pageMargins bottom="0.6299212598425197" footer="0.0" header="0.0" left="0.4330708661417323" right="0.2362204724409449" top="0.6299212598425197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ySplit="9.0" topLeftCell="B10" activePane="bottomRight" state="frozen"/>
      <selection activeCell="B1" sqref="B1" pane="topRight"/>
      <selection activeCell="A10" sqref="A10" pane="bottomLeft"/>
      <selection activeCell="B10" sqref="B10" pane="bottomRight"/>
    </sheetView>
  </sheetViews>
  <sheetFormatPr customHeight="1" defaultColWidth="14.43" defaultRowHeight="15.0"/>
  <cols>
    <col customWidth="1" min="1" max="1" width="22.0"/>
    <col customWidth="1" hidden="1" min="2" max="10" width="10.43"/>
    <col customWidth="1" hidden="1" min="11" max="12" width="9.86"/>
    <col customWidth="1" hidden="1" min="13" max="13" width="0.57"/>
    <col customWidth="1" hidden="1" min="14" max="15" width="9.86"/>
    <col customWidth="1" hidden="1" min="16" max="16" width="10.43"/>
    <col customWidth="1" min="17" max="17" width="8.71"/>
    <col customWidth="1" min="18" max="18" width="9.86"/>
    <col customWidth="1" min="19" max="19" width="9.14"/>
    <col customWidth="1" min="20" max="20" width="9.0"/>
    <col customWidth="1" min="21" max="21" width="9.86"/>
    <col customWidth="1" min="22" max="22" width="10.43"/>
    <col customWidth="1" min="23" max="24" width="10.14"/>
    <col customWidth="1" min="25" max="25" width="11.0"/>
    <col customWidth="1" min="26" max="26" width="10.57"/>
    <col customWidth="1" min="27" max="27" width="10.71"/>
    <col customWidth="1" min="28" max="28" width="10.43"/>
    <col customWidth="1" min="29" max="30" width="9.14"/>
  </cols>
  <sheetData>
    <row r="1" ht="19.5" customHeight="1">
      <c r="A1" s="21" t="s">
        <v>171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ht="19.5" customHeight="1">
      <c r="A2" s="50" t="s">
        <v>172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ht="19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ht="19.5" customHeight="1">
      <c r="A4" s="51"/>
      <c r="B4" s="51"/>
      <c r="C4" s="51"/>
      <c r="D4" s="51"/>
      <c r="E4" s="51"/>
      <c r="F4" s="51"/>
      <c r="G4" s="62"/>
      <c r="H4" s="51"/>
      <c r="I4" s="51"/>
      <c r="J4" s="51"/>
      <c r="K4" s="51"/>
      <c r="L4" s="51"/>
      <c r="M4" s="51"/>
      <c r="N4" s="51"/>
      <c r="O4" s="51"/>
      <c r="P4" s="62"/>
      <c r="Q4" s="51"/>
      <c r="R4" s="51"/>
      <c r="S4" s="51"/>
      <c r="T4" s="51"/>
      <c r="U4" s="51"/>
      <c r="V4" s="62" t="s">
        <v>173</v>
      </c>
      <c r="W4" s="53"/>
      <c r="X4" s="53"/>
      <c r="Y4" s="53"/>
      <c r="Z4" s="53"/>
      <c r="AA4" s="53"/>
      <c r="AB4" s="53"/>
      <c r="AC4" s="2"/>
      <c r="AD4" s="2"/>
    </row>
    <row r="5" ht="19.5" customHeight="1">
      <c r="A5" s="2"/>
      <c r="B5" s="27" t="s">
        <v>174</v>
      </c>
      <c r="C5" s="28"/>
      <c r="D5" s="28"/>
      <c r="E5" s="27" t="s">
        <v>175</v>
      </c>
      <c r="F5" s="28"/>
      <c r="G5" s="28"/>
      <c r="H5" s="27" t="s">
        <v>176</v>
      </c>
      <c r="I5" s="28"/>
      <c r="J5" s="28"/>
      <c r="K5" s="27" t="s">
        <v>92</v>
      </c>
      <c r="L5" s="28"/>
      <c r="M5" s="28"/>
      <c r="N5" s="27" t="s">
        <v>93</v>
      </c>
      <c r="O5" s="28"/>
      <c r="P5" s="28"/>
      <c r="Q5" s="27" t="s">
        <v>94</v>
      </c>
      <c r="R5" s="28"/>
      <c r="S5" s="28"/>
      <c r="T5" s="27" t="s">
        <v>95</v>
      </c>
      <c r="U5" s="28"/>
      <c r="V5" s="28"/>
      <c r="W5" s="27" t="s">
        <v>96</v>
      </c>
      <c r="X5" s="28"/>
      <c r="Y5" s="28"/>
      <c r="Z5" s="27" t="s">
        <v>97</v>
      </c>
      <c r="AA5" s="28"/>
      <c r="AB5" s="28"/>
      <c r="AC5" s="2"/>
      <c r="AD5" s="2"/>
    </row>
    <row r="6" ht="19.5" customHeight="1">
      <c r="A6" s="2"/>
      <c r="B6" s="54" t="s">
        <v>98</v>
      </c>
      <c r="C6" s="55" t="s">
        <v>177</v>
      </c>
      <c r="D6" s="53"/>
      <c r="E6" s="54" t="s">
        <v>98</v>
      </c>
      <c r="F6" s="55" t="s">
        <v>178</v>
      </c>
      <c r="G6" s="53"/>
      <c r="H6" s="54" t="s">
        <v>98</v>
      </c>
      <c r="I6" s="55" t="s">
        <v>179</v>
      </c>
      <c r="J6" s="53"/>
      <c r="K6" s="54" t="s">
        <v>98</v>
      </c>
      <c r="L6" s="55" t="s">
        <v>180</v>
      </c>
      <c r="M6" s="53"/>
      <c r="N6" s="54" t="s">
        <v>98</v>
      </c>
      <c r="O6" s="55" t="s">
        <v>181</v>
      </c>
      <c r="P6" s="53"/>
      <c r="Q6" s="54" t="s">
        <v>98</v>
      </c>
      <c r="R6" s="55" t="s">
        <v>182</v>
      </c>
      <c r="S6" s="53"/>
      <c r="T6" s="54" t="s">
        <v>98</v>
      </c>
      <c r="U6" s="55" t="s">
        <v>183</v>
      </c>
      <c r="V6" s="53"/>
      <c r="W6" s="54" t="s">
        <v>98</v>
      </c>
      <c r="X6" s="55" t="s">
        <v>184</v>
      </c>
      <c r="Y6" s="53"/>
      <c r="Z6" s="54" t="s">
        <v>98</v>
      </c>
      <c r="AA6" s="55" t="s">
        <v>185</v>
      </c>
      <c r="AB6" s="53"/>
      <c r="AC6" s="2"/>
      <c r="AD6" s="2"/>
    </row>
    <row r="7" ht="31.5" customHeight="1">
      <c r="A7" s="2"/>
      <c r="B7" s="56" t="s">
        <v>105</v>
      </c>
      <c r="C7" s="54" t="s">
        <v>106</v>
      </c>
      <c r="D7" s="33" t="s">
        <v>107</v>
      </c>
      <c r="E7" s="56" t="s">
        <v>105</v>
      </c>
      <c r="F7" s="54" t="s">
        <v>106</v>
      </c>
      <c r="G7" s="33" t="s">
        <v>107</v>
      </c>
      <c r="H7" s="56" t="s">
        <v>105</v>
      </c>
      <c r="I7" s="54" t="s">
        <v>106</v>
      </c>
      <c r="J7" s="33" t="s">
        <v>107</v>
      </c>
      <c r="K7" s="56" t="s">
        <v>105</v>
      </c>
      <c r="L7" s="54" t="s">
        <v>106</v>
      </c>
      <c r="M7" s="33" t="s">
        <v>107</v>
      </c>
      <c r="N7" s="56" t="s">
        <v>105</v>
      </c>
      <c r="O7" s="54" t="s">
        <v>106</v>
      </c>
      <c r="P7" s="33" t="s">
        <v>107</v>
      </c>
      <c r="Q7" s="56" t="s">
        <v>105</v>
      </c>
      <c r="R7" s="54" t="s">
        <v>106</v>
      </c>
      <c r="S7" s="33" t="s">
        <v>107</v>
      </c>
      <c r="T7" s="56" t="s">
        <v>105</v>
      </c>
      <c r="U7" s="54" t="s">
        <v>106</v>
      </c>
      <c r="V7" s="33" t="s">
        <v>107</v>
      </c>
      <c r="W7" s="56" t="s">
        <v>105</v>
      </c>
      <c r="X7" s="54" t="s">
        <v>106</v>
      </c>
      <c r="Y7" s="33" t="s">
        <v>107</v>
      </c>
      <c r="Z7" s="56" t="s">
        <v>105</v>
      </c>
      <c r="AA7" s="54" t="s">
        <v>106</v>
      </c>
      <c r="AB7" s="33" t="s">
        <v>107</v>
      </c>
      <c r="AC7" s="2"/>
      <c r="AD7" s="2"/>
    </row>
    <row r="8" ht="19.5" customHeight="1">
      <c r="A8" s="2"/>
      <c r="B8" s="55"/>
      <c r="C8" s="57" t="s">
        <v>108</v>
      </c>
      <c r="D8" s="57" t="s">
        <v>109</v>
      </c>
      <c r="E8" s="55"/>
      <c r="F8" s="57" t="s">
        <v>108</v>
      </c>
      <c r="G8" s="57" t="s">
        <v>109</v>
      </c>
      <c r="H8" s="55"/>
      <c r="I8" s="57" t="s">
        <v>108</v>
      </c>
      <c r="J8" s="57" t="s">
        <v>109</v>
      </c>
      <c r="K8" s="55"/>
      <c r="L8" s="57" t="s">
        <v>108</v>
      </c>
      <c r="M8" s="57" t="s">
        <v>109</v>
      </c>
      <c r="N8" s="55"/>
      <c r="O8" s="57" t="s">
        <v>108</v>
      </c>
      <c r="P8" s="57" t="s">
        <v>109</v>
      </c>
      <c r="Q8" s="55"/>
      <c r="R8" s="57" t="s">
        <v>108</v>
      </c>
      <c r="S8" s="57" t="s">
        <v>109</v>
      </c>
      <c r="T8" s="55"/>
      <c r="U8" s="57" t="s">
        <v>108</v>
      </c>
      <c r="V8" s="57" t="s">
        <v>109</v>
      </c>
      <c r="W8" s="55"/>
      <c r="X8" s="57" t="s">
        <v>108</v>
      </c>
      <c r="Y8" s="57" t="s">
        <v>109</v>
      </c>
      <c r="Z8" s="55"/>
      <c r="AA8" s="57" t="s">
        <v>108</v>
      </c>
      <c r="AB8" s="57" t="s">
        <v>109</v>
      </c>
      <c r="AC8" s="2"/>
      <c r="AD8" s="2"/>
    </row>
    <row r="9" ht="19.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ht="19.5" customHeight="1">
      <c r="A10" s="21" t="s">
        <v>186</v>
      </c>
      <c r="B10" s="58">
        <v>21744.0</v>
      </c>
      <c r="C10" s="58">
        <v>19633.0</v>
      </c>
      <c r="D10" s="58">
        <v>2111.0</v>
      </c>
      <c r="E10" s="58">
        <v>25372.0</v>
      </c>
      <c r="F10" s="58">
        <v>22796.0</v>
      </c>
      <c r="G10" s="58">
        <v>2576.0</v>
      </c>
      <c r="H10" s="58">
        <v>28612.0</v>
      </c>
      <c r="I10" s="58">
        <v>25560.0</v>
      </c>
      <c r="J10" s="58">
        <v>3052.0</v>
      </c>
      <c r="K10" s="58">
        <v>31295.0</v>
      </c>
      <c r="L10" s="58">
        <v>26625.0</v>
      </c>
      <c r="M10" s="58">
        <v>4670.0</v>
      </c>
      <c r="N10" s="58">
        <v>34828.0</v>
      </c>
      <c r="O10" s="58">
        <v>30177.0</v>
      </c>
      <c r="P10" s="58">
        <v>4651.0</v>
      </c>
      <c r="Q10" s="58">
        <v>37855.0</v>
      </c>
      <c r="R10" s="58">
        <v>31417.0</v>
      </c>
      <c r="S10" s="58">
        <v>6438.0</v>
      </c>
      <c r="T10" s="58">
        <v>37483.0</v>
      </c>
      <c r="U10" s="58">
        <v>30318.0</v>
      </c>
      <c r="V10" s="58">
        <v>7165.0</v>
      </c>
      <c r="W10" s="58">
        <f t="shared" ref="W10:AB10" si="1">SUM(W11:W18)</f>
        <v>37516</v>
      </c>
      <c r="X10" s="58">
        <f t="shared" si="1"/>
        <v>28948</v>
      </c>
      <c r="Y10" s="58">
        <f t="shared" si="1"/>
        <v>8568</v>
      </c>
      <c r="Z10" s="58">
        <f t="shared" si="1"/>
        <v>37699</v>
      </c>
      <c r="AA10" s="58">
        <f t="shared" si="1"/>
        <v>28240</v>
      </c>
      <c r="AB10" s="58">
        <f t="shared" si="1"/>
        <v>9459</v>
      </c>
      <c r="AC10" s="42"/>
      <c r="AD10" s="42"/>
    </row>
    <row r="11" ht="19.5" customHeight="1">
      <c r="A11" s="11" t="s">
        <v>111</v>
      </c>
      <c r="B11" s="42">
        <v>2543.0</v>
      </c>
      <c r="C11" s="42">
        <v>2109.0</v>
      </c>
      <c r="D11" s="42">
        <v>434.0</v>
      </c>
      <c r="E11" s="42">
        <v>2766.0</v>
      </c>
      <c r="F11" s="42">
        <v>2306.0</v>
      </c>
      <c r="G11" s="42">
        <v>460.0</v>
      </c>
      <c r="H11" s="42">
        <v>3172.0</v>
      </c>
      <c r="I11" s="42">
        <v>2412.0</v>
      </c>
      <c r="J11" s="42">
        <v>760.0</v>
      </c>
      <c r="K11" s="42">
        <v>3427.0</v>
      </c>
      <c r="L11" s="42">
        <v>2520.0</v>
      </c>
      <c r="M11" s="42">
        <v>907.0</v>
      </c>
      <c r="N11" s="42">
        <v>4255.0</v>
      </c>
      <c r="O11" s="42">
        <v>3119.0</v>
      </c>
      <c r="P11" s="42">
        <v>1136.0</v>
      </c>
      <c r="Q11" s="42">
        <v>4332.0</v>
      </c>
      <c r="R11" s="42">
        <v>3148.0</v>
      </c>
      <c r="S11" s="42">
        <v>1184.0</v>
      </c>
      <c r="T11" s="42">
        <v>4151.0</v>
      </c>
      <c r="U11" s="42">
        <v>2959.0</v>
      </c>
      <c r="V11" s="42">
        <v>1192.0</v>
      </c>
      <c r="W11" s="42">
        <v>3945.0</v>
      </c>
      <c r="X11" s="42">
        <v>2801.0</v>
      </c>
      <c r="Y11" s="42">
        <v>1144.0</v>
      </c>
      <c r="Z11" s="42">
        <v>4590.0</v>
      </c>
      <c r="AA11" s="42">
        <v>2799.0</v>
      </c>
      <c r="AB11" s="42">
        <v>1791.0</v>
      </c>
      <c r="AC11" s="2"/>
      <c r="AD11" s="2"/>
    </row>
    <row r="12" ht="19.5" customHeight="1">
      <c r="A12" s="11" t="s">
        <v>112</v>
      </c>
      <c r="B12" s="42">
        <v>1907.0</v>
      </c>
      <c r="C12" s="42">
        <v>1907.0</v>
      </c>
      <c r="D12" s="42">
        <v>0.0</v>
      </c>
      <c r="E12" s="42">
        <v>2347.0</v>
      </c>
      <c r="F12" s="42">
        <v>2347.0</v>
      </c>
      <c r="G12" s="42">
        <v>0.0</v>
      </c>
      <c r="H12" s="42">
        <v>2451.0</v>
      </c>
      <c r="I12" s="42">
        <v>2451.0</v>
      </c>
      <c r="J12" s="42">
        <v>0.0</v>
      </c>
      <c r="K12" s="42">
        <v>3548.0</v>
      </c>
      <c r="L12" s="42">
        <v>3415.0</v>
      </c>
      <c r="M12" s="42">
        <v>133.0</v>
      </c>
      <c r="N12" s="42">
        <v>3748.0</v>
      </c>
      <c r="O12" s="42">
        <v>3628.0</v>
      </c>
      <c r="P12" s="42">
        <v>120.0</v>
      </c>
      <c r="Q12" s="42">
        <v>4444.0</v>
      </c>
      <c r="R12" s="42">
        <v>4144.0</v>
      </c>
      <c r="S12" s="42">
        <v>300.0</v>
      </c>
      <c r="T12" s="42">
        <v>4466.0</v>
      </c>
      <c r="U12" s="42">
        <v>4020.0</v>
      </c>
      <c r="V12" s="42">
        <v>446.0</v>
      </c>
      <c r="W12" s="42">
        <v>4899.0</v>
      </c>
      <c r="X12" s="42">
        <v>4701.0</v>
      </c>
      <c r="Y12" s="42">
        <v>198.0</v>
      </c>
      <c r="Z12" s="42">
        <v>4589.0</v>
      </c>
      <c r="AA12" s="42">
        <v>3844.0</v>
      </c>
      <c r="AB12" s="42">
        <v>745.0</v>
      </c>
      <c r="AC12" s="2"/>
      <c r="AD12" s="2"/>
    </row>
    <row r="13" ht="19.5" customHeight="1">
      <c r="A13" s="11" t="s">
        <v>113</v>
      </c>
      <c r="B13" s="42">
        <v>2611.0</v>
      </c>
      <c r="C13" s="42">
        <v>2140.0</v>
      </c>
      <c r="D13" s="42">
        <v>471.0</v>
      </c>
      <c r="E13" s="42">
        <v>3536.0</v>
      </c>
      <c r="F13" s="42">
        <v>2834.0</v>
      </c>
      <c r="G13" s="42">
        <v>702.0</v>
      </c>
      <c r="H13" s="42">
        <v>4199.0</v>
      </c>
      <c r="I13" s="42">
        <v>3456.0</v>
      </c>
      <c r="J13" s="42">
        <v>743.0</v>
      </c>
      <c r="K13" s="42">
        <v>4099.0</v>
      </c>
      <c r="L13" s="42">
        <v>3197.0</v>
      </c>
      <c r="M13" s="42">
        <v>902.0</v>
      </c>
      <c r="N13" s="42">
        <v>4611.0</v>
      </c>
      <c r="O13" s="42">
        <v>4100.0</v>
      </c>
      <c r="P13" s="42">
        <v>511.0</v>
      </c>
      <c r="Q13" s="42">
        <v>4697.0</v>
      </c>
      <c r="R13" s="42">
        <v>4112.0</v>
      </c>
      <c r="S13" s="42">
        <v>585.0</v>
      </c>
      <c r="T13" s="42">
        <v>4826.0</v>
      </c>
      <c r="U13" s="42">
        <v>4106.0</v>
      </c>
      <c r="V13" s="42">
        <v>720.0</v>
      </c>
      <c r="W13" s="42">
        <v>4777.0</v>
      </c>
      <c r="X13" s="42">
        <v>2952.0</v>
      </c>
      <c r="Y13" s="42">
        <v>1825.0</v>
      </c>
      <c r="Z13" s="42">
        <v>4679.0</v>
      </c>
      <c r="AA13" s="42">
        <v>2994.0</v>
      </c>
      <c r="AB13" s="42">
        <v>1685.0</v>
      </c>
      <c r="AC13" s="2"/>
      <c r="AD13" s="2"/>
    </row>
    <row r="14" ht="19.5" customHeight="1">
      <c r="A14" s="11" t="s">
        <v>114</v>
      </c>
      <c r="B14" s="42">
        <v>4247.0</v>
      </c>
      <c r="C14" s="42">
        <v>3311.0</v>
      </c>
      <c r="D14" s="42">
        <v>936.0</v>
      </c>
      <c r="E14" s="42">
        <v>4771.0</v>
      </c>
      <c r="F14" s="42">
        <v>3725.0</v>
      </c>
      <c r="G14" s="42">
        <v>1046.0</v>
      </c>
      <c r="H14" s="42">
        <v>4843.0</v>
      </c>
      <c r="I14" s="42">
        <v>3726.0</v>
      </c>
      <c r="J14" s="42">
        <v>1117.0</v>
      </c>
      <c r="K14" s="42">
        <v>5323.0</v>
      </c>
      <c r="L14" s="42">
        <v>3746.0</v>
      </c>
      <c r="M14" s="42">
        <v>1577.0</v>
      </c>
      <c r="N14" s="42">
        <v>5584.0</v>
      </c>
      <c r="O14" s="42">
        <v>3953.0</v>
      </c>
      <c r="P14" s="42">
        <v>1631.0</v>
      </c>
      <c r="Q14" s="42">
        <v>5779.0</v>
      </c>
      <c r="R14" s="42">
        <v>3936.0</v>
      </c>
      <c r="S14" s="42">
        <v>1843.0</v>
      </c>
      <c r="T14" s="42">
        <v>5919.0</v>
      </c>
      <c r="U14" s="42">
        <v>4025.0</v>
      </c>
      <c r="V14" s="42">
        <v>1894.0</v>
      </c>
      <c r="W14" s="42">
        <v>6136.0</v>
      </c>
      <c r="X14" s="42">
        <v>3652.0</v>
      </c>
      <c r="Y14" s="42">
        <v>2484.0</v>
      </c>
      <c r="Z14" s="42">
        <v>6073.0</v>
      </c>
      <c r="AA14" s="42">
        <v>3624.0</v>
      </c>
      <c r="AB14" s="42">
        <v>2449.0</v>
      </c>
      <c r="AC14" s="2"/>
      <c r="AD14" s="2"/>
    </row>
    <row r="15" ht="19.5" customHeight="1">
      <c r="A15" s="11" t="s">
        <v>115</v>
      </c>
      <c r="B15" s="42">
        <v>3093.0</v>
      </c>
      <c r="C15" s="42">
        <v>3093.0</v>
      </c>
      <c r="D15" s="42">
        <v>0.0</v>
      </c>
      <c r="E15" s="42">
        <v>3439.0</v>
      </c>
      <c r="F15" s="42">
        <v>3439.0</v>
      </c>
      <c r="G15" s="42">
        <v>0.0</v>
      </c>
      <c r="H15" s="42">
        <v>3896.0</v>
      </c>
      <c r="I15" s="42">
        <v>3896.0</v>
      </c>
      <c r="J15" s="42">
        <v>0.0</v>
      </c>
      <c r="K15" s="42">
        <v>4104.0</v>
      </c>
      <c r="L15" s="42">
        <v>4104.0</v>
      </c>
      <c r="M15" s="60">
        <v>0.0</v>
      </c>
      <c r="N15" s="42">
        <v>4522.0</v>
      </c>
      <c r="O15" s="42">
        <v>4522.0</v>
      </c>
      <c r="P15" s="60">
        <v>0.0</v>
      </c>
      <c r="Q15" s="42">
        <v>4688.0</v>
      </c>
      <c r="R15" s="42">
        <v>4688.0</v>
      </c>
      <c r="S15" s="60">
        <v>0.0</v>
      </c>
      <c r="T15" s="42">
        <v>4569.0</v>
      </c>
      <c r="U15" s="42">
        <v>4569.0</v>
      </c>
      <c r="V15" s="60">
        <v>0.0</v>
      </c>
      <c r="W15" s="42">
        <v>4535.0</v>
      </c>
      <c r="X15" s="42">
        <v>4535.0</v>
      </c>
      <c r="Y15" s="60">
        <v>0.0</v>
      </c>
      <c r="Z15" s="42">
        <v>4422.0</v>
      </c>
      <c r="AA15" s="42">
        <v>4336.0</v>
      </c>
      <c r="AB15" s="42">
        <v>86.0</v>
      </c>
      <c r="AC15" s="2"/>
      <c r="AD15" s="2"/>
    </row>
    <row r="16" ht="19.5" customHeight="1">
      <c r="A16" s="11" t="s">
        <v>116</v>
      </c>
      <c r="B16" s="42">
        <v>2686.0</v>
      </c>
      <c r="C16" s="42">
        <v>2555.0</v>
      </c>
      <c r="D16" s="42">
        <v>131.0</v>
      </c>
      <c r="E16" s="42">
        <v>3069.0</v>
      </c>
      <c r="F16" s="42">
        <v>2859.0</v>
      </c>
      <c r="G16" s="42">
        <v>210.0</v>
      </c>
      <c r="H16" s="42">
        <v>3641.0</v>
      </c>
      <c r="I16" s="42">
        <v>3385.0</v>
      </c>
      <c r="J16" s="42">
        <v>256.0</v>
      </c>
      <c r="K16" s="42">
        <v>3708.0</v>
      </c>
      <c r="L16" s="42">
        <v>2958.0</v>
      </c>
      <c r="M16" s="42">
        <v>750.0</v>
      </c>
      <c r="N16" s="42">
        <v>3990.0</v>
      </c>
      <c r="O16" s="42">
        <v>3488.0</v>
      </c>
      <c r="P16" s="42">
        <v>502.0</v>
      </c>
      <c r="Q16" s="42">
        <v>5000.0</v>
      </c>
      <c r="R16" s="42">
        <v>3790.0</v>
      </c>
      <c r="S16" s="42">
        <v>1210.0</v>
      </c>
      <c r="T16" s="42">
        <v>4971.0</v>
      </c>
      <c r="U16" s="42">
        <v>3369.0</v>
      </c>
      <c r="V16" s="42">
        <v>1602.0</v>
      </c>
      <c r="W16" s="42">
        <v>4771.0</v>
      </c>
      <c r="X16" s="42">
        <v>3267.0</v>
      </c>
      <c r="Y16" s="42">
        <v>1504.0</v>
      </c>
      <c r="Z16" s="42">
        <v>4717.0</v>
      </c>
      <c r="AA16" s="42">
        <v>3418.0</v>
      </c>
      <c r="AB16" s="42">
        <v>1299.0</v>
      </c>
      <c r="AC16" s="2"/>
      <c r="AD16" s="2"/>
    </row>
    <row r="17" ht="19.5" customHeight="1">
      <c r="A17" s="11" t="s">
        <v>117</v>
      </c>
      <c r="B17" s="42">
        <v>2408.0</v>
      </c>
      <c r="C17" s="42">
        <v>2269.0</v>
      </c>
      <c r="D17" s="42">
        <v>139.0</v>
      </c>
      <c r="E17" s="42">
        <v>2890.0</v>
      </c>
      <c r="F17" s="42">
        <v>2732.0</v>
      </c>
      <c r="G17" s="42">
        <v>158.0</v>
      </c>
      <c r="H17" s="42">
        <v>3245.0</v>
      </c>
      <c r="I17" s="42">
        <v>3069.0</v>
      </c>
      <c r="J17" s="42">
        <v>176.0</v>
      </c>
      <c r="K17" s="42">
        <v>3461.0</v>
      </c>
      <c r="L17" s="42">
        <v>3135.0</v>
      </c>
      <c r="M17" s="42">
        <v>326.0</v>
      </c>
      <c r="N17" s="42">
        <v>4217.0</v>
      </c>
      <c r="O17" s="42">
        <v>3553.0</v>
      </c>
      <c r="P17" s="42">
        <v>664.0</v>
      </c>
      <c r="Q17" s="42">
        <v>4603.0</v>
      </c>
      <c r="R17" s="42">
        <v>3647.0</v>
      </c>
      <c r="S17" s="42">
        <v>956.0</v>
      </c>
      <c r="T17" s="42">
        <v>4375.0</v>
      </c>
      <c r="U17" s="42">
        <v>3342.0</v>
      </c>
      <c r="V17" s="42">
        <v>1033.0</v>
      </c>
      <c r="W17" s="42">
        <v>4373.0</v>
      </c>
      <c r="X17" s="42">
        <v>3251.0</v>
      </c>
      <c r="Y17" s="42">
        <v>1122.0</v>
      </c>
      <c r="Z17" s="42">
        <v>4563.0</v>
      </c>
      <c r="AA17" s="42">
        <v>3447.0</v>
      </c>
      <c r="AB17" s="42">
        <v>1116.0</v>
      </c>
      <c r="AC17" s="2"/>
      <c r="AD17" s="2"/>
    </row>
    <row r="18" ht="19.5" customHeight="1">
      <c r="A18" s="11" t="s">
        <v>118</v>
      </c>
      <c r="B18" s="42">
        <v>2249.0</v>
      </c>
      <c r="C18" s="42">
        <v>2249.0</v>
      </c>
      <c r="D18" s="42">
        <v>0.0</v>
      </c>
      <c r="E18" s="42">
        <v>2554.0</v>
      </c>
      <c r="F18" s="42">
        <v>2554.0</v>
      </c>
      <c r="G18" s="42">
        <v>0.0</v>
      </c>
      <c r="H18" s="42">
        <v>3165.0</v>
      </c>
      <c r="I18" s="42">
        <v>3165.0</v>
      </c>
      <c r="J18" s="42">
        <v>0.0</v>
      </c>
      <c r="K18" s="42">
        <v>3625.0</v>
      </c>
      <c r="L18" s="42">
        <v>3550.0</v>
      </c>
      <c r="M18" s="42">
        <v>75.0</v>
      </c>
      <c r="N18" s="42">
        <v>3901.0</v>
      </c>
      <c r="O18" s="42">
        <v>3814.0</v>
      </c>
      <c r="P18" s="42">
        <v>87.0</v>
      </c>
      <c r="Q18" s="42">
        <v>4312.0</v>
      </c>
      <c r="R18" s="42">
        <v>3952.0</v>
      </c>
      <c r="S18" s="42">
        <v>360.0</v>
      </c>
      <c r="T18" s="42">
        <v>4206.0</v>
      </c>
      <c r="U18" s="42">
        <v>3928.0</v>
      </c>
      <c r="V18" s="42">
        <v>278.0</v>
      </c>
      <c r="W18" s="42">
        <v>4080.0</v>
      </c>
      <c r="X18" s="42">
        <v>3789.0</v>
      </c>
      <c r="Y18" s="42">
        <v>291.0</v>
      </c>
      <c r="Z18" s="42">
        <v>4066.0</v>
      </c>
      <c r="AA18" s="42">
        <v>3778.0</v>
      </c>
      <c r="AB18" s="42">
        <v>288.0</v>
      </c>
      <c r="AC18" s="2"/>
      <c r="AD18" s="2"/>
    </row>
    <row r="19" ht="19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ht="19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ht="19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ht="19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ht="19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ht="19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ht="19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ht="19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ht="19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ht="19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ht="19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ht="19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ht="19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ht="19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ht="19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ht="19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ht="19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ht="19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ht="19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ht="19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ht="19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ht="19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ht="19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ht="19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ht="19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ht="19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ht="19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ht="19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ht="19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ht="19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ht="19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ht="19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ht="19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ht="19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ht="19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ht="19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ht="19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ht="19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ht="19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ht="19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ht="19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ht="19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ht="19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ht="19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ht="19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ht="19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ht="19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ht="19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ht="19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ht="19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ht="19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ht="19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ht="19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ht="19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ht="19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ht="19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ht="19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ht="19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ht="19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ht="19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ht="19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ht="19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ht="19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ht="19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ht="19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ht="19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ht="19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ht="19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ht="19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ht="19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ht="19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ht="19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ht="19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mergeCells count="19">
    <mergeCell ref="T5:V5"/>
    <mergeCell ref="W5:Y5"/>
    <mergeCell ref="V4:AB4"/>
    <mergeCell ref="E5:G5"/>
    <mergeCell ref="H5:J5"/>
    <mergeCell ref="K5:M5"/>
    <mergeCell ref="N5:P5"/>
    <mergeCell ref="Q5:S5"/>
    <mergeCell ref="Z5:AB5"/>
    <mergeCell ref="U6:V6"/>
    <mergeCell ref="X6:Y6"/>
    <mergeCell ref="AA6:AB6"/>
    <mergeCell ref="B5:D5"/>
    <mergeCell ref="C6:D6"/>
    <mergeCell ref="F6:G6"/>
    <mergeCell ref="I6:J6"/>
    <mergeCell ref="L6:M6"/>
    <mergeCell ref="O6:P6"/>
    <mergeCell ref="R6:S6"/>
  </mergeCells>
  <printOptions/>
  <pageMargins bottom="0.6299212598425197" footer="0.0" header="0.0" left="0.3937007874015748" right="0.3937007874015748" top="0.6299212598425197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4.43" defaultRowHeight="15.0"/>
  <cols>
    <col customWidth="1" min="1" max="1" width="49.86"/>
    <col customWidth="1" min="2" max="3" width="7.86"/>
    <col customWidth="1" hidden="1" min="4" max="4" width="7.86"/>
    <col customWidth="1" min="5" max="5" width="7.86"/>
    <col customWidth="1" min="6" max="6" width="8.29"/>
    <col customWidth="1" min="7" max="7" width="9.14"/>
    <col customWidth="1" min="8" max="8" width="10.0"/>
    <col customWidth="1" min="9" max="10" width="9.14"/>
    <col customWidth="1" min="11" max="26" width="8.71"/>
  </cols>
  <sheetData>
    <row r="1" ht="19.5" customHeight="1">
      <c r="A1" s="20" t="s">
        <v>187</v>
      </c>
      <c r="B1" s="21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23" t="s">
        <v>188</v>
      </c>
      <c r="B2" s="21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1.25" customHeight="1">
      <c r="A3" s="67"/>
      <c r="B3" s="21"/>
      <c r="C3" s="21"/>
      <c r="D3" s="21"/>
      <c r="E3" s="21"/>
      <c r="F3" s="21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9.5" customHeight="1">
      <c r="A4" s="26"/>
      <c r="B4" s="27" t="s">
        <v>189</v>
      </c>
      <c r="C4" s="28"/>
      <c r="D4" s="28"/>
      <c r="E4" s="28"/>
      <c r="F4" s="28"/>
      <c r="G4" s="28"/>
      <c r="H4" s="28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45.75" customHeight="1">
      <c r="A5" s="30"/>
      <c r="B5" s="31" t="s">
        <v>62</v>
      </c>
      <c r="C5" s="31" t="s">
        <v>63</v>
      </c>
      <c r="D5" s="31" t="s">
        <v>64</v>
      </c>
      <c r="E5" s="31" t="s">
        <v>65</v>
      </c>
      <c r="F5" s="31" t="s">
        <v>66</v>
      </c>
      <c r="G5" s="31" t="s">
        <v>190</v>
      </c>
      <c r="H5" s="31" t="s">
        <v>191</v>
      </c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21.0" customHeight="1">
      <c r="A6" s="73"/>
      <c r="B6" s="89" t="s">
        <v>192</v>
      </c>
      <c r="C6" s="90"/>
      <c r="D6" s="90"/>
      <c r="E6" s="90"/>
      <c r="F6" s="90"/>
      <c r="G6" s="90"/>
      <c r="H6" s="91"/>
      <c r="I6" s="2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1.0" customHeight="1">
      <c r="A7" s="73" t="s">
        <v>193</v>
      </c>
      <c r="B7" s="58">
        <v>232.0</v>
      </c>
      <c r="C7" s="58">
        <v>258.0</v>
      </c>
      <c r="D7" s="58">
        <v>260.0</v>
      </c>
      <c r="E7" s="58">
        <v>261.0</v>
      </c>
      <c r="F7" s="58">
        <f t="shared" ref="F7:H7" si="1">F8+F11+F14+F17+F20</f>
        <v>263</v>
      </c>
      <c r="G7" s="58">
        <f t="shared" si="1"/>
        <v>246</v>
      </c>
      <c r="H7" s="58">
        <f t="shared" si="1"/>
        <v>233</v>
      </c>
      <c r="I7" s="20"/>
      <c r="J7" s="92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8.0" customHeight="1">
      <c r="A8" s="73" t="s">
        <v>194</v>
      </c>
      <c r="B8" s="58">
        <v>132.0</v>
      </c>
      <c r="C8" s="58">
        <v>148.0</v>
      </c>
      <c r="D8" s="58">
        <v>148.0</v>
      </c>
      <c r="E8" s="58">
        <v>148.0</v>
      </c>
      <c r="F8" s="58">
        <f t="shared" ref="F8:H8" si="2">F9+F10</f>
        <v>150</v>
      </c>
      <c r="G8" s="58">
        <f t="shared" si="2"/>
        <v>138</v>
      </c>
      <c r="H8" s="58">
        <f t="shared" si="2"/>
        <v>122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0" customHeight="1">
      <c r="A9" s="11" t="s">
        <v>195</v>
      </c>
      <c r="B9" s="93">
        <v>132.0</v>
      </c>
      <c r="C9" s="42">
        <v>147.0</v>
      </c>
      <c r="D9" s="42">
        <v>147.0</v>
      </c>
      <c r="E9" s="93">
        <v>147.0</v>
      </c>
      <c r="F9" s="93">
        <v>148.0</v>
      </c>
      <c r="G9" s="2">
        <v>137.0</v>
      </c>
      <c r="H9" s="2">
        <v>121.0</v>
      </c>
      <c r="I9" s="9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0" customHeight="1">
      <c r="A10" s="11" t="s">
        <v>196</v>
      </c>
      <c r="B10" s="60">
        <v>0.0</v>
      </c>
      <c r="C10" s="42">
        <v>1.0</v>
      </c>
      <c r="D10" s="42">
        <v>1.0</v>
      </c>
      <c r="E10" s="93">
        <v>1.0</v>
      </c>
      <c r="F10" s="93">
        <v>2.0</v>
      </c>
      <c r="G10" s="2">
        <v>1.0</v>
      </c>
      <c r="H10" s="2">
        <v>1.0</v>
      </c>
      <c r="I10" s="9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0" customHeight="1">
      <c r="A11" s="73" t="s">
        <v>197</v>
      </c>
      <c r="B11" s="58">
        <v>79.0</v>
      </c>
      <c r="C11" s="58">
        <v>83.0</v>
      </c>
      <c r="D11" s="58">
        <v>83.0</v>
      </c>
      <c r="E11" s="58">
        <v>82.0</v>
      </c>
      <c r="F11" s="58">
        <f t="shared" ref="F11:H11" si="3">F12+F13</f>
        <v>80</v>
      </c>
      <c r="G11" s="58">
        <f t="shared" si="3"/>
        <v>73</v>
      </c>
      <c r="H11" s="58">
        <f t="shared" si="3"/>
        <v>64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0" customHeight="1">
      <c r="A12" s="11" t="s">
        <v>198</v>
      </c>
      <c r="B12" s="93">
        <v>79.0</v>
      </c>
      <c r="C12" s="42">
        <v>83.0</v>
      </c>
      <c r="D12" s="42">
        <v>83.0</v>
      </c>
      <c r="E12" s="93">
        <v>82.0</v>
      </c>
      <c r="F12" s="93">
        <v>80.0</v>
      </c>
      <c r="G12" s="2">
        <v>71.0</v>
      </c>
      <c r="H12" s="2">
        <v>64.0</v>
      </c>
      <c r="I12" s="10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0" customHeight="1">
      <c r="A13" s="11" t="s">
        <v>199</v>
      </c>
      <c r="B13" s="60">
        <v>0.0</v>
      </c>
      <c r="C13" s="60">
        <v>0.0</v>
      </c>
      <c r="D13" s="60">
        <v>0.0</v>
      </c>
      <c r="E13" s="60">
        <v>0.0</v>
      </c>
      <c r="F13" s="60">
        <v>0.0</v>
      </c>
      <c r="G13" s="2">
        <v>2.0</v>
      </c>
      <c r="H13" s="60">
        <v>0.0</v>
      </c>
      <c r="I13" s="10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0" customHeight="1">
      <c r="A14" s="73" t="s">
        <v>200</v>
      </c>
      <c r="B14" s="58">
        <v>20.0</v>
      </c>
      <c r="C14" s="58">
        <v>25.0</v>
      </c>
      <c r="D14" s="58">
        <v>26.0</v>
      </c>
      <c r="E14" s="58">
        <v>25.0</v>
      </c>
      <c r="F14" s="58">
        <f t="shared" ref="F14:H14" si="4">F15+F16</f>
        <v>25</v>
      </c>
      <c r="G14" s="58">
        <f t="shared" si="4"/>
        <v>24</v>
      </c>
      <c r="H14" s="58">
        <f t="shared" si="4"/>
        <v>24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0" customHeight="1">
      <c r="A15" s="11" t="s">
        <v>201</v>
      </c>
      <c r="B15" s="93">
        <v>20.0</v>
      </c>
      <c r="C15" s="42">
        <v>25.0</v>
      </c>
      <c r="D15" s="42">
        <v>26.0</v>
      </c>
      <c r="E15" s="93">
        <v>25.0</v>
      </c>
      <c r="F15" s="93">
        <v>25.0</v>
      </c>
      <c r="G15" s="2">
        <v>23.0</v>
      </c>
      <c r="H15" s="2">
        <v>24.0</v>
      </c>
      <c r="I15" s="10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0" customHeight="1">
      <c r="A16" s="11" t="s">
        <v>202</v>
      </c>
      <c r="B16" s="60">
        <v>0.0</v>
      </c>
      <c r="C16" s="60">
        <v>0.0</v>
      </c>
      <c r="D16" s="60">
        <v>0.0</v>
      </c>
      <c r="E16" s="60">
        <v>0.0</v>
      </c>
      <c r="F16" s="60">
        <v>0.0</v>
      </c>
      <c r="G16" s="2">
        <v>1.0</v>
      </c>
      <c r="H16" s="60">
        <v>0.0</v>
      </c>
      <c r="I16" s="10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8.0" customHeight="1">
      <c r="A17" s="73" t="s">
        <v>203</v>
      </c>
      <c r="B17" s="94">
        <v>0.0</v>
      </c>
      <c r="C17" s="94">
        <v>0.0</v>
      </c>
      <c r="D17" s="95">
        <v>1.0</v>
      </c>
      <c r="E17" s="95">
        <v>2.0</v>
      </c>
      <c r="F17" s="95">
        <f t="shared" ref="F17:H17" si="5">F18+F19</f>
        <v>4</v>
      </c>
      <c r="G17" s="95">
        <f t="shared" si="5"/>
        <v>6</v>
      </c>
      <c r="H17" s="95">
        <f t="shared" si="5"/>
        <v>15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8.0" customHeight="1">
      <c r="A18" s="11" t="s">
        <v>204</v>
      </c>
      <c r="B18" s="60">
        <v>0.0</v>
      </c>
      <c r="C18" s="60">
        <v>0.0</v>
      </c>
      <c r="D18" s="96">
        <v>1.0</v>
      </c>
      <c r="E18" s="96">
        <v>2.0</v>
      </c>
      <c r="F18" s="96">
        <v>4.0</v>
      </c>
      <c r="G18" s="2">
        <v>6.0</v>
      </c>
      <c r="H18" s="2">
        <v>15.0</v>
      </c>
      <c r="I18" s="10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0" customHeight="1">
      <c r="A19" s="11" t="s">
        <v>205</v>
      </c>
      <c r="B19" s="60">
        <v>0.0</v>
      </c>
      <c r="C19" s="60">
        <v>0.0</v>
      </c>
      <c r="D19" s="60">
        <v>0.0</v>
      </c>
      <c r="E19" s="60">
        <v>0.0</v>
      </c>
      <c r="F19" s="60">
        <v>0.0</v>
      </c>
      <c r="G19" s="60">
        <v>0.0</v>
      </c>
      <c r="H19" s="60">
        <v>0.0</v>
      </c>
      <c r="I19" s="10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0" customHeight="1">
      <c r="A20" s="73" t="s">
        <v>206</v>
      </c>
      <c r="B20" s="58">
        <v>1.0</v>
      </c>
      <c r="C20" s="58">
        <v>2.0</v>
      </c>
      <c r="D20" s="58">
        <v>2.0</v>
      </c>
      <c r="E20" s="58">
        <v>4.0</v>
      </c>
      <c r="F20" s="58">
        <f t="shared" ref="F20:H20" si="6">F21+F22</f>
        <v>4</v>
      </c>
      <c r="G20" s="58">
        <f t="shared" si="6"/>
        <v>5</v>
      </c>
      <c r="H20" s="58">
        <f t="shared" si="6"/>
        <v>8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0" customHeight="1">
      <c r="A21" s="11" t="s">
        <v>207</v>
      </c>
      <c r="B21" s="93">
        <v>1.0</v>
      </c>
      <c r="C21" s="42">
        <v>2.0</v>
      </c>
      <c r="D21" s="42">
        <v>2.0</v>
      </c>
      <c r="E21" s="93">
        <v>4.0</v>
      </c>
      <c r="F21" s="93">
        <v>4.0</v>
      </c>
      <c r="G21" s="2">
        <v>5.0</v>
      </c>
      <c r="H21" s="2">
        <v>8.0</v>
      </c>
      <c r="I21" s="10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0" customHeight="1">
      <c r="A22" s="11" t="s">
        <v>208</v>
      </c>
      <c r="B22" s="60">
        <v>0.0</v>
      </c>
      <c r="C22" s="60">
        <v>0.0</v>
      </c>
      <c r="D22" s="60">
        <v>0.0</v>
      </c>
      <c r="E22" s="60">
        <v>0.0</v>
      </c>
      <c r="F22" s="60">
        <v>0.0</v>
      </c>
      <c r="G22" s="60">
        <v>0.0</v>
      </c>
      <c r="H22" s="60">
        <v>0.0</v>
      </c>
      <c r="I22" s="10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>
      <c r="A23" s="11"/>
      <c r="B23" s="60"/>
      <c r="C23" s="60"/>
      <c r="D23" s="60"/>
      <c r="E23" s="60"/>
      <c r="F23" s="60"/>
      <c r="G23" s="2"/>
      <c r="H23" s="2"/>
      <c r="I23" s="10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83"/>
      <c r="B24" s="46" t="s">
        <v>81</v>
      </c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8.0" customHeight="1">
      <c r="A25" s="83"/>
      <c r="B25" s="47" t="s">
        <v>82</v>
      </c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0.5" customHeight="1">
      <c r="A26" s="83"/>
      <c r="B26" s="47"/>
      <c r="C26" s="47"/>
      <c r="D26" s="47"/>
      <c r="E26" s="47"/>
      <c r="F26" s="47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21.0" customHeight="1">
      <c r="A27" s="73" t="s">
        <v>209</v>
      </c>
      <c r="B27" s="97">
        <v>102.20264317180616</v>
      </c>
      <c r="C27" s="85">
        <v>101.17647058823529</v>
      </c>
      <c r="D27" s="85">
        <v>100.7751937984496</v>
      </c>
      <c r="E27" s="85">
        <v>100.38461538461539</v>
      </c>
      <c r="F27" s="85">
        <f t="shared" ref="F27:H27" si="7">F7/E7*100</f>
        <v>100.7662835</v>
      </c>
      <c r="G27" s="85">
        <f t="shared" si="7"/>
        <v>93.53612167</v>
      </c>
      <c r="H27" s="85">
        <f t="shared" si="7"/>
        <v>94.71544715</v>
      </c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8.0" customHeight="1">
      <c r="A28" s="73" t="s">
        <v>210</v>
      </c>
      <c r="B28" s="97">
        <v>101.53846153846153</v>
      </c>
      <c r="C28" s="85">
        <v>100.0</v>
      </c>
      <c r="D28" s="85">
        <v>100.0</v>
      </c>
      <c r="E28" s="85">
        <v>100.0</v>
      </c>
      <c r="F28" s="85">
        <f t="shared" ref="F28:H28" si="8">F8/E8*100</f>
        <v>101.3513514</v>
      </c>
      <c r="G28" s="85">
        <f t="shared" si="8"/>
        <v>92</v>
      </c>
      <c r="H28" s="85">
        <f t="shared" si="8"/>
        <v>88.4057971</v>
      </c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8.0" customHeight="1">
      <c r="A29" s="11" t="s">
        <v>211</v>
      </c>
      <c r="B29" s="98">
        <v>101.53846153846153</v>
      </c>
      <c r="C29" s="86">
        <v>100.0</v>
      </c>
      <c r="D29" s="86">
        <v>100.0</v>
      </c>
      <c r="E29" s="86">
        <v>100.0</v>
      </c>
      <c r="F29" s="86">
        <f t="shared" ref="F29:H29" si="9">F9/E9*100</f>
        <v>100.6802721</v>
      </c>
      <c r="G29" s="86">
        <f t="shared" si="9"/>
        <v>92.56756757</v>
      </c>
      <c r="H29" s="86">
        <f t="shared" si="9"/>
        <v>88.32116788</v>
      </c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8.0" customHeight="1">
      <c r="A30" s="11" t="s">
        <v>212</v>
      </c>
      <c r="B30" s="60">
        <v>0.0</v>
      </c>
      <c r="C30" s="86">
        <v>100.0</v>
      </c>
      <c r="D30" s="86">
        <v>100.0</v>
      </c>
      <c r="E30" s="86">
        <v>100.0</v>
      </c>
      <c r="F30" s="86">
        <f t="shared" ref="F30:H30" si="10">F10/E10*100</f>
        <v>200</v>
      </c>
      <c r="G30" s="86">
        <f t="shared" si="10"/>
        <v>50</v>
      </c>
      <c r="H30" s="86">
        <f t="shared" si="10"/>
        <v>100</v>
      </c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8.0" customHeight="1">
      <c r="A31" s="73" t="s">
        <v>213</v>
      </c>
      <c r="B31" s="97">
        <v>105.33333333333333</v>
      </c>
      <c r="C31" s="85">
        <v>103.75000000000001</v>
      </c>
      <c r="D31" s="85">
        <v>100.0</v>
      </c>
      <c r="E31" s="85">
        <v>98.79518072289156</v>
      </c>
      <c r="F31" s="85">
        <f t="shared" ref="F31:H31" si="11">F11/E11*100</f>
        <v>97.56097561</v>
      </c>
      <c r="G31" s="85">
        <f t="shared" si="11"/>
        <v>91.25</v>
      </c>
      <c r="H31" s="85">
        <f t="shared" si="11"/>
        <v>87.67123288</v>
      </c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8.0" customHeight="1">
      <c r="A32" s="11" t="s">
        <v>214</v>
      </c>
      <c r="B32" s="98">
        <v>105.33333333333333</v>
      </c>
      <c r="C32" s="86">
        <v>103.75000000000001</v>
      </c>
      <c r="D32" s="86">
        <v>100.0</v>
      </c>
      <c r="E32" s="86">
        <v>98.79518072289156</v>
      </c>
      <c r="F32" s="86">
        <f t="shared" ref="F32:H32" si="12">F12/E12*100</f>
        <v>97.56097561</v>
      </c>
      <c r="G32" s="86">
        <f t="shared" si="12"/>
        <v>88.75</v>
      </c>
      <c r="H32" s="86">
        <f t="shared" si="12"/>
        <v>90.14084507</v>
      </c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8.0" customHeight="1">
      <c r="A33" s="11" t="s">
        <v>215</v>
      </c>
      <c r="B33" s="60">
        <v>0.0</v>
      </c>
      <c r="C33" s="60">
        <v>0.0</v>
      </c>
      <c r="D33" s="60">
        <v>0.0</v>
      </c>
      <c r="E33" s="60">
        <v>0.0</v>
      </c>
      <c r="F33" s="60">
        <v>0.0</v>
      </c>
      <c r="G33" s="60">
        <v>0.0</v>
      </c>
      <c r="H33" s="60">
        <v>0.0</v>
      </c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8.0" customHeight="1">
      <c r="A34" s="73" t="s">
        <v>216</v>
      </c>
      <c r="B34" s="97">
        <v>111.11111111111111</v>
      </c>
      <c r="C34" s="85">
        <v>104.16666666666667</v>
      </c>
      <c r="D34" s="85">
        <v>104.0</v>
      </c>
      <c r="E34" s="85">
        <v>96.15384615384616</v>
      </c>
      <c r="F34" s="85">
        <f t="shared" ref="F34:H34" si="13">F14/E14*100</f>
        <v>100</v>
      </c>
      <c r="G34" s="85">
        <f t="shared" si="13"/>
        <v>96</v>
      </c>
      <c r="H34" s="85">
        <f t="shared" si="13"/>
        <v>100</v>
      </c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8.0" customHeight="1">
      <c r="A35" s="11" t="s">
        <v>217</v>
      </c>
      <c r="B35" s="98">
        <v>111.11111111111111</v>
      </c>
      <c r="C35" s="86">
        <v>104.16666666666667</v>
      </c>
      <c r="D35" s="86">
        <v>104.0</v>
      </c>
      <c r="E35" s="86">
        <v>96.15384615384616</v>
      </c>
      <c r="F35" s="86">
        <f t="shared" ref="F35:H35" si="14">F15/E15*100</f>
        <v>100</v>
      </c>
      <c r="G35" s="86">
        <f t="shared" si="14"/>
        <v>92</v>
      </c>
      <c r="H35" s="86">
        <f t="shared" si="14"/>
        <v>104.3478261</v>
      </c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8.0" customHeight="1">
      <c r="A36" s="11" t="s">
        <v>218</v>
      </c>
      <c r="B36" s="60">
        <v>0.0</v>
      </c>
      <c r="C36" s="60">
        <v>0.0</v>
      </c>
      <c r="D36" s="60">
        <v>0.0</v>
      </c>
      <c r="E36" s="60">
        <v>0.0</v>
      </c>
      <c r="F36" s="60">
        <v>0.0</v>
      </c>
      <c r="G36" s="60">
        <v>0.0</v>
      </c>
      <c r="H36" s="60">
        <v>0.0</v>
      </c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8.0" customHeight="1">
      <c r="A37" s="73" t="s">
        <v>219</v>
      </c>
      <c r="B37" s="60">
        <v>0.0</v>
      </c>
      <c r="C37" s="60">
        <v>0.0</v>
      </c>
      <c r="D37" s="60">
        <v>0.0</v>
      </c>
      <c r="E37" s="85">
        <v>200.0</v>
      </c>
      <c r="F37" s="85">
        <f t="shared" ref="F37:H37" si="15">F17/E17*100</f>
        <v>200</v>
      </c>
      <c r="G37" s="85">
        <f t="shared" si="15"/>
        <v>150</v>
      </c>
      <c r="H37" s="85">
        <f t="shared" si="15"/>
        <v>250</v>
      </c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8.0" customHeight="1">
      <c r="A38" s="11" t="s">
        <v>220</v>
      </c>
      <c r="B38" s="60">
        <v>0.0</v>
      </c>
      <c r="C38" s="60">
        <v>0.0</v>
      </c>
      <c r="D38" s="60">
        <v>0.0</v>
      </c>
      <c r="E38" s="86">
        <v>200.0</v>
      </c>
      <c r="F38" s="86">
        <f t="shared" ref="F38:H38" si="16">F18/E18*100</f>
        <v>200</v>
      </c>
      <c r="G38" s="86">
        <f t="shared" si="16"/>
        <v>150</v>
      </c>
      <c r="H38" s="86">
        <f t="shared" si="16"/>
        <v>250</v>
      </c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8.0" customHeight="1">
      <c r="A39" s="11" t="s">
        <v>221</v>
      </c>
      <c r="B39" s="60">
        <v>0.0</v>
      </c>
      <c r="C39" s="60">
        <v>0.0</v>
      </c>
      <c r="D39" s="60">
        <v>0.0</v>
      </c>
      <c r="E39" s="60">
        <v>0.0</v>
      </c>
      <c r="F39" s="60">
        <v>0.0</v>
      </c>
      <c r="G39" s="60">
        <v>0.0</v>
      </c>
      <c r="H39" s="60">
        <v>0.0</v>
      </c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8.0" customHeight="1">
      <c r="A40" s="73" t="s">
        <v>206</v>
      </c>
      <c r="B40" s="60">
        <v>0.0</v>
      </c>
      <c r="C40" s="85">
        <v>66.66666666666666</v>
      </c>
      <c r="D40" s="85">
        <v>100.0</v>
      </c>
      <c r="E40" s="85">
        <v>200.0</v>
      </c>
      <c r="F40" s="85">
        <f t="shared" ref="F40:H40" si="17">F20/E20*100</f>
        <v>100</v>
      </c>
      <c r="G40" s="85">
        <f t="shared" si="17"/>
        <v>125</v>
      </c>
      <c r="H40" s="85">
        <f t="shared" si="17"/>
        <v>160</v>
      </c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8.0" customHeight="1">
      <c r="A41" s="11" t="s">
        <v>222</v>
      </c>
      <c r="B41" s="60">
        <v>0.0</v>
      </c>
      <c r="C41" s="86">
        <v>66.66666666666666</v>
      </c>
      <c r="D41" s="86">
        <v>100.0</v>
      </c>
      <c r="E41" s="86">
        <v>200.0</v>
      </c>
      <c r="F41" s="86">
        <f t="shared" ref="F41:H41" si="18">F21/E21*100</f>
        <v>100</v>
      </c>
      <c r="G41" s="86">
        <f t="shared" si="18"/>
        <v>125</v>
      </c>
      <c r="H41" s="86">
        <f t="shared" si="18"/>
        <v>160</v>
      </c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8.0" customHeight="1">
      <c r="A42" s="11" t="s">
        <v>223</v>
      </c>
      <c r="B42" s="60">
        <v>0.0</v>
      </c>
      <c r="C42" s="60">
        <v>0.0</v>
      </c>
      <c r="D42" s="60">
        <v>0.0</v>
      </c>
      <c r="E42" s="60">
        <v>0.0</v>
      </c>
      <c r="F42" s="60">
        <v>0.0</v>
      </c>
      <c r="G42" s="60">
        <v>0.0</v>
      </c>
      <c r="H42" s="60">
        <v>0.0</v>
      </c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9.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9.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9.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9.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9.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9.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9.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9.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9.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9.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9.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9.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9.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9.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9.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9.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9.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9.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9.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9.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9.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9.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9.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9.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9.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9.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9.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9.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9.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9.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9.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9.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9.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9.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9.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9.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9.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9.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9.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9.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9.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9.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9.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9.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9.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9.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9.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9.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9.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9.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9.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9.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9.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9.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9.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9.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9.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9.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9.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9.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9.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9.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9.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9.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9.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9.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9.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9.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9.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9.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9.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9.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9.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9.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9.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9.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9.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9.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9.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9.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9.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9.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9.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9.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9.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9.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9.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9.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9.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9.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9.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9.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9.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9.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9.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9.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9.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9.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9.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9.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9.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9.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9.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9.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9.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9.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9.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9.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9.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9.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9.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9.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9.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9.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9.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9.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9.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9.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9.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9.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9.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9.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9.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9.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9.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9.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9.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9.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9.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9.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9.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9.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9.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9.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9.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9.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9.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9.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9.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9.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9.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9.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9.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9.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9.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9.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9.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9.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9.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9.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9.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9.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9.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9.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9.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9.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9.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9.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9.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9.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9.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9.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9.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9.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9.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9.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9.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9.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9.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9.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9.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9.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9.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9.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9.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9.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9.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9.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9.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9.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9.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9.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9.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9.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9.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9.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9.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9.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9.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9.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9.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9.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9.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9.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9.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9.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9.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9.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9.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9.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9.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9.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9.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9.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9.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9.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9.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9.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9.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9.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9.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9.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9.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9.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9.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9.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9.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9.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9.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9.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9.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9.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9.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9.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9.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9.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9.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9.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9.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9.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9.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9.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9.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9.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9.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9.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9.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9.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9.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9.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9.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9.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9.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9.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9.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9.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9.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9.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9.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9.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9.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9.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9.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9.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9.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9.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9.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9.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9.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9.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9.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9.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9.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9.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9.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9.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9.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9.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9.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9.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9.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9.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9.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9.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9.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9.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9.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9.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9.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9.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9.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9.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9.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9.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9.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9.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9.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9.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9.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9.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9.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9.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9.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9.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9.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9.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9.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9.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9.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9.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9.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9.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9.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9.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9.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9.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9.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9.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9.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9.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9.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9.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9.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9.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9.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9.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9.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9.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9.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9.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9.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9.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9.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9.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9.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9.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9.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9.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9.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9.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9.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9.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9.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9.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9.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9.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9.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9.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9.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9.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9.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9.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9.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9.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9.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9.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9.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9.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9.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9.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9.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9.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9.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9.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9.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9.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9.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9.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9.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9.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9.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9.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9.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9.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9.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9.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9.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9.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9.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9.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9.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9.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9.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9.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9.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9.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9.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9.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9.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9.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9.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9.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9.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9.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9.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9.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9.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9.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9.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9.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9.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9.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9.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9.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9.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9.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9.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9.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9.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9.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9.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9.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9.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9.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9.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9.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9.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9.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9.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9.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9.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9.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9.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9.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9.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9.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9.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9.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9.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9.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9.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9.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9.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9.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9.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9.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9.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9.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9.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9.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9.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9.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9.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9.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9.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9.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9.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9.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9.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9.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9.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9.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9.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9.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9.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9.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9.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9.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9.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9.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9.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9.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9.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9.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9.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9.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9.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9.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9.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9.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9.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9.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9.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9.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9.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9.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9.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9.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9.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9.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9.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9.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9.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9.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9.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9.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9.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9.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9.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9.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9.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9.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9.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9.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9.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9.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9.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9.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9.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9.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9.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9.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9.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9.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9.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9.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9.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9.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9.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9.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9.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9.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9.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9.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9.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9.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9.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9.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9.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9.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9.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9.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9.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9.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9.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9.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9.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9.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9.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9.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9.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9.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9.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9.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9.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9.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9.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9.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9.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9.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9.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9.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9.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9.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9.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9.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9.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9.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9.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9.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9.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9.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9.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9.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9.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9.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9.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9.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9.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9.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9.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9.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9.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9.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9.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9.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9.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9.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9.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9.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9.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9.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9.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9.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9.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9.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9.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9.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9.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9.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9.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9.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9.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9.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9.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9.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9.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9.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9.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9.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9.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9.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9.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9.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9.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9.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9.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9.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9.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9.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9.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9.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9.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9.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9.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9.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9.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9.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9.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9.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9.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9.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9.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9.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9.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9.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9.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9.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9.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9.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9.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9.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9.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9.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9.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9.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9.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9.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9.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9.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9.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9.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9.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9.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9.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9.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9.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9.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9.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9.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9.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9.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9.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9.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9.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9.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9.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9.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9.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9.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9.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9.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9.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9.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9.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9.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9.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9.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9.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9.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9.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9.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9.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9.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9.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9.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9.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9.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9.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9.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9.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9.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9.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9.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9.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9.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9.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9.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9.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9.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9.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9.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9.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9.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9.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9.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9.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9.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9.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9.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9.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9.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9.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9.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9.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9.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9.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9.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9.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9.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9.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9.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9.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9.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9.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9.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9.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9.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9.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9.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9.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9.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9.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9.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9.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9.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9.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9.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9.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9.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9.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9.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9.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9.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9.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9.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9.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9.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9.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9.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9.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9.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9.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9.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9.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9.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9.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9.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9.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9.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9.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9.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9.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9.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9.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9.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9.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9.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9.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9.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9.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9.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9.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9.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9.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9.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9.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9.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9.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9.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9.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9.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9.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9.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9.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9.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9.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9.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9.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9.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9.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9.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9.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9.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9.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9.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9.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9.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9.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9.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9.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9.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9.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9.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9.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9.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9.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9.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9.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9.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9.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9.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9.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9.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9.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9.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9.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9.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9.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9.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9.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9.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9.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9.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9.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9.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9.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9.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9.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9.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9.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9.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9.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9.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9.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9.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9.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9.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9.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9.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9.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9.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9.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9.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9.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9.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9.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9.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9.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9.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9.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9.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9.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9.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9.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9.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9.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9.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9.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9.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9.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9.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9.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9.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9.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9.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9.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9.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9.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9.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9.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9.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9.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9.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9.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9.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9.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9.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9.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9.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9.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9.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9.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9.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9.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9.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9.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9.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9.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9.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9.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9.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9.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9.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9.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9.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9.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9.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9.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9.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9.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9.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9.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9.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9.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9.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9.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9.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9.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9.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9.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9.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9.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9.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9.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9.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9.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9.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9.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9.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9.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9.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9.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9.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9.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9.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9.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9.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9.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9.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9.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9.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9.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9.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9.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9.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9.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9.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9.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9.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9.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9.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9.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9.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9.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9.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9.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9.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9.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9.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9.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9.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9.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9.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9.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9.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9.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9.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9.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9.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9.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9.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9.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9.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9.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9.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9.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9.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9.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9.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9.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9.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9.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9.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9.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9.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9.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9.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9.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9.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9.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9.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9.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9.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9.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9.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9.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9.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4">
    <mergeCell ref="B4:H4"/>
    <mergeCell ref="B6:G6"/>
    <mergeCell ref="B24:H24"/>
    <mergeCell ref="B25:H25"/>
  </mergeCells>
  <printOptions/>
  <pageMargins bottom="0.32" footer="0.0" header="0.0" left="0.7480314960629921" right="0.31496062992125984" top="0.6299212598425197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1.0" ySplit="6.0" topLeftCell="B7" activePane="bottomRight" state="frozen"/>
      <selection activeCell="B1" sqref="B1" pane="topRight"/>
      <selection activeCell="A7" sqref="A7" pane="bottomLeft"/>
      <selection activeCell="B7" sqref="B7" pane="bottomRight"/>
    </sheetView>
  </sheetViews>
  <sheetFormatPr customHeight="1" defaultColWidth="14.43" defaultRowHeight="15.0"/>
  <cols>
    <col customWidth="1" min="1" max="1" width="45.57"/>
    <col customWidth="1" hidden="1" min="2" max="2" width="9.43"/>
    <col customWidth="1" min="3" max="3" width="9.43"/>
    <col customWidth="1" hidden="1" min="4" max="4" width="9.43"/>
    <col customWidth="1" min="5" max="5" width="9.43"/>
    <col customWidth="1" min="6" max="7" width="8.86"/>
    <col customWidth="1" min="8" max="8" width="11.0"/>
    <col customWidth="1" min="9" max="20" width="9.14"/>
    <col customWidth="1" min="21" max="26" width="8.71"/>
  </cols>
  <sheetData>
    <row r="1" ht="19.5" customHeight="1">
      <c r="A1" s="20" t="s">
        <v>224</v>
      </c>
      <c r="B1" s="21"/>
      <c r="C1" s="21"/>
      <c r="D1" s="21"/>
      <c r="E1" s="21"/>
      <c r="F1" s="21"/>
      <c r="G1" s="21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23" t="s">
        <v>225</v>
      </c>
      <c r="B2" s="21"/>
      <c r="C2" s="21"/>
      <c r="D2" s="21"/>
      <c r="E2" s="21"/>
      <c r="F2" s="21"/>
      <c r="G2" s="21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9.5" customHeight="1">
      <c r="A3" s="67"/>
      <c r="B3" s="99"/>
      <c r="C3" s="99"/>
      <c r="D3" s="99"/>
      <c r="E3" s="99"/>
      <c r="F3" s="99"/>
      <c r="G3" s="21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9.5" customHeight="1">
      <c r="A4" s="26"/>
      <c r="B4" s="27" t="s">
        <v>226</v>
      </c>
      <c r="C4" s="28"/>
      <c r="D4" s="28"/>
      <c r="E4" s="28"/>
      <c r="F4" s="28"/>
      <c r="G4" s="28"/>
      <c r="H4" s="28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47.25" customHeight="1">
      <c r="A5" s="30"/>
      <c r="B5" s="31" t="s">
        <v>62</v>
      </c>
      <c r="C5" s="31" t="s">
        <v>63</v>
      </c>
      <c r="D5" s="31" t="s">
        <v>64</v>
      </c>
      <c r="E5" s="31" t="s">
        <v>65</v>
      </c>
      <c r="F5" s="31" t="s">
        <v>66</v>
      </c>
      <c r="G5" s="31" t="s">
        <v>227</v>
      </c>
      <c r="H5" s="100" t="s">
        <v>228</v>
      </c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19.5" customHeight="1">
      <c r="A6" s="30"/>
      <c r="B6" s="101" t="s">
        <v>229</v>
      </c>
      <c r="C6" s="90"/>
      <c r="D6" s="90"/>
      <c r="E6" s="90"/>
      <c r="F6" s="90"/>
      <c r="G6" s="90"/>
      <c r="H6" s="90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9.5" customHeight="1">
      <c r="A7" s="73" t="s">
        <v>230</v>
      </c>
      <c r="B7" s="58">
        <v>3785.0</v>
      </c>
      <c r="C7" s="58">
        <v>4044.0</v>
      </c>
      <c r="D7" s="58">
        <v>4074.0</v>
      </c>
      <c r="E7" s="58">
        <v>4131.0</v>
      </c>
      <c r="F7" s="58">
        <f t="shared" ref="F7:H7" si="1">F8+F11+F14</f>
        <v>4117</v>
      </c>
      <c r="G7" s="58">
        <f t="shared" si="1"/>
        <v>4044</v>
      </c>
      <c r="H7" s="58">
        <f t="shared" si="1"/>
        <v>4079</v>
      </c>
      <c r="I7" s="63"/>
      <c r="J7" s="20"/>
      <c r="K7" s="20"/>
      <c r="L7" s="20"/>
      <c r="M7" s="20"/>
      <c r="N7" s="20"/>
      <c r="O7" s="20"/>
      <c r="P7" s="102"/>
      <c r="Q7" s="102"/>
      <c r="R7" s="102"/>
      <c r="S7" s="102"/>
      <c r="T7" s="102"/>
      <c r="U7" s="20"/>
      <c r="V7" s="20"/>
      <c r="W7" s="20"/>
      <c r="X7" s="20"/>
      <c r="Y7" s="20"/>
      <c r="Z7" s="20"/>
    </row>
    <row r="8" ht="19.5" customHeight="1">
      <c r="A8" s="73" t="s">
        <v>231</v>
      </c>
      <c r="B8" s="58">
        <v>2266.0</v>
      </c>
      <c r="C8" s="58">
        <v>2386.0</v>
      </c>
      <c r="D8" s="58">
        <v>2405.0</v>
      </c>
      <c r="E8" s="58">
        <v>2409.0</v>
      </c>
      <c r="F8" s="58">
        <f t="shared" ref="F8:H8" si="2">F9+F10</f>
        <v>2393</v>
      </c>
      <c r="G8" s="58">
        <f t="shared" si="2"/>
        <v>2362</v>
      </c>
      <c r="H8" s="58">
        <f t="shared" si="2"/>
        <v>2367</v>
      </c>
      <c r="I8" s="2"/>
      <c r="J8" s="21"/>
      <c r="K8" s="21"/>
      <c r="L8" s="21"/>
      <c r="M8" s="21"/>
      <c r="N8" s="21"/>
      <c r="O8" s="2"/>
      <c r="P8" s="102"/>
      <c r="Q8" s="102"/>
      <c r="R8" s="102"/>
      <c r="S8" s="102"/>
      <c r="T8" s="102"/>
      <c r="U8" s="2"/>
      <c r="V8" s="2"/>
      <c r="W8" s="2"/>
      <c r="X8" s="2"/>
      <c r="Y8" s="2"/>
      <c r="Z8" s="2"/>
    </row>
    <row r="9" ht="19.5" customHeight="1">
      <c r="A9" s="11" t="s">
        <v>232</v>
      </c>
      <c r="B9" s="59">
        <v>2266.0</v>
      </c>
      <c r="C9" s="59">
        <v>2381.0</v>
      </c>
      <c r="D9" s="42">
        <v>2391.0</v>
      </c>
      <c r="E9" s="42">
        <v>2400.0</v>
      </c>
      <c r="F9" s="42">
        <v>2381.0</v>
      </c>
      <c r="G9" s="42">
        <v>2343.0</v>
      </c>
      <c r="H9" s="42">
        <v>2349.0</v>
      </c>
      <c r="I9" s="42"/>
      <c r="J9" s="2"/>
      <c r="K9" s="2"/>
      <c r="L9" s="2"/>
      <c r="M9" s="2"/>
      <c r="N9" s="2"/>
      <c r="O9" s="2"/>
      <c r="P9" s="102"/>
      <c r="Q9" s="102"/>
      <c r="R9" s="102"/>
      <c r="S9" s="102"/>
      <c r="T9" s="102"/>
      <c r="U9" s="2"/>
      <c r="V9" s="2"/>
      <c r="W9" s="2"/>
      <c r="X9" s="2"/>
      <c r="Y9" s="2"/>
      <c r="Z9" s="2"/>
    </row>
    <row r="10" ht="19.5" customHeight="1">
      <c r="A10" s="11" t="s">
        <v>233</v>
      </c>
      <c r="B10" s="60">
        <v>0.0</v>
      </c>
      <c r="C10" s="59">
        <v>5.0</v>
      </c>
      <c r="D10" s="42">
        <v>14.0</v>
      </c>
      <c r="E10" s="42">
        <v>9.0</v>
      </c>
      <c r="F10" s="42">
        <v>12.0</v>
      </c>
      <c r="G10" s="2">
        <v>19.0</v>
      </c>
      <c r="H10" s="2">
        <v>18.0</v>
      </c>
      <c r="I10" s="2"/>
      <c r="J10" s="2"/>
      <c r="K10" s="2"/>
      <c r="L10" s="2"/>
      <c r="M10" s="2"/>
      <c r="N10" s="2"/>
      <c r="O10" s="2"/>
      <c r="P10" s="102"/>
      <c r="Q10" s="102"/>
      <c r="R10" s="102"/>
      <c r="S10" s="102"/>
      <c r="T10" s="102"/>
      <c r="U10" s="2"/>
      <c r="V10" s="2"/>
      <c r="W10" s="2"/>
      <c r="X10" s="2"/>
      <c r="Y10" s="2"/>
      <c r="Z10" s="2"/>
    </row>
    <row r="11" ht="19.5" customHeight="1">
      <c r="A11" s="73" t="s">
        <v>234</v>
      </c>
      <c r="B11" s="58">
        <v>1071.0</v>
      </c>
      <c r="C11" s="58">
        <v>1155.0</v>
      </c>
      <c r="D11" s="58">
        <v>1158.0</v>
      </c>
      <c r="E11" s="58">
        <v>1182.0</v>
      </c>
      <c r="F11" s="58">
        <f t="shared" ref="F11:H11" si="3">F12+F13</f>
        <v>1181</v>
      </c>
      <c r="G11" s="58">
        <f t="shared" si="3"/>
        <v>1166</v>
      </c>
      <c r="H11" s="58">
        <f t="shared" si="3"/>
        <v>1183</v>
      </c>
      <c r="I11" s="42"/>
      <c r="J11" s="21"/>
      <c r="K11" s="21"/>
      <c r="L11" s="21"/>
      <c r="M11" s="21"/>
      <c r="N11" s="21"/>
      <c r="O11" s="2"/>
      <c r="P11" s="102"/>
      <c r="Q11" s="102"/>
      <c r="R11" s="102"/>
      <c r="S11" s="102"/>
      <c r="T11" s="102"/>
      <c r="U11" s="2"/>
      <c r="V11" s="2"/>
      <c r="W11" s="2"/>
      <c r="X11" s="2"/>
      <c r="Y11" s="2"/>
      <c r="Z11" s="2"/>
    </row>
    <row r="12" ht="19.5" customHeight="1">
      <c r="A12" s="11" t="s">
        <v>235</v>
      </c>
      <c r="B12" s="59">
        <v>1071.0</v>
      </c>
      <c r="C12" s="59">
        <v>1155.0</v>
      </c>
      <c r="D12" s="42">
        <v>1158.0</v>
      </c>
      <c r="E12" s="42">
        <v>1182.0</v>
      </c>
      <c r="F12" s="42">
        <v>1181.0</v>
      </c>
      <c r="G12" s="42">
        <v>1147.0</v>
      </c>
      <c r="H12" s="42">
        <v>1157.0</v>
      </c>
      <c r="I12" s="2"/>
      <c r="J12" s="2"/>
      <c r="K12" s="2"/>
      <c r="L12" s="2"/>
      <c r="M12" s="2"/>
      <c r="N12" s="2"/>
      <c r="O12" s="2"/>
      <c r="P12" s="102"/>
      <c r="Q12" s="102"/>
      <c r="R12" s="102"/>
      <c r="S12" s="102"/>
      <c r="T12" s="102"/>
      <c r="U12" s="2"/>
      <c r="V12" s="2"/>
      <c r="W12" s="2"/>
      <c r="X12" s="2"/>
      <c r="Y12" s="2"/>
      <c r="Z12" s="2"/>
    </row>
    <row r="13" ht="19.5" customHeight="1">
      <c r="A13" s="11" t="s">
        <v>236</v>
      </c>
      <c r="B13" s="60">
        <v>0.0</v>
      </c>
      <c r="C13" s="60">
        <v>0.0</v>
      </c>
      <c r="D13" s="60">
        <v>0.0</v>
      </c>
      <c r="E13" s="60">
        <v>0.0</v>
      </c>
      <c r="F13" s="60">
        <v>0.0</v>
      </c>
      <c r="G13" s="2">
        <v>19.0</v>
      </c>
      <c r="H13" s="2">
        <v>26.0</v>
      </c>
      <c r="I13" s="2"/>
      <c r="J13" s="2"/>
      <c r="K13" s="2"/>
      <c r="L13" s="2"/>
      <c r="M13" s="2"/>
      <c r="N13" s="2"/>
      <c r="O13" s="2"/>
      <c r="P13" s="102"/>
      <c r="Q13" s="102"/>
      <c r="R13" s="102"/>
      <c r="S13" s="102"/>
      <c r="T13" s="102"/>
      <c r="U13" s="2"/>
      <c r="V13" s="2"/>
      <c r="W13" s="2"/>
      <c r="X13" s="2"/>
      <c r="Y13" s="2"/>
      <c r="Z13" s="2"/>
    </row>
    <row r="14" ht="19.5" customHeight="1">
      <c r="A14" s="73" t="s">
        <v>237</v>
      </c>
      <c r="B14" s="58">
        <v>448.0</v>
      </c>
      <c r="C14" s="58">
        <v>503.0</v>
      </c>
      <c r="D14" s="58">
        <v>511.0</v>
      </c>
      <c r="E14" s="58">
        <v>540.0</v>
      </c>
      <c r="F14" s="58">
        <f t="shared" ref="F14:H14" si="4">F15+F16</f>
        <v>543</v>
      </c>
      <c r="G14" s="58">
        <f t="shared" si="4"/>
        <v>516</v>
      </c>
      <c r="H14" s="58">
        <f t="shared" si="4"/>
        <v>529</v>
      </c>
      <c r="I14" s="2"/>
      <c r="J14" s="22"/>
      <c r="K14" s="22"/>
      <c r="L14" s="22"/>
      <c r="M14" s="22"/>
      <c r="N14" s="22"/>
      <c r="O14" s="2"/>
      <c r="P14" s="102"/>
      <c r="Q14" s="102"/>
      <c r="R14" s="102"/>
      <c r="S14" s="102"/>
      <c r="T14" s="102"/>
      <c r="U14" s="2"/>
      <c r="V14" s="2"/>
      <c r="W14" s="2"/>
      <c r="X14" s="2"/>
      <c r="Y14" s="2"/>
      <c r="Z14" s="2"/>
    </row>
    <row r="15" ht="19.5" customHeight="1">
      <c r="A15" s="11" t="s">
        <v>238</v>
      </c>
      <c r="B15" s="37">
        <v>448.0</v>
      </c>
      <c r="C15" s="37">
        <v>503.0</v>
      </c>
      <c r="D15" s="37">
        <v>511.0</v>
      </c>
      <c r="E15" s="37">
        <v>540.0</v>
      </c>
      <c r="F15" s="37">
        <v>543.0</v>
      </c>
      <c r="G15" s="32">
        <v>516.0</v>
      </c>
      <c r="H15" s="32">
        <v>529.0</v>
      </c>
      <c r="I15" s="32"/>
      <c r="J15" s="32"/>
      <c r="K15" s="32"/>
      <c r="L15" s="32"/>
      <c r="M15" s="32"/>
      <c r="N15" s="32"/>
      <c r="O15" s="32"/>
      <c r="P15" s="102"/>
      <c r="Q15" s="102"/>
      <c r="R15" s="102"/>
      <c r="S15" s="102"/>
      <c r="T15" s="102"/>
      <c r="U15" s="32"/>
      <c r="V15" s="32"/>
      <c r="W15" s="32"/>
      <c r="X15" s="32"/>
      <c r="Y15" s="32"/>
      <c r="Z15" s="32"/>
    </row>
    <row r="16" ht="19.5" customHeight="1">
      <c r="A16" s="11" t="s">
        <v>239</v>
      </c>
      <c r="B16" s="60">
        <v>0.0</v>
      </c>
      <c r="C16" s="60">
        <v>0.0</v>
      </c>
      <c r="D16" s="60">
        <v>0.0</v>
      </c>
      <c r="E16" s="60">
        <v>0.0</v>
      </c>
      <c r="F16" s="60">
        <v>0.0</v>
      </c>
      <c r="G16" s="60">
        <v>0.0</v>
      </c>
      <c r="H16" s="60">
        <v>0.0</v>
      </c>
      <c r="I16" s="32"/>
      <c r="J16" s="32"/>
      <c r="K16" s="32"/>
      <c r="L16" s="32"/>
      <c r="M16" s="32"/>
      <c r="N16" s="32"/>
      <c r="O16" s="32"/>
      <c r="P16" s="102"/>
      <c r="Q16" s="102"/>
      <c r="R16" s="102"/>
      <c r="S16" s="102"/>
      <c r="T16" s="102"/>
      <c r="U16" s="32"/>
      <c r="V16" s="32"/>
      <c r="W16" s="32"/>
      <c r="X16" s="32"/>
      <c r="Y16" s="32"/>
      <c r="Z16" s="32"/>
    </row>
    <row r="17" ht="19.5" customHeight="1">
      <c r="A17" s="83"/>
      <c r="B17" s="20" t="s">
        <v>81</v>
      </c>
      <c r="C17" s="46" t="s">
        <v>81</v>
      </c>
      <c r="I17" s="20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9.5" customHeight="1">
      <c r="A18" s="83"/>
      <c r="B18" s="47" t="s">
        <v>82</v>
      </c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9.5" customHeight="1">
      <c r="A19" s="73"/>
      <c r="B19" s="11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9.5" customHeight="1">
      <c r="A20" s="73" t="s">
        <v>240</v>
      </c>
      <c r="B20" s="103">
        <v>101.31156316916487</v>
      </c>
      <c r="C20" s="85">
        <v>100.14858841010401</v>
      </c>
      <c r="D20" s="85">
        <v>100.74183976261128</v>
      </c>
      <c r="E20" s="85">
        <v>101.39911634756996</v>
      </c>
      <c r="F20" s="85">
        <f t="shared" ref="F20:H20" si="5">F7/E7*100</f>
        <v>99.66109901</v>
      </c>
      <c r="G20" s="85">
        <f t="shared" si="5"/>
        <v>98.22686422</v>
      </c>
      <c r="H20" s="85">
        <f t="shared" si="5"/>
        <v>100.8654797</v>
      </c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9.5" customHeight="1">
      <c r="A21" s="73" t="s">
        <v>241</v>
      </c>
      <c r="B21" s="103">
        <v>100.93541202672607</v>
      </c>
      <c r="C21" s="85">
        <v>100.04192872117402</v>
      </c>
      <c r="D21" s="85">
        <v>100.79631181894383</v>
      </c>
      <c r="E21" s="85">
        <v>100.16632016632016</v>
      </c>
      <c r="F21" s="85">
        <f t="shared" ref="F21:H21" si="6">F8/E8*100</f>
        <v>99.33582399</v>
      </c>
      <c r="G21" s="85">
        <f t="shared" si="6"/>
        <v>98.70455495</v>
      </c>
      <c r="H21" s="85">
        <f t="shared" si="6"/>
        <v>100.211685</v>
      </c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9.5" customHeight="1">
      <c r="A22" s="11" t="s">
        <v>242</v>
      </c>
      <c r="B22" s="69">
        <v>100.93541202672607</v>
      </c>
      <c r="C22" s="86">
        <v>100.04201680672269</v>
      </c>
      <c r="D22" s="86">
        <v>100.41999160016799</v>
      </c>
      <c r="E22" s="86">
        <v>100.37641154328733</v>
      </c>
      <c r="F22" s="86">
        <f t="shared" ref="F22:H22" si="7">F9/E9*100</f>
        <v>99.20833333</v>
      </c>
      <c r="G22" s="86">
        <f t="shared" si="7"/>
        <v>98.40403192</v>
      </c>
      <c r="H22" s="86">
        <f t="shared" si="7"/>
        <v>100.2560819</v>
      </c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9.5" customHeight="1">
      <c r="A23" s="11" t="s">
        <v>243</v>
      </c>
      <c r="B23" s="60">
        <v>0.0</v>
      </c>
      <c r="C23" s="86">
        <v>100.0</v>
      </c>
      <c r="D23" s="86">
        <v>280.0</v>
      </c>
      <c r="E23" s="86">
        <v>64.28571428571429</v>
      </c>
      <c r="F23" s="86">
        <f t="shared" ref="F23:H23" si="8">F10/E10*100</f>
        <v>133.3333333</v>
      </c>
      <c r="G23" s="86">
        <f t="shared" si="8"/>
        <v>158.3333333</v>
      </c>
      <c r="H23" s="86">
        <f t="shared" si="8"/>
        <v>94.73684211</v>
      </c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9.5" customHeight="1">
      <c r="A24" s="73" t="s">
        <v>244</v>
      </c>
      <c r="B24" s="103">
        <v>100.2808988764045</v>
      </c>
      <c r="C24" s="85">
        <v>98.97172236503856</v>
      </c>
      <c r="D24" s="85">
        <v>100.25974025974025</v>
      </c>
      <c r="E24" s="85">
        <v>102.07253886010363</v>
      </c>
      <c r="F24" s="85">
        <f t="shared" ref="F24:H24" si="9">F11/E11*100</f>
        <v>99.91539763</v>
      </c>
      <c r="G24" s="85">
        <f t="shared" si="9"/>
        <v>98.72988992</v>
      </c>
      <c r="H24" s="85">
        <f t="shared" si="9"/>
        <v>101.457976</v>
      </c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9.5" customHeight="1">
      <c r="A25" s="11" t="s">
        <v>245</v>
      </c>
      <c r="B25" s="69">
        <v>100.2808988764045</v>
      </c>
      <c r="C25" s="86">
        <v>98.97172236503856</v>
      </c>
      <c r="D25" s="86">
        <v>100.25974025974025</v>
      </c>
      <c r="E25" s="86">
        <v>102.07253886010363</v>
      </c>
      <c r="F25" s="86">
        <f t="shared" ref="F25:H25" si="10">F12/E12*100</f>
        <v>99.91539763</v>
      </c>
      <c r="G25" s="86">
        <f t="shared" si="10"/>
        <v>97.12108383</v>
      </c>
      <c r="H25" s="86">
        <f t="shared" si="10"/>
        <v>100.8718396</v>
      </c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9.5" customHeight="1">
      <c r="A26" s="11" t="s">
        <v>246</v>
      </c>
      <c r="B26" s="60">
        <v>0.0</v>
      </c>
      <c r="C26" s="60">
        <v>0.0</v>
      </c>
      <c r="D26" s="60">
        <v>0.0</v>
      </c>
      <c r="E26" s="60">
        <v>0.0</v>
      </c>
      <c r="F26" s="60">
        <v>0.0</v>
      </c>
      <c r="G26" s="60">
        <v>0.0</v>
      </c>
      <c r="H26" s="86">
        <f>H13/G13*100</f>
        <v>136.8421053</v>
      </c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9.5" customHeight="1">
      <c r="A27" s="73" t="s">
        <v>247</v>
      </c>
      <c r="B27" s="103">
        <v>105.91016548463357</v>
      </c>
      <c r="C27" s="85">
        <v>103.49794238683128</v>
      </c>
      <c r="D27" s="85">
        <v>101.59045725646124</v>
      </c>
      <c r="E27" s="85">
        <v>105.67514677103718</v>
      </c>
      <c r="F27" s="85">
        <f t="shared" ref="F27:H27" si="11">F14/E14*100</f>
        <v>100.5555556</v>
      </c>
      <c r="G27" s="85">
        <f t="shared" si="11"/>
        <v>95.02762431</v>
      </c>
      <c r="H27" s="85">
        <f t="shared" si="11"/>
        <v>102.5193798</v>
      </c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9.5" customHeight="1">
      <c r="A28" s="11" t="s">
        <v>248</v>
      </c>
      <c r="B28" s="69">
        <v>105.91016548463357</v>
      </c>
      <c r="C28" s="86">
        <v>103.49794238683128</v>
      </c>
      <c r="D28" s="86">
        <v>101.59045725646124</v>
      </c>
      <c r="E28" s="86">
        <v>105.67514677103718</v>
      </c>
      <c r="F28" s="86">
        <f t="shared" ref="F28:H28" si="12">F15/E15*100</f>
        <v>100.5555556</v>
      </c>
      <c r="G28" s="86">
        <f t="shared" si="12"/>
        <v>95.02762431</v>
      </c>
      <c r="H28" s="86">
        <f t="shared" si="12"/>
        <v>102.5193798</v>
      </c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9.5" customHeight="1">
      <c r="A29" s="11" t="s">
        <v>249</v>
      </c>
      <c r="B29" s="60">
        <v>0.0</v>
      </c>
      <c r="C29" s="60">
        <v>0.0</v>
      </c>
      <c r="D29" s="60">
        <v>0.0</v>
      </c>
      <c r="E29" s="60">
        <v>0.0</v>
      </c>
      <c r="F29" s="60">
        <v>0.0</v>
      </c>
      <c r="G29" s="60">
        <v>0.0</v>
      </c>
      <c r="H29" s="60">
        <v>0.0</v>
      </c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9.5" customHeight="1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9.5" customHeight="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9.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9.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9.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9.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9.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9.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9.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9.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9.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9.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9.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9.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9.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9.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9.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9.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9.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9.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9.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9.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9.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9.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9.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9.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9.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9.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9.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9.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9.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9.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9.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9.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9.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9.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9.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9.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9.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9.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9.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9.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9.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9.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9.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9.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9.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9.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9.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9.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9.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9.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9.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9.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9.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9.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9.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9.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9.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9.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9.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9.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9.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9.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9.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9.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9.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9.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9.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9.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9.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9.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9.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9.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9.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9.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9.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9.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9.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9.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9.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9.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9.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9.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9.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9.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9.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9.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9.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9.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9.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9.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9.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9.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9.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9.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9.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9.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9.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9.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9.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9.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9.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9.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9.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9.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9.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9.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9.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9.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9.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9.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9.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9.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9.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9.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9.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9.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9.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9.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9.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9.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9.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9.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9.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9.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9.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9.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9.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9.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9.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9.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9.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9.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9.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9.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9.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9.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9.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9.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9.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9.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9.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9.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9.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9.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9.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9.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9.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9.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9.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9.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9.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9.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9.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9.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9.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9.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9.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9.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9.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9.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9.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9.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9.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9.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9.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9.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9.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9.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9.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9.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9.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9.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9.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9.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9.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9.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9.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9.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9.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9.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9.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9.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9.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9.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9.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9.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9.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9.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9.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9.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9.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9.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9.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9.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9.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9.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9.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9.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9.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9.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9.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9.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9.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9.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9.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9.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9.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9.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9.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9.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9.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9.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9.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9.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9.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9.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9.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9.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9.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9.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9.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9.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9.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9.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9.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9.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9.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9.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9.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9.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9.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9.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9.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9.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9.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9.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9.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9.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9.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9.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9.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9.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9.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9.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9.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9.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9.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9.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9.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9.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9.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9.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9.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9.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9.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9.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9.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9.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9.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9.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9.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9.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9.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9.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9.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9.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9.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9.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9.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9.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9.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9.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9.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9.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9.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9.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9.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9.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9.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9.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9.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9.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9.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9.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9.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9.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9.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9.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9.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9.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9.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9.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9.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9.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9.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9.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9.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9.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9.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9.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9.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9.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9.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9.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9.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9.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9.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9.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9.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9.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9.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9.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9.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9.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9.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9.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9.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9.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9.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9.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9.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9.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9.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9.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9.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9.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9.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9.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9.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9.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9.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9.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9.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9.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9.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9.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9.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9.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9.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9.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9.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9.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9.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9.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9.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9.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9.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9.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9.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9.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9.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9.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9.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9.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9.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9.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9.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9.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9.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9.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9.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9.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9.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9.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9.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9.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9.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9.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9.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9.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9.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9.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9.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9.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9.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9.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9.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9.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9.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9.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9.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9.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9.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9.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9.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9.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9.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9.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9.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9.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9.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9.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9.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9.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9.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9.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9.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9.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9.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9.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9.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9.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9.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9.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9.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9.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9.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9.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9.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9.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9.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9.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9.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9.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9.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9.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9.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9.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9.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9.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9.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9.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9.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9.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9.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9.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9.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9.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9.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9.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9.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9.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9.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9.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9.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9.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9.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9.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9.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9.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9.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9.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9.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9.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9.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9.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9.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9.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9.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9.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9.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9.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9.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9.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9.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9.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9.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9.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9.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9.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9.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9.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9.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9.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9.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9.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9.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9.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9.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9.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9.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9.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9.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9.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9.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9.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9.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9.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9.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9.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9.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9.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9.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9.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9.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9.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9.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9.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9.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9.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9.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9.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9.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9.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9.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9.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9.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9.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9.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9.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9.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9.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9.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9.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9.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9.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9.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9.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9.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9.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9.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9.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9.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9.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9.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9.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9.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9.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9.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9.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9.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9.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9.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9.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9.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9.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9.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9.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9.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9.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9.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9.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9.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9.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9.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9.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9.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9.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9.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9.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9.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9.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9.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9.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9.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9.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9.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9.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9.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9.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9.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9.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9.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9.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9.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9.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9.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9.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9.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9.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9.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9.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9.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9.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9.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9.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9.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9.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9.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9.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9.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9.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9.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9.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9.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9.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9.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9.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9.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9.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9.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9.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9.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9.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9.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9.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9.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9.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9.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9.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9.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9.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9.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9.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9.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9.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9.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9.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9.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9.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9.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9.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9.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9.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9.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9.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9.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9.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9.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9.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9.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9.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9.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9.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9.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9.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9.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9.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9.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9.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9.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9.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9.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9.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9.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9.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9.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9.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9.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9.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9.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9.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9.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9.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9.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9.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9.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9.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9.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9.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9.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9.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9.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9.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9.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9.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9.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9.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9.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9.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9.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9.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9.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9.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9.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9.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9.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9.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9.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9.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9.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9.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9.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9.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9.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9.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9.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9.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9.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9.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9.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9.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9.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9.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9.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9.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9.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9.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9.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9.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9.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9.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9.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9.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9.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9.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9.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9.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9.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9.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9.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9.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9.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9.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9.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9.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9.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9.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9.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9.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9.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9.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9.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9.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9.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9.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9.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9.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9.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9.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9.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9.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9.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9.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9.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9.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9.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9.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9.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9.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9.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9.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9.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9.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9.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9.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9.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9.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9.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9.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9.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9.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9.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9.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9.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9.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9.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9.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9.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9.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9.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9.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9.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9.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9.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9.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9.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9.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9.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9.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9.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9.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9.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9.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9.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9.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9.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9.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9.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9.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9.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9.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9.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9.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9.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9.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9.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9.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9.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9.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9.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9.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9.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9.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9.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9.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9.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9.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9.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9.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9.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9.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9.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9.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9.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9.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9.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9.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9.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9.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9.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9.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9.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9.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9.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9.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9.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9.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9.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9.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9.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9.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9.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9.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9.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9.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9.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9.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9.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9.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9.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9.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9.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9.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9.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9.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9.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9.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9.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9.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9.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9.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9.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9.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9.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9.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9.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9.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9.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9.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9.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9.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9.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9.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9.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9.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9.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9.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9.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9.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9.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9.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9.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9.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9.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9.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9.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9.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9.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9.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9.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9.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9.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9.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9.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9.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9.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9.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9.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9.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9.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9.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9.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9.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9.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9.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9.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9.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9.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9.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9.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9.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9.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9.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9.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9.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9.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9.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9.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9.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9.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9.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9.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9.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9.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9.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9.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9.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9.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9.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9.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9.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9.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9.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9.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9.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9.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9.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9.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9.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9.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9.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9.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9.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9.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9.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9.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9.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9.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9.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9.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9.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9.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9.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9.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9.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9.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9.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9.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9.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9.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9.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9.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9.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9.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9.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9.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9.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9.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9.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9.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9.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9.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9.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9.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9.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9.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9.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9.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9.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9.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9.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9.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9.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9.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9.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9.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9.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9.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9.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9.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9.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9.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9.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9.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9.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9.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9.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9.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9.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9.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9.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9.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9.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9.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9.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9.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9.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9.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4">
    <mergeCell ref="B4:H4"/>
    <mergeCell ref="B6:H6"/>
    <mergeCell ref="C17:H17"/>
    <mergeCell ref="B18:H18"/>
  </mergeCells>
  <printOptions/>
  <pageMargins bottom="0.6299212598425197" footer="0.0" header="0.0" left="0.7480314960629921" right="0.2755905511811024" top="0.6299212598425197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21.29"/>
    <col customWidth="1" min="2" max="5" width="11.57"/>
    <col customWidth="1" min="6" max="7" width="13.0"/>
    <col customWidth="1" min="8" max="26" width="8.71"/>
  </cols>
  <sheetData>
    <row r="1" ht="19.5" customHeight="1">
      <c r="A1" s="20" t="s">
        <v>250</v>
      </c>
      <c r="B1" s="21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20" t="s">
        <v>251</v>
      </c>
      <c r="B2" s="2"/>
      <c r="C2" s="2"/>
      <c r="D2" s="2"/>
      <c r="E2" s="2"/>
      <c r="F2" s="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ht="19.5" customHeight="1">
      <c r="A3" s="23" t="s">
        <v>252</v>
      </c>
      <c r="B3" s="2"/>
      <c r="C3" s="2"/>
      <c r="D3" s="2"/>
      <c r="E3" s="2"/>
      <c r="F3" s="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ht="19.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ht="19.5" customHeight="1">
      <c r="A5" s="104"/>
      <c r="B5" s="104"/>
      <c r="C5" s="104"/>
      <c r="D5" s="104"/>
      <c r="E5" s="104"/>
      <c r="F5" s="104"/>
      <c r="G5" s="62" t="s">
        <v>253</v>
      </c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18.75" customHeight="1">
      <c r="A6" s="2"/>
      <c r="B6" s="105" t="s">
        <v>254</v>
      </c>
      <c r="C6" s="106" t="s">
        <v>255</v>
      </c>
      <c r="D6" s="28"/>
      <c r="E6" s="28"/>
      <c r="F6" s="28"/>
      <c r="G6" s="28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>
      <c r="A7" s="2"/>
      <c r="B7" s="54" t="s">
        <v>256</v>
      </c>
      <c r="C7" s="34" t="s">
        <v>257</v>
      </c>
      <c r="D7" s="34" t="s">
        <v>258</v>
      </c>
      <c r="E7" s="34" t="s">
        <v>258</v>
      </c>
      <c r="F7" s="34" t="s">
        <v>259</v>
      </c>
      <c r="G7" s="34" t="s">
        <v>258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>
      <c r="A8" s="2"/>
      <c r="B8" s="107" t="s">
        <v>105</v>
      </c>
      <c r="C8" s="54" t="s">
        <v>260</v>
      </c>
      <c r="D8" s="34" t="s">
        <v>261</v>
      </c>
      <c r="E8" s="34" t="s">
        <v>262</v>
      </c>
      <c r="F8" s="34" t="s">
        <v>261</v>
      </c>
      <c r="G8" s="107" t="s">
        <v>263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>
      <c r="A9" s="2"/>
      <c r="B9" s="108"/>
      <c r="C9" s="107" t="s">
        <v>264</v>
      </c>
      <c r="D9" s="107" t="s">
        <v>265</v>
      </c>
      <c r="E9" s="107" t="s">
        <v>266</v>
      </c>
      <c r="F9" s="107" t="s">
        <v>267</v>
      </c>
      <c r="G9" s="107" t="s">
        <v>266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9.25" customHeight="1">
      <c r="A10" s="2"/>
      <c r="B10" s="109"/>
      <c r="C10" s="109"/>
      <c r="D10" s="110" t="s">
        <v>268</v>
      </c>
      <c r="E10" s="110" t="s">
        <v>268</v>
      </c>
      <c r="F10" s="110" t="s">
        <v>269</v>
      </c>
      <c r="G10" s="110" t="s">
        <v>268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>
      <c r="A11" s="111"/>
      <c r="B11" s="112"/>
      <c r="C11" s="113"/>
      <c r="D11" s="114"/>
      <c r="E11" s="114"/>
      <c r="F11" s="114"/>
      <c r="G11" s="114"/>
      <c r="H11" s="115"/>
      <c r="I11" s="115"/>
      <c r="J11" s="115"/>
      <c r="K11" s="115"/>
      <c r="L11" s="115"/>
      <c r="M11" s="115"/>
      <c r="N11" s="115"/>
      <c r="O11" s="115"/>
      <c r="P11" s="115"/>
      <c r="Q11" s="115"/>
      <c r="R11" s="115"/>
      <c r="S11" s="115"/>
      <c r="T11" s="115"/>
      <c r="U11" s="115"/>
      <c r="V11" s="115"/>
      <c r="W11" s="115"/>
      <c r="X11" s="115"/>
      <c r="Y11" s="115"/>
      <c r="Z11" s="115"/>
    </row>
    <row r="12" ht="21.75" customHeight="1">
      <c r="A12" s="21" t="s">
        <v>270</v>
      </c>
      <c r="B12" s="116">
        <f t="shared" ref="B12:G12" si="1">SUM(B13:B20)</f>
        <v>233</v>
      </c>
      <c r="C12" s="116">
        <f t="shared" si="1"/>
        <v>122</v>
      </c>
      <c r="D12" s="116">
        <f t="shared" si="1"/>
        <v>64</v>
      </c>
      <c r="E12" s="116">
        <f t="shared" si="1"/>
        <v>24</v>
      </c>
      <c r="F12" s="116">
        <f t="shared" si="1"/>
        <v>15</v>
      </c>
      <c r="G12" s="116">
        <f t="shared" si="1"/>
        <v>8</v>
      </c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21.75" customHeight="1">
      <c r="A13" s="11" t="s">
        <v>111</v>
      </c>
      <c r="B13" s="37">
        <f t="shared" ref="B13:B20" si="2">SUM(C13:G13)</f>
        <v>24</v>
      </c>
      <c r="C13" s="37">
        <v>12.0</v>
      </c>
      <c r="D13" s="37">
        <v>5.0</v>
      </c>
      <c r="E13" s="37">
        <v>4.0</v>
      </c>
      <c r="F13" s="72">
        <v>3.0</v>
      </c>
      <c r="G13" s="60">
        <v>0.0</v>
      </c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21.75" customHeight="1">
      <c r="A14" s="11" t="s">
        <v>112</v>
      </c>
      <c r="B14" s="37">
        <f t="shared" si="2"/>
        <v>24</v>
      </c>
      <c r="C14" s="37">
        <v>11.0</v>
      </c>
      <c r="D14" s="37">
        <v>7.0</v>
      </c>
      <c r="E14" s="37">
        <v>2.0</v>
      </c>
      <c r="F14" s="117">
        <v>3.0</v>
      </c>
      <c r="G14" s="72">
        <v>1.0</v>
      </c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21.75" customHeight="1">
      <c r="A15" s="11" t="s">
        <v>113</v>
      </c>
      <c r="B15" s="37">
        <f t="shared" si="2"/>
        <v>31</v>
      </c>
      <c r="C15" s="37">
        <v>18.0</v>
      </c>
      <c r="D15" s="37">
        <v>8.0</v>
      </c>
      <c r="E15" s="37">
        <v>2.0</v>
      </c>
      <c r="F15" s="117">
        <v>1.0</v>
      </c>
      <c r="G15" s="72">
        <v>2.0</v>
      </c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21.75" customHeight="1">
      <c r="A16" s="11" t="s">
        <v>114</v>
      </c>
      <c r="B16" s="37">
        <f t="shared" si="2"/>
        <v>35</v>
      </c>
      <c r="C16" s="37">
        <v>17.0</v>
      </c>
      <c r="D16" s="37">
        <v>10.0</v>
      </c>
      <c r="E16" s="37">
        <v>5.0</v>
      </c>
      <c r="F16" s="72">
        <v>2.0</v>
      </c>
      <c r="G16" s="117">
        <v>1.0</v>
      </c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21.75" customHeight="1">
      <c r="A17" s="11" t="s">
        <v>115</v>
      </c>
      <c r="B17" s="37">
        <f t="shared" si="2"/>
        <v>33</v>
      </c>
      <c r="C17" s="37">
        <v>18.0</v>
      </c>
      <c r="D17" s="37">
        <v>10.0</v>
      </c>
      <c r="E17" s="37">
        <v>3.0</v>
      </c>
      <c r="F17" s="72">
        <v>1.0</v>
      </c>
      <c r="G17" s="117">
        <v>1.0</v>
      </c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21.75" customHeight="1">
      <c r="A18" s="11" t="s">
        <v>116</v>
      </c>
      <c r="B18" s="37">
        <f t="shared" si="2"/>
        <v>27</v>
      </c>
      <c r="C18" s="37">
        <v>15.0</v>
      </c>
      <c r="D18" s="37">
        <v>7.0</v>
      </c>
      <c r="E18" s="37">
        <v>3.0</v>
      </c>
      <c r="F18" s="72">
        <v>1.0</v>
      </c>
      <c r="G18" s="72">
        <v>1.0</v>
      </c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21.75" customHeight="1">
      <c r="A19" s="11" t="s">
        <v>117</v>
      </c>
      <c r="B19" s="37">
        <f t="shared" si="2"/>
        <v>37</v>
      </c>
      <c r="C19" s="37">
        <v>18.0</v>
      </c>
      <c r="D19" s="37">
        <v>13.0</v>
      </c>
      <c r="E19" s="37">
        <v>4.0</v>
      </c>
      <c r="F19" s="72">
        <v>1.0</v>
      </c>
      <c r="G19" s="72">
        <v>1.0</v>
      </c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21.75" customHeight="1">
      <c r="A20" s="11" t="s">
        <v>118</v>
      </c>
      <c r="B20" s="37">
        <f t="shared" si="2"/>
        <v>22</v>
      </c>
      <c r="C20" s="37">
        <v>13.0</v>
      </c>
      <c r="D20" s="37">
        <v>4.0</v>
      </c>
      <c r="E20" s="37">
        <v>1.0</v>
      </c>
      <c r="F20" s="117">
        <v>3.0</v>
      </c>
      <c r="G20" s="72">
        <v>1.0</v>
      </c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5.75" customHeigh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5.75" customHeigh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5.75" customHeigh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5.75" customHeigh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5.75" customHeigh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5.75" customHeigh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5.75" customHeigh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5.75" customHeight="1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5.75" customHeight="1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5.75" customHeight="1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5.75" customHeight="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5.7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5.7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5.7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5.7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5.7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5.7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5.7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5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5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5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5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5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5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5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5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5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5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5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5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5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5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5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5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5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5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5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5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5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5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5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5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5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5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5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5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5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5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5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5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5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5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5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5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5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5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5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5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5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5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5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5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5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5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5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5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5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5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5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5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5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5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5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5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5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5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5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5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5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5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5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5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5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5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5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5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5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5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5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5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5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5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5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5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5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5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5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5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5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5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5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5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5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5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5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5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5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5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5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5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5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5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5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5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5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5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5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5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5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5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5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5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5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5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5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5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5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5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5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5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5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5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5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5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5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5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5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5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5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5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5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5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5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5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5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5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5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5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5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5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5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5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5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5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5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5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5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5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5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5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5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5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5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5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5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5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5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5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5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5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5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5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5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5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5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5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5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5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5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5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5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5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5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5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5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5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5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5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5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5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5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5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5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5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5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5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5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5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5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5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5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5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5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5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5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5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5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5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5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5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5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5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5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5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5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5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5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5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5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5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5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5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5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5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5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5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5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5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5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5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5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5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5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5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5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5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5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5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5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5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5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5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5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5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5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5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5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5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5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5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5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5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5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5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5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5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5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5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5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5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5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5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5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5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5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5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5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5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5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5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5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5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5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5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5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5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5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5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5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5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5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5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5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5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5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5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5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5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5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5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5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5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5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5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5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5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5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5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5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5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5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5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5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5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5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5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5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5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5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5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5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5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5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5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5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5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5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5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5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5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5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5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5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5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5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5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5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5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5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5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5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5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5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5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5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5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5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5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5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5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5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5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5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5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5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5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5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5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5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5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5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5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5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5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5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5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5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5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5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5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5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5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5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5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5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5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5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5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5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5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5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5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5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5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5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5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5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5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5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5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5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5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5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5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5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5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5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5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5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5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5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5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5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5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5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5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5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5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5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5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5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5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5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5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5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5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5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5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5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5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5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5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5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5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5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5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5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5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5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5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5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5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5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5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5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5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5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5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5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5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5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5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5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5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5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5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5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5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5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5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5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5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5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5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5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5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5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5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5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5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5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5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5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5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5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5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5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5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5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5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5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5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5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5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5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5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5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5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5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5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5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5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5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5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5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5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5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5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5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5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5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5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5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5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5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5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5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5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5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5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5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5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5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5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5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5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5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5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5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5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5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5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5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5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5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5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5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5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5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5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5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5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5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5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5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5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5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5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5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5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5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5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5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5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5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5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5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5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5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5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5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5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5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5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5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5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5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5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5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5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5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5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5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5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5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5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5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5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5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5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5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5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5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5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5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5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5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5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5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5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5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5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5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5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5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5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5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5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5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5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5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5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5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5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5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5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5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5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5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5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5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5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5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5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5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5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5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5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5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5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5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5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5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5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5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5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5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5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5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5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5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5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5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5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5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5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5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5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5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5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5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5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5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5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5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5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5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5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5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5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5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5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5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5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5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5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5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5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5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5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5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5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5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5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5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5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5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5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5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5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5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5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5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5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5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5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5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5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5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5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5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5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5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5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5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5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5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5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5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5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5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5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5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5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5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5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5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5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5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5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5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5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5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5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5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5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5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5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5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5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5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5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5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5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5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5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5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5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5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5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5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5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5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5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5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5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5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5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5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5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5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5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5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5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5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5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5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5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5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5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5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5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5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5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5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5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5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5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5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5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5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5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5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5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5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5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5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5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5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5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5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5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5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5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5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5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5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5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5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5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5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5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5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5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5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5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5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5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5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5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5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5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5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5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5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5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5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5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5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5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5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5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5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5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5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5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5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5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5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5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5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5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5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5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5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5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5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5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5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5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5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5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5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5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5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5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5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5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5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5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5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5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5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5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5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5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5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5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5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5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5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5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5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5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5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5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5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5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5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5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5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5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5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5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5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5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5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5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5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5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5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5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5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5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5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5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5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5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5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5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5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5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5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5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1">
    <mergeCell ref="C6:G6"/>
  </mergeCells>
  <printOptions/>
  <pageMargins bottom="0.6299212598425197" footer="0.0" header="0.0" left="0.7480314960629921" right="0.2755905511811024" top="0.6299212598425197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24.0"/>
    <col customWidth="1" min="2" max="3" width="13.29"/>
    <col customWidth="1" min="4" max="5" width="19.57"/>
    <col customWidth="1" min="6" max="8" width="9.14"/>
    <col customWidth="1" min="9" max="26" width="8.71"/>
  </cols>
  <sheetData>
    <row r="1" ht="19.5" customHeight="1">
      <c r="A1" s="20" t="s">
        <v>271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20" t="s">
        <v>251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23" t="s">
        <v>272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26"/>
      <c r="B4" s="32"/>
      <c r="C4" s="32"/>
      <c r="D4" s="32"/>
      <c r="E4" s="3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32"/>
      <c r="B5" s="32"/>
      <c r="C5" s="32"/>
      <c r="D5" s="32"/>
      <c r="E5" s="62" t="s">
        <v>273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23.25" customHeight="1">
      <c r="A6" s="118"/>
      <c r="B6" s="119" t="s">
        <v>254</v>
      </c>
      <c r="C6" s="106" t="s">
        <v>274</v>
      </c>
      <c r="D6" s="28"/>
      <c r="E6" s="28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3.25" customHeight="1">
      <c r="A7" s="32"/>
      <c r="B7" s="33" t="s">
        <v>256</v>
      </c>
      <c r="C7" s="34" t="s">
        <v>275</v>
      </c>
      <c r="D7" s="34" t="s">
        <v>276</v>
      </c>
      <c r="E7" s="34" t="s">
        <v>277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3.25" customHeight="1">
      <c r="A8" s="32"/>
      <c r="B8" s="110" t="s">
        <v>105</v>
      </c>
      <c r="C8" s="110" t="s">
        <v>264</v>
      </c>
      <c r="D8" s="110" t="s">
        <v>269</v>
      </c>
      <c r="E8" s="110" t="s">
        <v>278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3.25" customHeight="1">
      <c r="A9" s="111"/>
      <c r="B9" s="114"/>
      <c r="C9" s="114"/>
      <c r="D9" s="114"/>
      <c r="E9" s="1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3.25" customHeight="1">
      <c r="A10" s="21" t="s">
        <v>279</v>
      </c>
      <c r="B10" s="116">
        <f t="shared" ref="B10:E10" si="1">SUM(B11:B18)</f>
        <v>4079</v>
      </c>
      <c r="C10" s="116">
        <f t="shared" si="1"/>
        <v>2367</v>
      </c>
      <c r="D10" s="116">
        <f t="shared" si="1"/>
        <v>1183</v>
      </c>
      <c r="E10" s="116">
        <f t="shared" si="1"/>
        <v>529</v>
      </c>
      <c r="F10" s="2"/>
      <c r="G10" s="42"/>
      <c r="H10" s="21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3.25" customHeight="1">
      <c r="A11" s="11" t="s">
        <v>111</v>
      </c>
      <c r="B11" s="32">
        <f t="shared" ref="B11:B18" si="2">SUM(C11:E11)</f>
        <v>421</v>
      </c>
      <c r="C11" s="32">
        <v>216.0</v>
      </c>
      <c r="D11" s="32">
        <v>116.0</v>
      </c>
      <c r="E11" s="32">
        <v>89.0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3.25" customHeight="1">
      <c r="A12" s="11" t="s">
        <v>112</v>
      </c>
      <c r="B12" s="32">
        <f t="shared" si="2"/>
        <v>460</v>
      </c>
      <c r="C12" s="32">
        <v>298.0</v>
      </c>
      <c r="D12" s="32">
        <v>133.0</v>
      </c>
      <c r="E12" s="32">
        <v>29.0</v>
      </c>
      <c r="F12" s="2"/>
      <c r="G12" s="2"/>
      <c r="H12" s="21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3.25" customHeight="1">
      <c r="A13" s="11" t="s">
        <v>113</v>
      </c>
      <c r="B13" s="32">
        <f t="shared" si="2"/>
        <v>565</v>
      </c>
      <c r="C13" s="32">
        <v>320.0</v>
      </c>
      <c r="D13" s="32">
        <v>161.0</v>
      </c>
      <c r="E13" s="32">
        <v>84.0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3.25" customHeight="1">
      <c r="A14" s="11" t="s">
        <v>114</v>
      </c>
      <c r="B14" s="32">
        <f t="shared" si="2"/>
        <v>666</v>
      </c>
      <c r="C14" s="32">
        <v>365.0</v>
      </c>
      <c r="D14" s="32">
        <v>201.0</v>
      </c>
      <c r="E14" s="32">
        <v>100.0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3.25" customHeight="1">
      <c r="A15" s="11" t="s">
        <v>115</v>
      </c>
      <c r="B15" s="32">
        <f t="shared" si="2"/>
        <v>504</v>
      </c>
      <c r="C15" s="32">
        <v>297.0</v>
      </c>
      <c r="D15" s="32">
        <v>145.0</v>
      </c>
      <c r="E15" s="32">
        <v>62.0</v>
      </c>
      <c r="F15" s="2"/>
      <c r="G15" s="2"/>
      <c r="H15" s="21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3.25" customHeight="1">
      <c r="A16" s="11" t="s">
        <v>116</v>
      </c>
      <c r="B16" s="32">
        <f t="shared" si="2"/>
        <v>502</v>
      </c>
      <c r="C16" s="32">
        <v>304.0</v>
      </c>
      <c r="D16" s="32">
        <v>148.0</v>
      </c>
      <c r="E16" s="32">
        <v>50.0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3.25" customHeight="1">
      <c r="A17" s="11" t="s">
        <v>117</v>
      </c>
      <c r="B17" s="32">
        <f t="shared" si="2"/>
        <v>607</v>
      </c>
      <c r="C17" s="32">
        <v>326.0</v>
      </c>
      <c r="D17" s="32">
        <v>186.0</v>
      </c>
      <c r="E17" s="32">
        <v>95.0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3.25" customHeight="1">
      <c r="A18" s="11" t="s">
        <v>118</v>
      </c>
      <c r="B18" s="32">
        <f t="shared" si="2"/>
        <v>354</v>
      </c>
      <c r="C18" s="32">
        <v>241.0</v>
      </c>
      <c r="D18" s="32">
        <v>93.0</v>
      </c>
      <c r="E18" s="32">
        <v>20.0</v>
      </c>
      <c r="F18" s="2"/>
      <c r="G18" s="2"/>
      <c r="H18" s="21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9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9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9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9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9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9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9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9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9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9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9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9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9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9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9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9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9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9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9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9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9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9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9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9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9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9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9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9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9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9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9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9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9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9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9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9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9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9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9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9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9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9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9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9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9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9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9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9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9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9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9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9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9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9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9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9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9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9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9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C6:E6"/>
  </mergeCells>
  <printOptions/>
  <pageMargins bottom="0.6299212598425197" footer="0.0" header="0.0" left="0.7480314960629921" right="0.5118110236220472" top="0.6299212598425197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47.0"/>
    <col customWidth="1" min="2" max="3" width="9.29"/>
    <col customWidth="1" hidden="1" min="4" max="4" width="9.29"/>
    <col customWidth="1" min="5" max="6" width="9.29"/>
    <col customWidth="1" min="7" max="7" width="10.0"/>
    <col customWidth="1" min="8" max="8" width="10.14"/>
    <col customWidth="1" min="9" max="18" width="9.14"/>
    <col customWidth="1" min="19" max="26" width="8.71"/>
  </cols>
  <sheetData>
    <row r="1" ht="18.75" customHeight="1">
      <c r="A1" s="20" t="s">
        <v>280</v>
      </c>
      <c r="B1" s="20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8.75" customHeight="1">
      <c r="A2" s="23" t="s">
        <v>281</v>
      </c>
      <c r="B2" s="24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8.75" customHeight="1">
      <c r="A3" s="67"/>
      <c r="B3" s="21"/>
      <c r="C3" s="21"/>
      <c r="D3" s="21"/>
      <c r="E3" s="21"/>
      <c r="F3" s="120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8.75" customHeight="1">
      <c r="A4" s="26"/>
      <c r="B4" s="27" t="s">
        <v>282</v>
      </c>
      <c r="C4" s="28"/>
      <c r="D4" s="28"/>
      <c r="E4" s="28"/>
      <c r="F4" s="28"/>
      <c r="G4" s="28"/>
      <c r="H4" s="28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60.75" customHeight="1">
      <c r="A5" s="30"/>
      <c r="B5" s="31" t="s">
        <v>62</v>
      </c>
      <c r="C5" s="31" t="s">
        <v>63</v>
      </c>
      <c r="D5" s="31" t="s">
        <v>64</v>
      </c>
      <c r="E5" s="31" t="s">
        <v>65</v>
      </c>
      <c r="F5" s="31" t="s">
        <v>66</v>
      </c>
      <c r="G5" s="31" t="s">
        <v>283</v>
      </c>
      <c r="H5" s="100" t="s">
        <v>284</v>
      </c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16.5" customHeight="1">
      <c r="A6" s="121"/>
      <c r="B6" s="122" t="s">
        <v>285</v>
      </c>
      <c r="C6" s="90"/>
      <c r="D6" s="90"/>
      <c r="E6" s="90"/>
      <c r="F6" s="90"/>
      <c r="G6" s="90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6.5" customHeight="1">
      <c r="A7" s="20" t="s">
        <v>286</v>
      </c>
      <c r="B7" s="63">
        <v>6171.0</v>
      </c>
      <c r="C7" s="63">
        <v>7331.0</v>
      </c>
      <c r="D7" s="63">
        <v>7083.0</v>
      </c>
      <c r="E7" s="63">
        <v>7154.0</v>
      </c>
      <c r="F7" s="63">
        <f t="shared" ref="F7:H7" si="1">F8+F13+F18</f>
        <v>6937</v>
      </c>
      <c r="G7" s="63">
        <f t="shared" si="1"/>
        <v>6901</v>
      </c>
      <c r="H7" s="63">
        <f t="shared" si="1"/>
        <v>6645</v>
      </c>
      <c r="I7" s="21"/>
      <c r="J7" s="21"/>
      <c r="K7" s="21"/>
      <c r="L7" s="21"/>
      <c r="M7" s="2"/>
      <c r="N7" s="76"/>
      <c r="O7" s="76"/>
      <c r="P7" s="76"/>
      <c r="Q7" s="76"/>
      <c r="R7" s="76"/>
      <c r="S7" s="2"/>
      <c r="T7" s="2"/>
      <c r="U7" s="2"/>
      <c r="V7" s="2"/>
      <c r="W7" s="2"/>
      <c r="X7" s="2"/>
      <c r="Y7" s="2"/>
      <c r="Z7" s="2"/>
    </row>
    <row r="8" ht="16.5" customHeight="1">
      <c r="A8" s="20" t="s">
        <v>287</v>
      </c>
      <c r="B8" s="63">
        <v>2973.0</v>
      </c>
      <c r="C8" s="63">
        <v>3604.0</v>
      </c>
      <c r="D8" s="63">
        <v>3457.0</v>
      </c>
      <c r="E8" s="63">
        <v>3525.0</v>
      </c>
      <c r="F8" s="63">
        <f t="shared" ref="F8:H8" si="2">F11+F12</f>
        <v>3413</v>
      </c>
      <c r="G8" s="63">
        <f t="shared" si="2"/>
        <v>3373</v>
      </c>
      <c r="H8" s="63">
        <f t="shared" si="2"/>
        <v>3242</v>
      </c>
      <c r="I8" s="123"/>
      <c r="J8" s="123"/>
      <c r="K8" s="21"/>
      <c r="L8" s="21"/>
      <c r="M8" s="2"/>
      <c r="N8" s="76"/>
      <c r="O8" s="76"/>
      <c r="P8" s="76"/>
      <c r="Q8" s="76"/>
      <c r="R8" s="76"/>
      <c r="S8" s="2"/>
      <c r="T8" s="2"/>
      <c r="U8" s="2"/>
      <c r="V8" s="2"/>
      <c r="W8" s="2"/>
      <c r="X8" s="2"/>
      <c r="Y8" s="2"/>
      <c r="Z8" s="2"/>
    </row>
    <row r="9" ht="16.5" customHeight="1">
      <c r="A9" s="9" t="s">
        <v>136</v>
      </c>
      <c r="B9" s="93">
        <v>2942.0</v>
      </c>
      <c r="C9" s="42">
        <v>3604.0</v>
      </c>
      <c r="D9" s="42">
        <v>3457.0</v>
      </c>
      <c r="E9" s="42">
        <v>3525.0</v>
      </c>
      <c r="F9" s="42">
        <v>3413.0</v>
      </c>
      <c r="G9" s="42">
        <v>3373.0</v>
      </c>
      <c r="H9" s="42">
        <v>3014.0</v>
      </c>
      <c r="I9" s="2"/>
      <c r="J9" s="2"/>
      <c r="K9" s="2"/>
      <c r="L9" s="2"/>
      <c r="M9" s="2"/>
      <c r="N9" s="124"/>
      <c r="O9" s="124"/>
      <c r="P9" s="124"/>
      <c r="Q9" s="124"/>
      <c r="R9" s="124"/>
      <c r="S9" s="2"/>
      <c r="T9" s="2"/>
      <c r="U9" s="2"/>
      <c r="V9" s="2"/>
      <c r="W9" s="2"/>
      <c r="X9" s="2"/>
      <c r="Y9" s="2"/>
      <c r="Z9" s="2"/>
    </row>
    <row r="10" ht="16.5" customHeight="1">
      <c r="A10" s="10" t="s">
        <v>288</v>
      </c>
      <c r="B10" s="93"/>
      <c r="C10" s="42"/>
      <c r="D10" s="42"/>
      <c r="E10" s="42"/>
      <c r="F10" s="42"/>
      <c r="G10" s="42"/>
      <c r="H10" s="42"/>
      <c r="I10" s="2"/>
      <c r="J10" s="2"/>
      <c r="K10" s="2"/>
      <c r="L10" s="2"/>
      <c r="M10" s="2"/>
      <c r="N10" s="125"/>
      <c r="O10" s="125"/>
      <c r="P10" s="125"/>
      <c r="Q10" s="125"/>
      <c r="R10" s="125"/>
      <c r="S10" s="2"/>
      <c r="T10" s="2"/>
      <c r="U10" s="2"/>
      <c r="V10" s="2"/>
      <c r="W10" s="2"/>
      <c r="X10" s="2"/>
      <c r="Y10" s="2"/>
      <c r="Z10" s="2"/>
    </row>
    <row r="11" ht="16.5" customHeight="1">
      <c r="A11" s="11" t="s">
        <v>289</v>
      </c>
      <c r="B11" s="93">
        <v>2973.0</v>
      </c>
      <c r="C11" s="42">
        <v>3597.0</v>
      </c>
      <c r="D11" s="42">
        <v>3439.0</v>
      </c>
      <c r="E11" s="42">
        <v>3512.0</v>
      </c>
      <c r="F11" s="42">
        <v>3396.0</v>
      </c>
      <c r="G11" s="42">
        <v>3351.0</v>
      </c>
      <c r="H11" s="42">
        <v>3219.0</v>
      </c>
      <c r="I11" s="2"/>
      <c r="J11" s="2"/>
      <c r="K11" s="2"/>
      <c r="L11" s="2"/>
      <c r="M11" s="2"/>
      <c r="N11" s="125"/>
      <c r="O11" s="125"/>
      <c r="P11" s="125"/>
      <c r="Q11" s="125"/>
      <c r="R11" s="125"/>
      <c r="S11" s="2"/>
      <c r="T11" s="2"/>
      <c r="U11" s="2"/>
      <c r="V11" s="2"/>
      <c r="W11" s="2"/>
      <c r="X11" s="2"/>
      <c r="Y11" s="2"/>
      <c r="Z11" s="2"/>
    </row>
    <row r="12" ht="16.5" customHeight="1">
      <c r="A12" s="11" t="s">
        <v>290</v>
      </c>
      <c r="B12" s="60">
        <v>0.0</v>
      </c>
      <c r="C12" s="42">
        <v>7.0</v>
      </c>
      <c r="D12" s="42">
        <v>18.0</v>
      </c>
      <c r="E12" s="42">
        <v>13.0</v>
      </c>
      <c r="F12" s="42">
        <v>17.0</v>
      </c>
      <c r="G12" s="2">
        <v>22.0</v>
      </c>
      <c r="H12" s="2">
        <v>23.0</v>
      </c>
      <c r="I12" s="2"/>
      <c r="J12" s="2"/>
      <c r="K12" s="2"/>
      <c r="L12" s="2"/>
      <c r="M12" s="2"/>
      <c r="N12" s="125"/>
      <c r="O12" s="125"/>
      <c r="P12" s="125"/>
      <c r="Q12" s="125"/>
      <c r="R12" s="125"/>
      <c r="S12" s="2"/>
      <c r="T12" s="2"/>
      <c r="U12" s="2"/>
      <c r="V12" s="2"/>
      <c r="W12" s="2"/>
      <c r="X12" s="2"/>
      <c r="Y12" s="2"/>
      <c r="Z12" s="2"/>
    </row>
    <row r="13" ht="16.5" customHeight="1">
      <c r="A13" s="20" t="s">
        <v>291</v>
      </c>
      <c r="B13" s="63">
        <v>2123.0</v>
      </c>
      <c r="C13" s="63">
        <v>2453.0</v>
      </c>
      <c r="D13" s="63">
        <v>2366.0</v>
      </c>
      <c r="E13" s="63">
        <v>2370.0</v>
      </c>
      <c r="F13" s="63">
        <f t="shared" ref="F13:H13" si="3">F16+F17</f>
        <v>2279</v>
      </c>
      <c r="G13" s="63">
        <f t="shared" si="3"/>
        <v>2312</v>
      </c>
      <c r="H13" s="63">
        <f t="shared" si="3"/>
        <v>2198</v>
      </c>
      <c r="I13" s="123"/>
      <c r="J13" s="21"/>
      <c r="K13" s="21"/>
      <c r="L13" s="21"/>
      <c r="M13" s="2"/>
      <c r="N13" s="76"/>
      <c r="O13" s="76"/>
      <c r="P13" s="76"/>
      <c r="Q13" s="76"/>
      <c r="R13" s="76"/>
      <c r="S13" s="2"/>
      <c r="T13" s="2"/>
      <c r="U13" s="2"/>
      <c r="V13" s="2"/>
      <c r="W13" s="2"/>
      <c r="X13" s="2"/>
      <c r="Y13" s="2"/>
      <c r="Z13" s="2"/>
    </row>
    <row r="14" ht="16.5" customHeight="1">
      <c r="A14" s="9" t="s">
        <v>136</v>
      </c>
      <c r="B14" s="93">
        <v>2111.0</v>
      </c>
      <c r="C14" s="42">
        <v>2453.0</v>
      </c>
      <c r="D14" s="42">
        <v>2366.0</v>
      </c>
      <c r="E14" s="42">
        <v>2370.0</v>
      </c>
      <c r="F14" s="42">
        <v>2279.0</v>
      </c>
      <c r="G14" s="42">
        <v>2312.0</v>
      </c>
      <c r="H14" s="42">
        <v>2011.0</v>
      </c>
      <c r="I14" s="2"/>
      <c r="J14" s="2"/>
      <c r="K14" s="2"/>
      <c r="L14" s="2"/>
      <c r="M14" s="2"/>
      <c r="N14" s="65"/>
      <c r="O14" s="65"/>
      <c r="P14" s="65"/>
      <c r="Q14" s="65"/>
      <c r="R14" s="65"/>
      <c r="S14" s="2"/>
      <c r="T14" s="2"/>
      <c r="U14" s="2"/>
      <c r="V14" s="2"/>
      <c r="W14" s="2"/>
      <c r="X14" s="2"/>
      <c r="Y14" s="2"/>
      <c r="Z14" s="2"/>
    </row>
    <row r="15" ht="16.5" customHeight="1">
      <c r="A15" s="10" t="s">
        <v>288</v>
      </c>
      <c r="B15" s="93"/>
      <c r="C15" s="42"/>
      <c r="D15" s="42"/>
      <c r="E15" s="42"/>
      <c r="F15" s="42"/>
      <c r="G15" s="42"/>
      <c r="H15" s="42"/>
      <c r="I15" s="2"/>
      <c r="J15" s="2"/>
      <c r="K15" s="2"/>
      <c r="L15" s="2"/>
      <c r="M15" s="2"/>
      <c r="N15" s="125"/>
      <c r="O15" s="125"/>
      <c r="P15" s="125"/>
      <c r="Q15" s="125"/>
      <c r="R15" s="125"/>
      <c r="S15" s="2"/>
      <c r="T15" s="2"/>
      <c r="U15" s="2"/>
      <c r="V15" s="2"/>
      <c r="W15" s="2"/>
      <c r="X15" s="2"/>
      <c r="Y15" s="2"/>
      <c r="Z15" s="2"/>
    </row>
    <row r="16" ht="16.5" customHeight="1">
      <c r="A16" s="11" t="s">
        <v>292</v>
      </c>
      <c r="B16" s="93">
        <v>2123.0</v>
      </c>
      <c r="C16" s="42">
        <v>2453.0</v>
      </c>
      <c r="D16" s="42">
        <v>2366.0</v>
      </c>
      <c r="E16" s="42">
        <v>2370.0</v>
      </c>
      <c r="F16" s="42">
        <v>2279.0</v>
      </c>
      <c r="G16" s="42">
        <v>2286.0</v>
      </c>
      <c r="H16" s="42">
        <v>2150.0</v>
      </c>
      <c r="I16" s="2"/>
      <c r="J16" s="2"/>
      <c r="K16" s="2"/>
      <c r="L16" s="2"/>
      <c r="M16" s="2"/>
      <c r="N16" s="125"/>
      <c r="O16" s="125"/>
      <c r="P16" s="125"/>
      <c r="Q16" s="125"/>
      <c r="R16" s="125"/>
      <c r="S16" s="2"/>
      <c r="T16" s="2"/>
      <c r="U16" s="2"/>
      <c r="V16" s="2"/>
      <c r="W16" s="2"/>
      <c r="X16" s="2"/>
      <c r="Y16" s="2"/>
      <c r="Z16" s="2"/>
    </row>
    <row r="17" ht="16.5" customHeight="1">
      <c r="A17" s="11" t="s">
        <v>293</v>
      </c>
      <c r="B17" s="60">
        <v>0.0</v>
      </c>
      <c r="C17" s="60">
        <v>0.0</v>
      </c>
      <c r="D17" s="60">
        <v>0.0</v>
      </c>
      <c r="E17" s="60">
        <v>0.0</v>
      </c>
      <c r="F17" s="60">
        <v>0.0</v>
      </c>
      <c r="G17" s="2">
        <v>26.0</v>
      </c>
      <c r="H17" s="2">
        <v>48.0</v>
      </c>
      <c r="I17" s="2"/>
      <c r="J17" s="2"/>
      <c r="K17" s="2"/>
      <c r="L17" s="2"/>
      <c r="M17" s="2"/>
      <c r="N17" s="125"/>
      <c r="O17" s="125"/>
      <c r="P17" s="125"/>
      <c r="Q17" s="125"/>
      <c r="R17" s="125"/>
      <c r="S17" s="2"/>
      <c r="T17" s="2"/>
      <c r="U17" s="2"/>
      <c r="V17" s="2"/>
      <c r="W17" s="2"/>
      <c r="X17" s="2"/>
      <c r="Y17" s="2"/>
      <c r="Z17" s="2"/>
    </row>
    <row r="18" ht="16.5" customHeight="1">
      <c r="A18" s="20" t="s">
        <v>294</v>
      </c>
      <c r="B18" s="63">
        <v>1075.0</v>
      </c>
      <c r="C18" s="63">
        <v>1274.0</v>
      </c>
      <c r="D18" s="63">
        <v>1260.0</v>
      </c>
      <c r="E18" s="63">
        <v>1259.0</v>
      </c>
      <c r="F18" s="63">
        <f t="shared" ref="F18:H18" si="4">F21+F22</f>
        <v>1245</v>
      </c>
      <c r="G18" s="63">
        <f t="shared" si="4"/>
        <v>1216</v>
      </c>
      <c r="H18" s="63">
        <f t="shared" si="4"/>
        <v>1205</v>
      </c>
      <c r="I18" s="123"/>
      <c r="J18" s="21"/>
      <c r="K18" s="21"/>
      <c r="L18" s="21"/>
      <c r="M18" s="2"/>
      <c r="N18" s="76"/>
      <c r="O18" s="76"/>
      <c r="P18" s="76"/>
      <c r="Q18" s="76"/>
      <c r="R18" s="76"/>
      <c r="S18" s="2"/>
      <c r="T18" s="2"/>
      <c r="U18" s="2"/>
      <c r="V18" s="2"/>
      <c r="W18" s="2"/>
      <c r="X18" s="2"/>
      <c r="Y18" s="2"/>
      <c r="Z18" s="2"/>
    </row>
    <row r="19" ht="16.5" customHeight="1">
      <c r="A19" s="9" t="s">
        <v>136</v>
      </c>
      <c r="B19" s="93">
        <v>1063.0</v>
      </c>
      <c r="C19" s="42">
        <v>1274.0</v>
      </c>
      <c r="D19" s="42">
        <v>1260.0</v>
      </c>
      <c r="E19" s="42">
        <v>1259.0</v>
      </c>
      <c r="F19" s="42">
        <v>1245.0</v>
      </c>
      <c r="G19" s="42">
        <v>1216.0</v>
      </c>
      <c r="H19" s="42">
        <v>1086.0</v>
      </c>
      <c r="I19" s="2"/>
      <c r="J19" s="2"/>
      <c r="K19" s="2"/>
      <c r="L19" s="2"/>
      <c r="M19" s="2"/>
      <c r="N19" s="65"/>
      <c r="O19" s="65"/>
      <c r="P19" s="65"/>
      <c r="Q19" s="65"/>
      <c r="R19" s="65"/>
      <c r="S19" s="2"/>
      <c r="T19" s="2"/>
      <c r="U19" s="2"/>
      <c r="V19" s="2"/>
      <c r="W19" s="2"/>
      <c r="X19" s="2"/>
      <c r="Y19" s="2"/>
      <c r="Z19" s="2"/>
    </row>
    <row r="20" ht="16.5" customHeight="1">
      <c r="A20" s="10" t="s">
        <v>288</v>
      </c>
      <c r="B20" s="93"/>
      <c r="C20" s="42"/>
      <c r="D20" s="42"/>
      <c r="E20" s="42"/>
      <c r="F20" s="42"/>
      <c r="G20" s="42"/>
      <c r="H20" s="42"/>
      <c r="I20" s="2"/>
      <c r="J20" s="2"/>
      <c r="K20" s="2"/>
      <c r="L20" s="2"/>
      <c r="M20" s="2"/>
      <c r="N20" s="125"/>
      <c r="O20" s="125"/>
      <c r="P20" s="125"/>
      <c r="Q20" s="125"/>
      <c r="R20" s="125"/>
      <c r="S20" s="2"/>
      <c r="T20" s="2"/>
      <c r="U20" s="2"/>
      <c r="V20" s="2"/>
      <c r="W20" s="2"/>
      <c r="X20" s="2"/>
      <c r="Y20" s="2"/>
      <c r="Z20" s="2"/>
    </row>
    <row r="21" ht="16.5" customHeight="1">
      <c r="A21" s="11" t="s">
        <v>295</v>
      </c>
      <c r="B21" s="93">
        <v>1075.0</v>
      </c>
      <c r="C21" s="42">
        <v>1274.0</v>
      </c>
      <c r="D21" s="42">
        <v>1260.0</v>
      </c>
      <c r="E21" s="42">
        <v>1259.0</v>
      </c>
      <c r="F21" s="42">
        <v>1245.0</v>
      </c>
      <c r="G21" s="42">
        <v>1216.0</v>
      </c>
      <c r="H21" s="42">
        <v>1205.0</v>
      </c>
      <c r="I21" s="2"/>
      <c r="J21" s="2"/>
      <c r="K21" s="2"/>
      <c r="L21" s="2"/>
      <c r="M21" s="2"/>
      <c r="N21" s="125"/>
      <c r="O21" s="125"/>
      <c r="P21" s="125"/>
      <c r="Q21" s="125"/>
      <c r="R21" s="125"/>
      <c r="S21" s="2"/>
      <c r="T21" s="2"/>
      <c r="U21" s="2"/>
      <c r="V21" s="2"/>
      <c r="W21" s="2"/>
      <c r="X21" s="2"/>
      <c r="Y21" s="2"/>
      <c r="Z21" s="2"/>
    </row>
    <row r="22" ht="16.5" customHeight="1">
      <c r="A22" s="11" t="s">
        <v>296</v>
      </c>
      <c r="B22" s="60">
        <v>0.0</v>
      </c>
      <c r="C22" s="60">
        <v>0.0</v>
      </c>
      <c r="D22" s="60">
        <v>0.0</v>
      </c>
      <c r="E22" s="60">
        <v>0.0</v>
      </c>
      <c r="F22" s="60">
        <v>0.0</v>
      </c>
      <c r="G22" s="60">
        <v>0.0</v>
      </c>
      <c r="H22" s="117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6.5" customHeight="1">
      <c r="A23" s="32"/>
      <c r="B23" s="46" t="s">
        <v>81</v>
      </c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6.5" customHeight="1">
      <c r="A24" s="32"/>
      <c r="B24" s="47" t="s">
        <v>82</v>
      </c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6.5" customHeight="1">
      <c r="A25" s="121"/>
      <c r="B25" s="126"/>
      <c r="C25" s="80"/>
      <c r="D25" s="80"/>
      <c r="E25" s="80"/>
      <c r="F25" s="80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6.5" customHeight="1">
      <c r="A26" s="20" t="s">
        <v>297</v>
      </c>
      <c r="B26" s="127">
        <v>108.09248554913296</v>
      </c>
      <c r="C26" s="97">
        <v>105.13408862756346</v>
      </c>
      <c r="D26" s="97">
        <v>96.61710544264083</v>
      </c>
      <c r="E26" s="97">
        <v>101.0024001129465</v>
      </c>
      <c r="F26" s="97">
        <f t="shared" ref="F26:H26" si="5">F7/E7*100</f>
        <v>96.9667319</v>
      </c>
      <c r="G26" s="97">
        <f t="shared" si="5"/>
        <v>99.48104368</v>
      </c>
      <c r="H26" s="97">
        <f t="shared" si="5"/>
        <v>96.2903927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6.5" customHeight="1">
      <c r="A27" s="20" t="s">
        <v>298</v>
      </c>
      <c r="B27" s="127">
        <v>107.71739130434783</v>
      </c>
      <c r="C27" s="97">
        <v>105.6891495601173</v>
      </c>
      <c r="D27" s="97">
        <v>95.9211986681465</v>
      </c>
      <c r="E27" s="97">
        <v>101.96702343072029</v>
      </c>
      <c r="F27" s="97">
        <f t="shared" ref="F27:H27" si="6">F8/E8*100</f>
        <v>96.82269504</v>
      </c>
      <c r="G27" s="97">
        <f t="shared" si="6"/>
        <v>98.82801055</v>
      </c>
      <c r="H27" s="97">
        <f t="shared" si="6"/>
        <v>96.11621702</v>
      </c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6.5" customHeight="1">
      <c r="A28" s="9" t="s">
        <v>136</v>
      </c>
      <c r="B28" s="38">
        <v>107.37226277372262</v>
      </c>
      <c r="C28" s="98">
        <v>105.84434654919237</v>
      </c>
      <c r="D28" s="98">
        <v>95.9211986681465</v>
      </c>
      <c r="E28" s="98">
        <v>101.96702343072029</v>
      </c>
      <c r="F28" s="98">
        <f t="shared" ref="F28:H28" si="7">F9/E9*100</f>
        <v>96.82269504</v>
      </c>
      <c r="G28" s="98">
        <f t="shared" si="7"/>
        <v>98.82801055</v>
      </c>
      <c r="H28" s="98">
        <f t="shared" si="7"/>
        <v>89.3566558</v>
      </c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6.5" customHeight="1">
      <c r="A29" s="10" t="s">
        <v>288</v>
      </c>
      <c r="B29" s="38"/>
      <c r="C29" s="98"/>
      <c r="D29" s="98"/>
      <c r="E29" s="98"/>
      <c r="F29" s="98"/>
      <c r="G29" s="98"/>
      <c r="H29" s="97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6.5" customHeight="1">
      <c r="A30" s="11" t="s">
        <v>299</v>
      </c>
      <c r="B30" s="38">
        <v>107.71739130434783</v>
      </c>
      <c r="C30" s="98">
        <v>105.76301087915319</v>
      </c>
      <c r="D30" s="98">
        <v>95.60745065332222</v>
      </c>
      <c r="E30" s="98">
        <v>102.12271009014249</v>
      </c>
      <c r="F30" s="98">
        <f t="shared" ref="F30:H30" si="8">F11/E11*100</f>
        <v>96.69703872</v>
      </c>
      <c r="G30" s="98">
        <f t="shared" si="8"/>
        <v>98.67491166</v>
      </c>
      <c r="H30" s="98">
        <f t="shared" si="8"/>
        <v>96.06087735</v>
      </c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6.5" customHeight="1">
      <c r="A31" s="11" t="s">
        <v>300</v>
      </c>
      <c r="B31" s="60">
        <v>0.0</v>
      </c>
      <c r="C31" s="98">
        <v>77.77777777777779</v>
      </c>
      <c r="D31" s="98">
        <v>257.14285714285717</v>
      </c>
      <c r="E31" s="98">
        <v>72.22222222222221</v>
      </c>
      <c r="F31" s="98">
        <f t="shared" ref="F31:H31" si="9">F12/E12*100</f>
        <v>130.7692308</v>
      </c>
      <c r="G31" s="98">
        <f t="shared" si="9"/>
        <v>129.4117647</v>
      </c>
      <c r="H31" s="98">
        <f t="shared" si="9"/>
        <v>104.5454545</v>
      </c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6.5" customHeight="1">
      <c r="A32" s="20" t="s">
        <v>301</v>
      </c>
      <c r="B32" s="127">
        <v>105.41211519364448</v>
      </c>
      <c r="C32" s="97">
        <v>104.65017064846415</v>
      </c>
      <c r="D32" s="97">
        <v>96.45332246229107</v>
      </c>
      <c r="E32" s="97">
        <v>100.16906170752324</v>
      </c>
      <c r="F32" s="97">
        <f t="shared" ref="F32:H32" si="10">F13/E13*100</f>
        <v>96.16033755</v>
      </c>
      <c r="G32" s="97">
        <f t="shared" si="10"/>
        <v>101.4480035</v>
      </c>
      <c r="H32" s="97">
        <f t="shared" si="10"/>
        <v>95.06920415</v>
      </c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6.5" customHeight="1">
      <c r="A33" s="9" t="s">
        <v>136</v>
      </c>
      <c r="B33" s="38">
        <v>105.55000000000001</v>
      </c>
      <c r="C33" s="98">
        <v>104.87387772552373</v>
      </c>
      <c r="D33" s="98">
        <v>96.45332246229107</v>
      </c>
      <c r="E33" s="98">
        <v>100.16906170752324</v>
      </c>
      <c r="F33" s="98">
        <f t="shared" ref="F33:H33" si="11">F14/E14*100</f>
        <v>96.16033755</v>
      </c>
      <c r="G33" s="98">
        <f t="shared" si="11"/>
        <v>101.4480035</v>
      </c>
      <c r="H33" s="98">
        <f t="shared" si="11"/>
        <v>86.98096886</v>
      </c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6.5" customHeight="1">
      <c r="A34" s="10" t="s">
        <v>288</v>
      </c>
      <c r="B34" s="38"/>
      <c r="C34" s="98"/>
      <c r="D34" s="98"/>
      <c r="E34" s="98"/>
      <c r="F34" s="98"/>
      <c r="G34" s="98"/>
      <c r="H34" s="97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6.5" customHeight="1">
      <c r="A35" s="11" t="s">
        <v>302</v>
      </c>
      <c r="B35" s="38">
        <v>105.41211519364448</v>
      </c>
      <c r="C35" s="98">
        <v>104.65017064846415</v>
      </c>
      <c r="D35" s="98">
        <v>96.45332246229107</v>
      </c>
      <c r="E35" s="98">
        <v>100.16906170752324</v>
      </c>
      <c r="F35" s="98">
        <f t="shared" ref="F35:H35" si="12">F16/E16*100</f>
        <v>96.16033755</v>
      </c>
      <c r="G35" s="98">
        <f t="shared" si="12"/>
        <v>100.3071523</v>
      </c>
      <c r="H35" s="98">
        <f t="shared" si="12"/>
        <v>94.05074366</v>
      </c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6.5" customHeight="1">
      <c r="A36" s="11" t="s">
        <v>303</v>
      </c>
      <c r="B36" s="60">
        <v>0.0</v>
      </c>
      <c r="C36" s="60">
        <v>0.0</v>
      </c>
      <c r="D36" s="60">
        <v>0.0</v>
      </c>
      <c r="E36" s="60">
        <v>0.0</v>
      </c>
      <c r="F36" s="60">
        <v>0.0</v>
      </c>
      <c r="G36" s="60">
        <v>0.0</v>
      </c>
      <c r="H36" s="98">
        <f>H17/G17*100</f>
        <v>184.6153846</v>
      </c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6.5" customHeight="1">
      <c r="A37" s="20" t="s">
        <v>304</v>
      </c>
      <c r="B37" s="127">
        <v>114.97326203208556</v>
      </c>
      <c r="C37" s="97">
        <v>104.51189499589827</v>
      </c>
      <c r="D37" s="97">
        <v>98.9010989010989</v>
      </c>
      <c r="E37" s="97">
        <v>99.92063492063492</v>
      </c>
      <c r="F37" s="97">
        <f t="shared" ref="F37:H37" si="13">F18/E18*100</f>
        <v>98.88800635</v>
      </c>
      <c r="G37" s="97">
        <f t="shared" si="13"/>
        <v>97.67068273</v>
      </c>
      <c r="H37" s="97">
        <f t="shared" si="13"/>
        <v>99.09539474</v>
      </c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6.5" customHeight="1">
      <c r="A38" s="9" t="s">
        <v>136</v>
      </c>
      <c r="B38" s="38">
        <v>115.29284164859001</v>
      </c>
      <c r="C38" s="98">
        <v>104.51189499589827</v>
      </c>
      <c r="D38" s="98">
        <v>98.9010989010989</v>
      </c>
      <c r="E38" s="98">
        <v>99.92063492063492</v>
      </c>
      <c r="F38" s="98">
        <f t="shared" ref="F38:H38" si="14">F19/E19*100</f>
        <v>98.88800635</v>
      </c>
      <c r="G38" s="98">
        <f t="shared" si="14"/>
        <v>97.67068273</v>
      </c>
      <c r="H38" s="98">
        <f t="shared" si="14"/>
        <v>89.30921053</v>
      </c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6.5" customHeight="1">
      <c r="A39" s="10" t="s">
        <v>288</v>
      </c>
      <c r="B39" s="38"/>
      <c r="C39" s="98"/>
      <c r="D39" s="98"/>
      <c r="E39" s="98"/>
      <c r="F39" s="98"/>
      <c r="G39" s="98"/>
      <c r="H39" s="97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6.5" customHeight="1">
      <c r="A40" s="11" t="s">
        <v>305</v>
      </c>
      <c r="B40" s="38">
        <v>114.97326203208556</v>
      </c>
      <c r="C40" s="98">
        <v>104.51189499589827</v>
      </c>
      <c r="D40" s="98">
        <v>98.9010989010989</v>
      </c>
      <c r="E40" s="98">
        <v>99.92063492063492</v>
      </c>
      <c r="F40" s="98">
        <f t="shared" ref="F40:H40" si="15">F21/E21*100</f>
        <v>98.88800635</v>
      </c>
      <c r="G40" s="98">
        <f t="shared" si="15"/>
        <v>97.67068273</v>
      </c>
      <c r="H40" s="98">
        <f t="shared" si="15"/>
        <v>99.09539474</v>
      </c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6.5" customHeight="1">
      <c r="A41" s="11" t="s">
        <v>306</v>
      </c>
      <c r="B41" s="60">
        <v>0.0</v>
      </c>
      <c r="C41" s="60">
        <v>0.0</v>
      </c>
      <c r="D41" s="60">
        <v>0.0</v>
      </c>
      <c r="E41" s="60">
        <v>0.0</v>
      </c>
      <c r="F41" s="60">
        <v>0.0</v>
      </c>
      <c r="G41" s="60">
        <v>0.0</v>
      </c>
      <c r="H41" s="60">
        <v>0.0</v>
      </c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5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5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5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5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5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5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5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5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5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5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5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5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5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5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5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5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5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5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5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5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5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5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5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5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5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5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5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5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5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5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5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5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5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5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5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5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5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5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5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5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5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5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5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5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5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5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5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5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5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5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5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5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5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5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5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5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5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5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5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5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5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5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5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5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5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5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5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5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5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5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5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5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5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5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5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5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5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5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5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5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5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5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5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5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5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5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5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5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5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5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5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5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5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5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5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5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5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5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5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5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5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5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5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5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5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5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5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5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5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5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5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5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5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5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5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5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5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5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5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5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5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5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5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5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5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5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5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5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5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5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5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5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5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5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5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5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5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5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5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5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5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5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5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5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5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5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5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5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5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5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5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5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5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5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5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5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5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5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5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5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5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5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5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5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5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5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5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5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5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5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5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5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5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5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5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5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5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5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5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5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5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5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5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5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5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5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5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5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5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5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5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5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5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5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5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5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5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5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5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5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5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5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5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5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5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5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5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5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5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5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5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5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5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5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5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5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5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5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5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5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5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5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5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5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5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5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5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5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5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5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5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5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5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5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5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5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5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5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5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5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5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5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5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5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5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5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5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5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5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5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5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5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5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5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5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5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5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5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5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5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5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5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5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5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5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5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5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5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5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5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5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5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5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5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5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5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5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5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5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5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5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5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5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5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5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5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5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5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5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5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5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5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5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5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5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5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5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5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5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5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5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5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5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5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5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5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5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5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5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5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5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5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5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5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5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5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5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5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5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5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5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5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5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5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5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5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5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5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5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5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5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5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5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5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5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5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5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5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5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5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5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5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5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5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5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5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5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5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5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5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5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5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5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5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5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5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5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5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5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5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5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5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5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5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5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5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5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5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5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5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5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5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5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5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5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5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5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5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5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5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5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5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5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5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5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5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5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5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5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5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5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5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5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5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5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5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5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5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5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5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5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5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5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5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5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5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5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5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5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5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5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5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5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5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5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5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5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5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5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5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5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5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5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5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5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5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5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5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5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5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5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5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5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5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5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5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5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5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5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5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5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5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5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5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5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5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5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5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5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5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5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5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5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5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5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5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5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5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5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5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5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5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5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5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5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5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5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5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5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5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5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5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5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5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5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5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5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5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5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5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5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5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5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5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5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5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5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5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5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5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5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5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5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5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5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5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5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5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5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5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5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5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5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5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5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5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5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5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5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5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5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5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5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5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5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5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5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5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5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5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5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5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5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5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5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5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5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5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5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5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5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5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5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5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5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5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5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5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5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5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5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5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5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5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5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5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5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5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5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5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5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5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5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5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5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5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5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5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5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5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5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5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5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5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5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5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5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5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5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5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5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5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5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5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5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5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5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5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5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5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5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5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5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5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5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5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5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5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5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5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5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5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5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5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5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5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5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5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5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5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5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5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5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5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5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5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5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5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5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5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5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5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5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5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5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5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5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5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5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5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5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5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5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5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5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5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5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5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5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5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5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5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5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5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5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5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5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5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5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5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5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5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5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5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5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5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5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5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5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5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5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5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5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5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5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5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5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5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5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5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5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5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5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5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5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5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5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5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5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5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5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5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5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5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5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5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5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5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5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5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5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5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5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5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5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5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5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5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5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5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5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5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5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5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5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5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5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5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5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5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5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5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5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5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5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5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5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5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5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5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5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5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5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5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5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5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5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5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5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5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5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5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5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5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5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5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5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5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5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5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5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5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5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5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5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5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5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5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5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5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5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5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5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5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5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5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5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5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5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5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5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5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5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5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5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5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5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5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5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5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5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5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5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5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5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5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5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5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5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5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5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5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5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5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5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5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5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5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5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5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5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5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5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5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5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5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5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5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5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5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5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5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5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5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5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5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5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5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5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5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5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5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5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5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5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5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5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5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5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5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5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5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5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4">
    <mergeCell ref="B4:H4"/>
    <mergeCell ref="B6:G6"/>
    <mergeCell ref="B23:H23"/>
    <mergeCell ref="B24:H24"/>
  </mergeCells>
  <printOptions/>
  <pageMargins bottom="0.6299212598425197" footer="0.0" header="0.0" left="0.7480314960629921" right="0.1968503937007874" top="0.6299212598425197"/>
  <pageSetup paperSize="9" orientation="portrait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45.43"/>
    <col customWidth="1" hidden="1" min="2" max="2" width="9.57"/>
    <col customWidth="1" min="3" max="3" width="9.57"/>
    <col customWidth="1" hidden="1" min="4" max="4" width="9.57"/>
    <col customWidth="1" min="5" max="6" width="9.57"/>
    <col customWidth="1" min="7" max="7" width="10.14"/>
    <col customWidth="1" min="8" max="9" width="9.14"/>
    <col customWidth="1" min="10" max="26" width="8.71"/>
  </cols>
  <sheetData>
    <row r="1" ht="19.5" customHeight="1">
      <c r="A1" s="20" t="s">
        <v>307</v>
      </c>
      <c r="B1" s="20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23" t="s">
        <v>308</v>
      </c>
      <c r="B2" s="24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9.5" customHeight="1">
      <c r="A3" s="67"/>
      <c r="B3" s="21"/>
      <c r="C3" s="21"/>
      <c r="D3" s="21"/>
      <c r="E3" s="21"/>
      <c r="F3" s="120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9.5" customHeight="1">
      <c r="A4" s="26"/>
      <c r="B4" s="27" t="s">
        <v>309</v>
      </c>
      <c r="C4" s="28"/>
      <c r="D4" s="28"/>
      <c r="E4" s="28"/>
      <c r="F4" s="28"/>
      <c r="G4" s="28"/>
      <c r="H4" s="28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45.0" customHeight="1">
      <c r="A5" s="30"/>
      <c r="B5" s="31" t="s">
        <v>62</v>
      </c>
      <c r="C5" s="31" t="s">
        <v>63</v>
      </c>
      <c r="D5" s="31" t="s">
        <v>64</v>
      </c>
      <c r="E5" s="31" t="s">
        <v>65</v>
      </c>
      <c r="F5" s="31" t="s">
        <v>66</v>
      </c>
      <c r="G5" s="31" t="s">
        <v>310</v>
      </c>
      <c r="H5" s="31" t="s">
        <v>311</v>
      </c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23.25" customHeight="1">
      <c r="A6" s="30"/>
      <c r="B6" s="122" t="s">
        <v>312</v>
      </c>
      <c r="C6" s="90"/>
      <c r="D6" s="90"/>
      <c r="E6" s="90"/>
      <c r="F6" s="90"/>
      <c r="G6" s="90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23.25" customHeight="1">
      <c r="A7" s="121" t="s">
        <v>140</v>
      </c>
      <c r="B7" s="63">
        <v>113452.0</v>
      </c>
      <c r="C7" s="63">
        <v>123819.0</v>
      </c>
      <c r="D7" s="63">
        <v>126262.0</v>
      </c>
      <c r="E7" s="63">
        <v>129703.0</v>
      </c>
      <c r="F7" s="63">
        <f t="shared" ref="F7:H7" si="1">F9+F12+F15</f>
        <v>133592</v>
      </c>
      <c r="G7" s="63">
        <f t="shared" si="1"/>
        <v>136325</v>
      </c>
      <c r="H7" s="63">
        <f t="shared" si="1"/>
        <v>139123</v>
      </c>
      <c r="I7" s="128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129" t="s">
        <v>313</v>
      </c>
      <c r="B8" s="130"/>
      <c r="C8" s="130"/>
      <c r="D8" s="130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73" t="s">
        <v>314</v>
      </c>
      <c r="B9" s="63">
        <v>58791.0</v>
      </c>
      <c r="C9" s="63">
        <v>66418.0</v>
      </c>
      <c r="D9" s="63">
        <v>66782.0</v>
      </c>
      <c r="E9" s="63">
        <v>68509.0</v>
      </c>
      <c r="F9" s="63">
        <f t="shared" ref="F9:H9" si="2">F10+F11</f>
        <v>71081</v>
      </c>
      <c r="G9" s="63">
        <f t="shared" si="2"/>
        <v>71394</v>
      </c>
      <c r="H9" s="63">
        <f t="shared" si="2"/>
        <v>71869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11" t="s">
        <v>315</v>
      </c>
      <c r="B10" s="93">
        <v>58791.0</v>
      </c>
      <c r="C10" s="42">
        <v>66316.0</v>
      </c>
      <c r="D10" s="42">
        <v>66562.0</v>
      </c>
      <c r="E10" s="42">
        <v>68365.0</v>
      </c>
      <c r="F10" s="42">
        <v>70780.0</v>
      </c>
      <c r="G10" s="64">
        <v>70987.0</v>
      </c>
      <c r="H10" s="59">
        <v>71475.0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11" t="s">
        <v>316</v>
      </c>
      <c r="B11" s="60">
        <v>0.0</v>
      </c>
      <c r="C11" s="42">
        <v>102.0</v>
      </c>
      <c r="D11" s="42">
        <v>220.0</v>
      </c>
      <c r="E11" s="42">
        <v>144.0</v>
      </c>
      <c r="F11" s="42">
        <v>301.0</v>
      </c>
      <c r="G11" s="2">
        <v>407.0</v>
      </c>
      <c r="H11" s="59">
        <v>394.0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73" t="s">
        <v>317</v>
      </c>
      <c r="B12" s="63">
        <v>37363.0</v>
      </c>
      <c r="C12" s="63">
        <v>39293.0</v>
      </c>
      <c r="D12" s="63">
        <v>39880.0</v>
      </c>
      <c r="E12" s="63">
        <v>41431.0</v>
      </c>
      <c r="F12" s="63">
        <f t="shared" ref="F12:H12" si="3">F13+F14</f>
        <v>42725</v>
      </c>
      <c r="G12" s="63">
        <f t="shared" si="3"/>
        <v>44853</v>
      </c>
      <c r="H12" s="63">
        <f t="shared" si="3"/>
        <v>45707</v>
      </c>
      <c r="I12" s="38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9.5" customHeight="1">
      <c r="A13" s="11" t="s">
        <v>318</v>
      </c>
      <c r="B13" s="37">
        <v>37363.0</v>
      </c>
      <c r="C13" s="37">
        <v>39293.0</v>
      </c>
      <c r="D13" s="37">
        <v>39880.0</v>
      </c>
      <c r="E13" s="37">
        <v>41431.0</v>
      </c>
      <c r="F13" s="37">
        <v>42725.0</v>
      </c>
      <c r="G13" s="37">
        <v>44334.0</v>
      </c>
      <c r="H13" s="59">
        <v>44956.0</v>
      </c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9.5" customHeight="1">
      <c r="A14" s="11" t="s">
        <v>319</v>
      </c>
      <c r="B14" s="60">
        <v>0.0</v>
      </c>
      <c r="C14" s="60">
        <v>0.0</v>
      </c>
      <c r="D14" s="60">
        <v>0.0</v>
      </c>
      <c r="E14" s="60">
        <v>0.0</v>
      </c>
      <c r="F14" s="60">
        <v>0.0</v>
      </c>
      <c r="G14" s="2">
        <v>519.0</v>
      </c>
      <c r="H14" s="59">
        <v>751.0</v>
      </c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9.5" customHeight="1">
      <c r="A15" s="73" t="s">
        <v>320</v>
      </c>
      <c r="B15" s="63">
        <v>17298.0</v>
      </c>
      <c r="C15" s="63">
        <v>18108.0</v>
      </c>
      <c r="D15" s="63">
        <v>19600.0</v>
      </c>
      <c r="E15" s="63">
        <v>19763.0</v>
      </c>
      <c r="F15" s="63">
        <f t="shared" ref="F15:H15" si="4">F16+F17</f>
        <v>19786</v>
      </c>
      <c r="G15" s="63">
        <f t="shared" si="4"/>
        <v>20078</v>
      </c>
      <c r="H15" s="63">
        <f t="shared" si="4"/>
        <v>21547</v>
      </c>
      <c r="I15" s="38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9.5" customHeight="1">
      <c r="A16" s="11" t="s">
        <v>321</v>
      </c>
      <c r="B16" s="37">
        <v>17298.0</v>
      </c>
      <c r="C16" s="37">
        <v>18108.0</v>
      </c>
      <c r="D16" s="37">
        <v>19600.0</v>
      </c>
      <c r="E16" s="37">
        <v>19763.0</v>
      </c>
      <c r="F16" s="37">
        <v>19786.0</v>
      </c>
      <c r="G16" s="37">
        <v>20078.0</v>
      </c>
      <c r="H16" s="59">
        <v>21547.0</v>
      </c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9.5" customHeight="1">
      <c r="A17" s="11" t="s">
        <v>322</v>
      </c>
      <c r="B17" s="60">
        <v>0.0</v>
      </c>
      <c r="C17" s="60">
        <v>0.0</v>
      </c>
      <c r="D17" s="60">
        <v>0.0</v>
      </c>
      <c r="E17" s="60">
        <v>0.0</v>
      </c>
      <c r="F17" s="60">
        <v>0.0</v>
      </c>
      <c r="G17" s="60">
        <v>0.0</v>
      </c>
      <c r="H17" s="131">
        <v>0.0</v>
      </c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9.5" customHeight="1">
      <c r="A18" s="32"/>
      <c r="B18" s="46" t="s">
        <v>81</v>
      </c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9.5" customHeight="1">
      <c r="A19" s="32"/>
      <c r="B19" s="47" t="s">
        <v>82</v>
      </c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9.5" customHeight="1">
      <c r="A20" s="12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23.25" customHeight="1">
      <c r="A21" s="121" t="s">
        <v>140</v>
      </c>
      <c r="B21" s="103">
        <v>99.772229599599</v>
      </c>
      <c r="C21" s="97">
        <v>102.17269321538791</v>
      </c>
      <c r="D21" s="97">
        <v>101.97304129414711</v>
      </c>
      <c r="E21" s="97">
        <v>102.72528551741618</v>
      </c>
      <c r="F21" s="97">
        <f t="shared" ref="F21:H21" si="5">F7/E7*100</f>
        <v>102.9983886</v>
      </c>
      <c r="G21" s="97">
        <f t="shared" si="5"/>
        <v>102.0457812</v>
      </c>
      <c r="H21" s="97">
        <f t="shared" si="5"/>
        <v>102.0524482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129" t="s">
        <v>313</v>
      </c>
      <c r="B22" s="130"/>
      <c r="C22" s="130"/>
      <c r="D22" s="130"/>
      <c r="E22" s="2"/>
      <c r="F22" s="97"/>
      <c r="G22" s="97"/>
      <c r="H22" s="97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73" t="s">
        <v>323</v>
      </c>
      <c r="B23" s="103">
        <v>100.25408410354353</v>
      </c>
      <c r="C23" s="97">
        <v>103.51287326226543</v>
      </c>
      <c r="D23" s="97">
        <v>100.5480442048842</v>
      </c>
      <c r="E23" s="97">
        <v>102.58602617471774</v>
      </c>
      <c r="F23" s="97">
        <f t="shared" ref="F23:H23" si="6">F9/E9*100</f>
        <v>103.7542513</v>
      </c>
      <c r="G23" s="97">
        <f t="shared" si="6"/>
        <v>100.4403427</v>
      </c>
      <c r="H23" s="97">
        <f t="shared" si="6"/>
        <v>100.665322</v>
      </c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9.5" customHeight="1">
      <c r="A24" s="11" t="s">
        <v>324</v>
      </c>
      <c r="B24" s="69">
        <v>100.25408410354353</v>
      </c>
      <c r="C24" s="98">
        <v>103.54432751459888</v>
      </c>
      <c r="D24" s="98">
        <v>100.37095120332951</v>
      </c>
      <c r="E24" s="98">
        <v>102.70875274180464</v>
      </c>
      <c r="F24" s="98">
        <f t="shared" ref="F24:H24" si="7">F10/E10*100</f>
        <v>103.5325093</v>
      </c>
      <c r="G24" s="98">
        <f t="shared" si="7"/>
        <v>100.2924555</v>
      </c>
      <c r="H24" s="98">
        <f t="shared" si="7"/>
        <v>100.6874498</v>
      </c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9.5" customHeight="1">
      <c r="A25" s="11" t="s">
        <v>325</v>
      </c>
      <c r="B25" s="60">
        <v>0.0</v>
      </c>
      <c r="C25" s="98">
        <v>86.4406779661017</v>
      </c>
      <c r="D25" s="98">
        <v>215.68627450980392</v>
      </c>
      <c r="E25" s="98">
        <v>65.45454545454545</v>
      </c>
      <c r="F25" s="98">
        <f t="shared" ref="F25:H25" si="8">F11/E11*100</f>
        <v>209.0277778</v>
      </c>
      <c r="G25" s="98">
        <f t="shared" si="8"/>
        <v>135.2159468</v>
      </c>
      <c r="H25" s="98">
        <f t="shared" si="8"/>
        <v>96.80589681</v>
      </c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9.5" customHeight="1">
      <c r="A26" s="73" t="s">
        <v>326</v>
      </c>
      <c r="B26" s="103">
        <v>100.40578308072665</v>
      </c>
      <c r="C26" s="97">
        <v>98.89758626764996</v>
      </c>
      <c r="D26" s="97">
        <v>101.49390476675235</v>
      </c>
      <c r="E26" s="97">
        <v>103.88916750250752</v>
      </c>
      <c r="F26" s="97">
        <f t="shared" ref="F26:H26" si="9">F12/E12*100</f>
        <v>103.1232652</v>
      </c>
      <c r="G26" s="97">
        <f t="shared" si="9"/>
        <v>104.9806905</v>
      </c>
      <c r="H26" s="97">
        <f t="shared" si="9"/>
        <v>101.9039975</v>
      </c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9.5" customHeight="1">
      <c r="A27" s="11" t="s">
        <v>327</v>
      </c>
      <c r="B27" s="69">
        <v>100.40578308072665</v>
      </c>
      <c r="C27" s="98">
        <v>98.89758626764996</v>
      </c>
      <c r="D27" s="98">
        <v>101.49390476675235</v>
      </c>
      <c r="E27" s="98">
        <v>103.88916750250752</v>
      </c>
      <c r="F27" s="98">
        <f t="shared" ref="F27:H27" si="10">F13/E13*100</f>
        <v>103.1232652</v>
      </c>
      <c r="G27" s="98">
        <f t="shared" si="10"/>
        <v>103.765945</v>
      </c>
      <c r="H27" s="98">
        <f t="shared" si="10"/>
        <v>101.4029864</v>
      </c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9.5" customHeight="1">
      <c r="A28" s="11" t="s">
        <v>328</v>
      </c>
      <c r="B28" s="60">
        <v>0.0</v>
      </c>
      <c r="C28" s="60">
        <v>0.0</v>
      </c>
      <c r="D28" s="60">
        <v>0.0</v>
      </c>
      <c r="E28" s="60">
        <v>0.0</v>
      </c>
      <c r="F28" s="60">
        <v>0.0</v>
      </c>
      <c r="G28" s="60">
        <v>0.0</v>
      </c>
      <c r="H28" s="98">
        <f>H14/G14*100</f>
        <v>144.7013487</v>
      </c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9.5" customHeight="1">
      <c r="A29" s="73" t="s">
        <v>329</v>
      </c>
      <c r="B29" s="103">
        <v>96.86957495659966</v>
      </c>
      <c r="C29" s="97">
        <v>104.72500144583887</v>
      </c>
      <c r="D29" s="97">
        <v>108.23945217583389</v>
      </c>
      <c r="E29" s="97">
        <v>100.83163265306123</v>
      </c>
      <c r="F29" s="97">
        <f t="shared" ref="F29:H29" si="11">F15/E15*100</f>
        <v>100.1163791</v>
      </c>
      <c r="G29" s="97">
        <f t="shared" si="11"/>
        <v>101.475791</v>
      </c>
      <c r="H29" s="97">
        <f t="shared" si="11"/>
        <v>107.3164658</v>
      </c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9.5" customHeight="1">
      <c r="A30" s="11" t="s">
        <v>330</v>
      </c>
      <c r="B30" s="69">
        <v>104.0105826468643</v>
      </c>
      <c r="C30" s="98">
        <v>104.72500144583887</v>
      </c>
      <c r="D30" s="98">
        <v>108.23945217583389</v>
      </c>
      <c r="E30" s="98">
        <v>100.83163265306123</v>
      </c>
      <c r="F30" s="98">
        <f t="shared" ref="F30:H30" si="12">F16/E16*100</f>
        <v>100.1163791</v>
      </c>
      <c r="G30" s="98">
        <f t="shared" si="12"/>
        <v>101.475791</v>
      </c>
      <c r="H30" s="98">
        <f t="shared" si="12"/>
        <v>107.3164658</v>
      </c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9.5" customHeight="1">
      <c r="A31" s="11" t="s">
        <v>331</v>
      </c>
      <c r="B31" s="60">
        <v>0.0</v>
      </c>
      <c r="C31" s="60">
        <v>0.0</v>
      </c>
      <c r="D31" s="60">
        <v>0.0</v>
      </c>
      <c r="E31" s="60">
        <v>0.0</v>
      </c>
      <c r="F31" s="60">
        <v>0.0</v>
      </c>
      <c r="G31" s="60">
        <v>0.0</v>
      </c>
      <c r="H31" s="60">
        <v>0.0</v>
      </c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9.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9.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9.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9.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9.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9.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9.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9.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9.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9.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9.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9.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9.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9.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9.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9.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9.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9.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9.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9.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9.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9.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9.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9.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9.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9.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9.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9.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9.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9.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9.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9.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9.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9.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9.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9.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9.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9.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9.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9.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9.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9.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9.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9.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9.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9.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9.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9.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9.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9.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9.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9.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9.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9.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9.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9.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9.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9.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9.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9.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9.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9.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9.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9.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9.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9.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9.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9.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9.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9.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9.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9.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9.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9.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9.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9.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9.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9.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9.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9.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9.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9.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9.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9.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9.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9.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9.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9.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9.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9.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9.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9.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9.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9.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9.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9.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9.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9.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9.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9.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9.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9.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9.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9.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9.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9.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9.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9.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9.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9.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9.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9.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9.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9.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9.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9.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9.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9.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9.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9.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9.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9.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9.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9.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9.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9.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9.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9.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9.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9.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9.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9.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9.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9.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9.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9.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9.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9.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9.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9.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9.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9.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9.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9.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9.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9.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9.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9.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9.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9.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9.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9.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9.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9.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9.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9.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9.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9.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9.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9.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9.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9.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9.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9.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9.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9.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9.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9.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9.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9.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9.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9.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9.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9.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9.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9.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9.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9.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9.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9.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9.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9.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9.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9.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9.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9.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9.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9.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9.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9.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9.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9.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9.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9.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9.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9.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9.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9.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9.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9.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9.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9.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9.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9.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9.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9.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9.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9.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9.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9.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9.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9.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9.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9.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9.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9.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9.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9.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9.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9.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9.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9.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9.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9.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9.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9.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9.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9.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9.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9.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9.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9.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9.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9.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9.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9.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9.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9.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9.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9.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9.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9.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9.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9.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9.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9.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9.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9.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9.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9.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9.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9.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9.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9.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9.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9.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9.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9.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9.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9.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9.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9.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9.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9.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9.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9.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9.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9.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9.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9.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9.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9.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9.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9.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9.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9.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9.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9.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9.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9.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9.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9.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9.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9.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9.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9.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9.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9.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9.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9.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9.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9.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9.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9.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9.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9.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9.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9.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9.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9.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9.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9.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9.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9.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9.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9.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9.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9.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9.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9.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9.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9.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9.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9.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9.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9.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9.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9.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9.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9.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9.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9.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9.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9.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9.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9.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9.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9.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9.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9.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9.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9.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9.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9.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9.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9.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9.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9.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9.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9.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9.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9.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9.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9.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9.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9.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9.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9.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9.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9.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9.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9.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9.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9.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9.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9.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9.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9.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9.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9.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9.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9.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9.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9.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9.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9.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9.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9.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9.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9.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9.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9.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9.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9.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9.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9.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9.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9.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9.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9.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9.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9.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9.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9.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9.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9.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9.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9.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9.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9.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9.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9.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9.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9.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9.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9.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9.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9.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9.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9.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9.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9.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9.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9.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9.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9.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9.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9.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9.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9.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9.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9.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9.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9.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9.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9.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9.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9.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9.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9.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9.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9.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9.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9.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9.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9.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9.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9.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9.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9.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9.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9.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9.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9.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9.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9.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9.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9.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9.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9.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9.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9.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9.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9.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9.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9.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9.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9.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9.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9.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9.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9.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9.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9.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9.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9.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9.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9.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9.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9.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9.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9.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9.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9.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9.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9.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9.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9.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9.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9.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9.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9.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9.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9.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9.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9.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9.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9.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9.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9.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9.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9.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9.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9.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9.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9.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9.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9.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9.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9.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9.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9.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9.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9.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9.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9.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9.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9.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9.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9.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9.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9.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9.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9.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9.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9.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9.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9.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9.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9.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9.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9.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9.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9.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9.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9.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9.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9.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9.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9.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9.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9.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9.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9.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9.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9.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9.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9.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9.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9.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9.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9.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9.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9.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9.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9.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9.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9.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9.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9.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9.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9.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9.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9.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9.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9.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9.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9.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9.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9.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9.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9.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9.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9.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9.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9.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9.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9.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9.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9.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9.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9.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9.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9.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9.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9.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9.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9.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9.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9.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9.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9.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9.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9.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9.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9.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9.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9.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9.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9.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9.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9.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9.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9.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9.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9.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9.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9.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9.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9.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9.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9.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9.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9.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9.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9.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9.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9.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9.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9.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9.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9.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9.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9.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9.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9.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9.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9.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9.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9.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9.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9.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9.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9.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9.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9.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9.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9.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9.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9.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9.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9.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9.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9.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9.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9.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9.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9.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9.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9.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9.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9.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9.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9.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9.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9.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9.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9.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9.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9.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9.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9.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9.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9.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9.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9.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9.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9.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9.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9.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9.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9.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9.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9.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9.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9.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9.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9.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9.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9.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9.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9.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9.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9.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9.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9.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9.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9.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9.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9.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9.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9.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9.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9.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9.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9.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9.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9.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9.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9.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9.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9.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9.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9.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9.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9.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9.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9.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9.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9.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9.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9.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9.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9.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9.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9.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9.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9.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9.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9.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9.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9.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9.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9.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9.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9.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9.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9.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9.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9.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9.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9.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9.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9.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9.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9.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9.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9.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9.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9.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9.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9.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9.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9.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9.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9.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9.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9.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9.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9.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9.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9.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9.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9.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9.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9.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9.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9.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9.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9.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9.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9.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9.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9.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9.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9.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9.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9.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9.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9.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9.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9.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9.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9.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9.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9.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9.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9.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9.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9.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9.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9.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9.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9.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9.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9.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9.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9.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9.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9.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9.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9.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9.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9.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9.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9.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9.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9.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9.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9.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9.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9.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9.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9.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9.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9.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9.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9.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9.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9.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9.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9.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9.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9.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9.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9.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9.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9.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9.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9.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9.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9.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9.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9.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9.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9.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9.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9.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9.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9.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9.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9.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9.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9.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9.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9.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9.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9.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9.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9.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9.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9.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9.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9.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9.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9.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9.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9.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9.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9.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9.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9.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9.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9.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9.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9.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9.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9.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9.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9.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9.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9.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9.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9.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9.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9.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9.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9.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9.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9.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9.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9.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9.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9.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9.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9.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9.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9.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9.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9.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9.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9.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9.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9.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9.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9.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9.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9.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9.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9.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9.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9.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9.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9.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9.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9.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9.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9.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9.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9.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9.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9.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9.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9.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9.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9.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9.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9.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9.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9.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9.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9.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9.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9.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9.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9.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9.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9.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9.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9.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9.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9.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9.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9.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9.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9.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9.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9.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9.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9.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9.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9.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9.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9.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9.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9.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9.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9.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9.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9.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9.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9.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9.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9.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9.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9.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9.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9.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9.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9.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9.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9.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9.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9.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9.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9.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9.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9.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9.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9.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9.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9.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9.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9.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9.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9.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9.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9.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9.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9.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9.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9.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9.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9.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9.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9.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9.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9.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9.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9.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9.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9.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9.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9.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9.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9.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9.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9.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9.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4">
    <mergeCell ref="B4:H4"/>
    <mergeCell ref="B6:G6"/>
    <mergeCell ref="B18:G18"/>
    <mergeCell ref="B19:G19"/>
  </mergeCells>
  <printOptions/>
  <pageMargins bottom="0.6299212598425197" footer="0.0" header="0.0" left="0.7480314960629921" right="0.15748031496062992" top="0.6299212598425197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41.57"/>
    <col customWidth="1" hidden="1" min="3" max="3" width="9.43"/>
    <col customWidth="1" min="4" max="4" width="9.43"/>
    <col customWidth="1" hidden="1" min="5" max="5" width="9.43"/>
    <col customWidth="1" min="6" max="7" width="9.43"/>
    <col customWidth="1" min="8" max="8" width="10.29"/>
    <col customWidth="1" min="9" max="10" width="10.71"/>
    <col customWidth="1" min="11" max="11" width="9.57"/>
    <col customWidth="1" min="12" max="12" width="10.71"/>
    <col customWidth="1" min="13" max="26" width="8.71"/>
  </cols>
  <sheetData>
    <row r="1" ht="19.5" customHeight="1">
      <c r="A1" s="20" t="s">
        <v>332</v>
      </c>
      <c r="B1" s="21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23" t="s">
        <v>333</v>
      </c>
      <c r="B2" s="21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9.5" customHeight="1">
      <c r="A3" s="24"/>
      <c r="B3" s="21"/>
      <c r="C3" s="21"/>
      <c r="D3" s="21"/>
      <c r="E3" s="21"/>
      <c r="F3" s="21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9.5" customHeight="1">
      <c r="A4" s="132"/>
      <c r="B4" s="25"/>
      <c r="C4" s="22"/>
      <c r="D4" s="22"/>
      <c r="E4" s="22"/>
      <c r="F4" s="22"/>
      <c r="G4" s="80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22.5" customHeight="1">
      <c r="A5" s="26"/>
      <c r="B5" s="26"/>
      <c r="C5" s="27" t="s">
        <v>334</v>
      </c>
      <c r="D5" s="28"/>
      <c r="E5" s="28"/>
      <c r="F5" s="28"/>
      <c r="G5" s="28"/>
      <c r="H5" s="28"/>
      <c r="I5" s="28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50.25" customHeight="1">
      <c r="A6" s="80"/>
      <c r="B6" s="30"/>
      <c r="C6" s="31" t="s">
        <v>62</v>
      </c>
      <c r="D6" s="31" t="s">
        <v>63</v>
      </c>
      <c r="E6" s="31" t="s">
        <v>64</v>
      </c>
      <c r="F6" s="31" t="s">
        <v>65</v>
      </c>
      <c r="G6" s="31" t="s">
        <v>66</v>
      </c>
      <c r="H6" s="31" t="s">
        <v>335</v>
      </c>
      <c r="I6" s="31" t="s">
        <v>336</v>
      </c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9.5" customHeight="1">
      <c r="A7" s="80"/>
      <c r="B7" s="30"/>
      <c r="C7" s="119"/>
      <c r="D7" s="119"/>
      <c r="E7" s="119"/>
      <c r="F7" s="119"/>
      <c r="G7" s="119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19.5" customHeight="1">
      <c r="A8" s="20" t="s">
        <v>337</v>
      </c>
      <c r="B8" s="20"/>
      <c r="C8" s="58">
        <v>4379.0</v>
      </c>
      <c r="D8" s="58">
        <v>4898.0</v>
      </c>
      <c r="E8" s="58">
        <v>4915.0</v>
      </c>
      <c r="F8" s="58">
        <v>4890.0</v>
      </c>
      <c r="G8" s="58">
        <f t="shared" ref="G8:I8" si="1">G10+G13+G16</f>
        <v>4925</v>
      </c>
      <c r="H8" s="58">
        <f t="shared" si="1"/>
        <v>4766</v>
      </c>
      <c r="I8" s="58">
        <f t="shared" si="1"/>
        <v>4872</v>
      </c>
      <c r="J8" s="4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24" t="s">
        <v>338</v>
      </c>
      <c r="B9" s="20"/>
      <c r="C9" s="133"/>
      <c r="D9" s="133"/>
      <c r="E9" s="133"/>
      <c r="F9" s="133"/>
      <c r="G9" s="133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9" t="s">
        <v>339</v>
      </c>
      <c r="B10" s="2"/>
      <c r="C10" s="93">
        <v>2418.0</v>
      </c>
      <c r="D10" s="93">
        <v>2756.0</v>
      </c>
      <c r="E10" s="93">
        <v>2736.0</v>
      </c>
      <c r="F10" s="93">
        <v>2711.0</v>
      </c>
      <c r="G10" s="93">
        <f t="shared" ref="G10:H10" si="2">G11+G12</f>
        <v>2725</v>
      </c>
      <c r="H10" s="93">
        <f t="shared" si="2"/>
        <v>2593</v>
      </c>
      <c r="I10" s="93">
        <v>2703.0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2"/>
      <c r="B11" s="11" t="s">
        <v>340</v>
      </c>
      <c r="C11" s="93">
        <v>2418.0</v>
      </c>
      <c r="D11" s="93">
        <v>2749.0</v>
      </c>
      <c r="E11" s="93">
        <v>2720.0</v>
      </c>
      <c r="F11" s="93">
        <v>2699.0</v>
      </c>
      <c r="G11" s="93">
        <v>2711.0</v>
      </c>
      <c r="H11" s="93">
        <v>2571.0</v>
      </c>
      <c r="I11" s="93">
        <v>2681.0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2"/>
      <c r="B12" s="11" t="s">
        <v>341</v>
      </c>
      <c r="C12" s="60">
        <v>0.0</v>
      </c>
      <c r="D12" s="93">
        <v>7.0</v>
      </c>
      <c r="E12" s="93">
        <v>16.0</v>
      </c>
      <c r="F12" s="93">
        <v>12.0</v>
      </c>
      <c r="G12" s="93">
        <v>14.0</v>
      </c>
      <c r="H12" s="93">
        <v>22.0</v>
      </c>
      <c r="I12" s="93">
        <v>22.0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9" t="s">
        <v>342</v>
      </c>
      <c r="B13" s="2"/>
      <c r="C13" s="93">
        <v>1349.0</v>
      </c>
      <c r="D13" s="93">
        <v>1488.0</v>
      </c>
      <c r="E13" s="93">
        <v>1458.0</v>
      </c>
      <c r="F13" s="93">
        <v>1464.0</v>
      </c>
      <c r="G13" s="93">
        <f t="shared" ref="G13:H13" si="3">G14+G15</f>
        <v>1483</v>
      </c>
      <c r="H13" s="93">
        <f t="shared" si="3"/>
        <v>1444</v>
      </c>
      <c r="I13" s="93">
        <v>1443.0</v>
      </c>
      <c r="J13" s="2"/>
      <c r="K13" s="134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2"/>
      <c r="B14" s="11" t="s">
        <v>343</v>
      </c>
      <c r="C14" s="93">
        <v>1349.0</v>
      </c>
      <c r="D14" s="93">
        <v>1488.0</v>
      </c>
      <c r="E14" s="93">
        <v>1458.0</v>
      </c>
      <c r="F14" s="93">
        <v>1464.0</v>
      </c>
      <c r="G14" s="93">
        <v>1483.0</v>
      </c>
      <c r="H14" s="93">
        <v>1424.0</v>
      </c>
      <c r="I14" s="93">
        <v>1407.0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2"/>
      <c r="B15" s="11" t="s">
        <v>344</v>
      </c>
      <c r="C15" s="60">
        <v>0.0</v>
      </c>
      <c r="D15" s="60">
        <v>0.0</v>
      </c>
      <c r="E15" s="60">
        <v>0.0</v>
      </c>
      <c r="F15" s="60">
        <v>0.0</v>
      </c>
      <c r="G15" s="60">
        <v>0.0</v>
      </c>
      <c r="H15" s="117">
        <v>20.0</v>
      </c>
      <c r="I15" s="117">
        <v>36.0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9" t="s">
        <v>345</v>
      </c>
      <c r="B16" s="2"/>
      <c r="C16" s="93">
        <v>612.0</v>
      </c>
      <c r="D16" s="93">
        <v>654.0</v>
      </c>
      <c r="E16" s="93">
        <v>721.0</v>
      </c>
      <c r="F16" s="93">
        <v>715.0</v>
      </c>
      <c r="G16" s="93">
        <f t="shared" ref="G16:H16" si="4">G17+G18</f>
        <v>717</v>
      </c>
      <c r="H16" s="93">
        <f t="shared" si="4"/>
        <v>729</v>
      </c>
      <c r="I16" s="93">
        <v>726.0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2"/>
      <c r="B17" s="11" t="s">
        <v>346</v>
      </c>
      <c r="C17" s="93">
        <v>612.0</v>
      </c>
      <c r="D17" s="93">
        <v>654.0</v>
      </c>
      <c r="E17" s="93">
        <v>721.0</v>
      </c>
      <c r="F17" s="93">
        <v>715.0</v>
      </c>
      <c r="G17" s="93">
        <v>717.0</v>
      </c>
      <c r="H17" s="93">
        <v>729.0</v>
      </c>
      <c r="I17" s="93">
        <v>726.0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2"/>
      <c r="B18" s="11" t="s">
        <v>347</v>
      </c>
      <c r="C18" s="60">
        <v>0.0</v>
      </c>
      <c r="D18" s="60">
        <v>0.0</v>
      </c>
      <c r="E18" s="60">
        <v>0.0</v>
      </c>
      <c r="F18" s="60">
        <v>0.0</v>
      </c>
      <c r="G18" s="60">
        <v>0.0</v>
      </c>
      <c r="H18" s="60">
        <v>0.0</v>
      </c>
      <c r="I18" s="60">
        <v>0.0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135" t="s">
        <v>348</v>
      </c>
      <c r="C19" s="133">
        <v>56492.0</v>
      </c>
      <c r="D19" s="133">
        <v>61706.0</v>
      </c>
      <c r="E19" s="133">
        <v>62119.0</v>
      </c>
      <c r="F19" s="133">
        <v>64036.0</v>
      </c>
      <c r="G19" s="133">
        <f t="shared" ref="G19:I19" si="5">G21+G24+G27</f>
        <v>65935</v>
      </c>
      <c r="H19" s="133">
        <f t="shared" si="5"/>
        <v>66602</v>
      </c>
      <c r="I19" s="133">
        <f t="shared" si="5"/>
        <v>67946</v>
      </c>
      <c r="J19" s="134"/>
      <c r="K19" s="134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136" t="s">
        <v>349</v>
      </c>
      <c r="C20" s="133"/>
      <c r="D20" s="133"/>
      <c r="E20" s="133"/>
      <c r="F20" s="133"/>
      <c r="G20" s="133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9" t="s">
        <v>350</v>
      </c>
      <c r="B21" s="2"/>
      <c r="C21" s="93">
        <v>28247.0</v>
      </c>
      <c r="D21" s="93">
        <v>31749.0</v>
      </c>
      <c r="E21" s="93">
        <v>31736.0</v>
      </c>
      <c r="F21" s="93">
        <v>32747.0</v>
      </c>
      <c r="G21" s="93">
        <f t="shared" ref="G21:H21" si="6">G22+G23</f>
        <v>34377</v>
      </c>
      <c r="H21" s="93">
        <f t="shared" si="6"/>
        <v>34792</v>
      </c>
      <c r="I21" s="93">
        <v>34332.0</v>
      </c>
      <c r="J21" s="4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2"/>
      <c r="B22" s="11" t="s">
        <v>351</v>
      </c>
      <c r="C22" s="93">
        <v>28247.0</v>
      </c>
      <c r="D22" s="93">
        <v>31703.0</v>
      </c>
      <c r="E22" s="93">
        <v>31632.0</v>
      </c>
      <c r="F22" s="93">
        <v>32686.0</v>
      </c>
      <c r="G22" s="93">
        <v>34256.0</v>
      </c>
      <c r="H22" s="93">
        <v>34657.0</v>
      </c>
      <c r="I22" s="93">
        <v>34181.0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"/>
      <c r="B23" s="11" t="s">
        <v>352</v>
      </c>
      <c r="C23" s="60">
        <v>0.0</v>
      </c>
      <c r="D23" s="93">
        <v>46.0</v>
      </c>
      <c r="E23" s="93">
        <v>104.0</v>
      </c>
      <c r="F23" s="93">
        <v>61.0</v>
      </c>
      <c r="G23" s="93">
        <v>121.0</v>
      </c>
      <c r="H23" s="93">
        <v>135.0</v>
      </c>
      <c r="I23" s="93">
        <v>151.0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9" t="s">
        <v>353</v>
      </c>
      <c r="B24" s="2"/>
      <c r="C24" s="93">
        <v>18647.0</v>
      </c>
      <c r="D24" s="93">
        <v>19754.0</v>
      </c>
      <c r="E24" s="93">
        <v>19867.0</v>
      </c>
      <c r="F24" s="93">
        <v>20752.0</v>
      </c>
      <c r="G24" s="93">
        <f t="shared" ref="G24:H24" si="7">G25+G26</f>
        <v>20892</v>
      </c>
      <c r="H24" s="93">
        <f t="shared" si="7"/>
        <v>21082</v>
      </c>
      <c r="I24" s="93">
        <v>22320.0</v>
      </c>
      <c r="J24" s="75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9.5" customHeight="1">
      <c r="A25" s="2"/>
      <c r="B25" s="11" t="s">
        <v>354</v>
      </c>
      <c r="C25" s="37">
        <v>18647.0</v>
      </c>
      <c r="D25" s="37">
        <v>19754.0</v>
      </c>
      <c r="E25" s="37">
        <v>19867.0</v>
      </c>
      <c r="F25" s="37">
        <v>20752.0</v>
      </c>
      <c r="G25" s="37">
        <v>20892.0</v>
      </c>
      <c r="H25" s="37">
        <v>20996.0</v>
      </c>
      <c r="I25" s="37">
        <v>22210.0</v>
      </c>
      <c r="J25" s="32"/>
      <c r="K25" s="32"/>
      <c r="L25" s="75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9.5" customHeight="1">
      <c r="A26" s="2"/>
      <c r="B26" s="11" t="s">
        <v>355</v>
      </c>
      <c r="C26" s="60">
        <v>0.0</v>
      </c>
      <c r="D26" s="60">
        <v>0.0</v>
      </c>
      <c r="E26" s="60">
        <v>0.0</v>
      </c>
      <c r="F26" s="60">
        <v>0.0</v>
      </c>
      <c r="G26" s="60">
        <v>0.0</v>
      </c>
      <c r="H26" s="117">
        <v>86.0</v>
      </c>
      <c r="I26" s="117">
        <v>110.0</v>
      </c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9.5" customHeight="1">
      <c r="A27" s="9" t="s">
        <v>356</v>
      </c>
      <c r="B27" s="2"/>
      <c r="C27" s="93">
        <v>9598.0</v>
      </c>
      <c r="D27" s="93">
        <v>10203.0</v>
      </c>
      <c r="E27" s="93">
        <v>10516.0</v>
      </c>
      <c r="F27" s="93">
        <v>10537.0</v>
      </c>
      <c r="G27" s="93">
        <f t="shared" ref="G27:H27" si="8">G28+G29</f>
        <v>10666</v>
      </c>
      <c r="H27" s="93">
        <f t="shared" si="8"/>
        <v>10728</v>
      </c>
      <c r="I27" s="93">
        <v>11294.0</v>
      </c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9.5" customHeight="1">
      <c r="A28" s="2"/>
      <c r="B28" s="11" t="s">
        <v>357</v>
      </c>
      <c r="C28" s="37">
        <v>9598.0</v>
      </c>
      <c r="D28" s="37">
        <v>10203.0</v>
      </c>
      <c r="E28" s="37">
        <v>10516.0</v>
      </c>
      <c r="F28" s="37">
        <v>10537.0</v>
      </c>
      <c r="G28" s="37">
        <v>10666.0</v>
      </c>
      <c r="H28" s="37">
        <v>10728.0</v>
      </c>
      <c r="I28" s="37">
        <v>11294.0</v>
      </c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9.5" customHeight="1">
      <c r="A29" s="2"/>
      <c r="B29" s="11" t="s">
        <v>358</v>
      </c>
      <c r="C29" s="60">
        <v>0.0</v>
      </c>
      <c r="D29" s="60">
        <v>0.0</v>
      </c>
      <c r="E29" s="60">
        <v>0.0</v>
      </c>
      <c r="F29" s="60">
        <v>0.0</v>
      </c>
      <c r="G29" s="60">
        <v>0.0</v>
      </c>
      <c r="H29" s="60">
        <v>0.0</v>
      </c>
      <c r="I29" s="60">
        <v>0.0</v>
      </c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5.75" customHeight="1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5.75" customHeight="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5.7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5.7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5.7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5.7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5.7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5.7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5.7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5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5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5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5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5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5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5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5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5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5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5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5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5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5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5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5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5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5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5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5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5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5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5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5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5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5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5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5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5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5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5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5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5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5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5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5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5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5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5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5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5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5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5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5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5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5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5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5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5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5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5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5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5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5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5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5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5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5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5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5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5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5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5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5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5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5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5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5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5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5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5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5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5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5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5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5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5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5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5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5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5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5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5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5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5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5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5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5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5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5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5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5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5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5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5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5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5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5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5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5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5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5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5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5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5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5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5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5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5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5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5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5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5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5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5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5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5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5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5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5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5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5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5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5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5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5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5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5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5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5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5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5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5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5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5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5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5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5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5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5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5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5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5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5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5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5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5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5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5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5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5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5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5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5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5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5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5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5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5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5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5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5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5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5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5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5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5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5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5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5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5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5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5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5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5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5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5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5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5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5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5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5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5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5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5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5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5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5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5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5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5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5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5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5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5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5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5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5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5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5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5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5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5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5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5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5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5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5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5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5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5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5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5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5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5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5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5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5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5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5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5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5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5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5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5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5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5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5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5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5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5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5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5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5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5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5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5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5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5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5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5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5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5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5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5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5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5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5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5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5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5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5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5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5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5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5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5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5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5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5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5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5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5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5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5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5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5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5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5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5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5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5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5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5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5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5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5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5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5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5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5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5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5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5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5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5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5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5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5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5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5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5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5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5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5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5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5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5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5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5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5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5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5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5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5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5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5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5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5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5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5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5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5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5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5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5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5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5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5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5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5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5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5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5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5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5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5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5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5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5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5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5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5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5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5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5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5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5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5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5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5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5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5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5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5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5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5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5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5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5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5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5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5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5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5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5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5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5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5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5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5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5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5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5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5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5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5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5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5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5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5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5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5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5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5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5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5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5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5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5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5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5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5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5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5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5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5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5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5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5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5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5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5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5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5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5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5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5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5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5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5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5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5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5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5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5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5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5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5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5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5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5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5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5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5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5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5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5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5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5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5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5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5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5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5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5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5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5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5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5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5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5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5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5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5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5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5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5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5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5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5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5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5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5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5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5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5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5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5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5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5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5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5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5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5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5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5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5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5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5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5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5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5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5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5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5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5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5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5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5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5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5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5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5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5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5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5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5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5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5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5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5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5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5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5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5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5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5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5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5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5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5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5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5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5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5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5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5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5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5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5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5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5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5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5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5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5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5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5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5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5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5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5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5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5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5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5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5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5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5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5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5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5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5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5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5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5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5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5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5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5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5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5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5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5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5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5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5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5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5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5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5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5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5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5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5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5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5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5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5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5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5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5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5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5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5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5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5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5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5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5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5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5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5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5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5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5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5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5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5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5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5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5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5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5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5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5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5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5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5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5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5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5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5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5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5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5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5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5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5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5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5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5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5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5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5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5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5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5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5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5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5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5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5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5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5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5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5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5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5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5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5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5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5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5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5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5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5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5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5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5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5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5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5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5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5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5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5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5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5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5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5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5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5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5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5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5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5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5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5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5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5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5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5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5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5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5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5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5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5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5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5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5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5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5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5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5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5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5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5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5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5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5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5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5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5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5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5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5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5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5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5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5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5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5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5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5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5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5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5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5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5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5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5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5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5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5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5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5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5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5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5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5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5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5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5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5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5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5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5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5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5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5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5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5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5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5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5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5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5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5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5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5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5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5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5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5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5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5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5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5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5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5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5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5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5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5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5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5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5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5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5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5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5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5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5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5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5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5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5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5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5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5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5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5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5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5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5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5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5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5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5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5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5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5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5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5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5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5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5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5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5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5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5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5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5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5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5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5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5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5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5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5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5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5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5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5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5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5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5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5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5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5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5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5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5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5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5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5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5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5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5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5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5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5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5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5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5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5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5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5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5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5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5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5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5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5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5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5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5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5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5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5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5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5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5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3">
    <mergeCell ref="C5:I5"/>
    <mergeCell ref="A19:B19"/>
    <mergeCell ref="A20:B20"/>
  </mergeCells>
  <printOptions/>
  <pageMargins bottom="0.6299212598425197" footer="0.0" header="0.0" left="0.7480314960629921" right="0.2755905511811024" top="0.6299212598425197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28.0"/>
    <col customWidth="1" min="2" max="2" width="11.14"/>
    <col customWidth="1" min="3" max="3" width="11.57"/>
    <col customWidth="1" min="4" max="4" width="17.57"/>
    <col customWidth="1" min="5" max="5" width="20.14"/>
    <col customWidth="1" min="6" max="6" width="10.0"/>
    <col customWidth="1" min="7" max="26" width="8.71"/>
  </cols>
  <sheetData>
    <row r="1" ht="19.5" customHeight="1">
      <c r="A1" s="20" t="s">
        <v>359</v>
      </c>
      <c r="B1" s="21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20" t="s">
        <v>360</v>
      </c>
      <c r="B2" s="21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9.5" customHeight="1">
      <c r="A3" s="50" t="s">
        <v>361</v>
      </c>
      <c r="B3" s="2"/>
      <c r="C3" s="2"/>
      <c r="D3" s="2"/>
      <c r="E3" s="2"/>
      <c r="F3" s="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ht="19.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ht="19.5" customHeight="1">
      <c r="A5" s="104"/>
      <c r="B5" s="32"/>
      <c r="C5" s="32"/>
      <c r="D5" s="32"/>
      <c r="E5" s="62" t="s">
        <v>362</v>
      </c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21.75" customHeight="1">
      <c r="A6" s="32"/>
      <c r="B6" s="105" t="s">
        <v>98</v>
      </c>
      <c r="C6" s="106" t="s">
        <v>363</v>
      </c>
      <c r="D6" s="28"/>
      <c r="E6" s="28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21.75" customHeight="1">
      <c r="A7" s="32"/>
      <c r="B7" s="107" t="s">
        <v>105</v>
      </c>
      <c r="C7" s="105" t="s">
        <v>275</v>
      </c>
      <c r="D7" s="105" t="s">
        <v>364</v>
      </c>
      <c r="E7" s="105" t="s">
        <v>365</v>
      </c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21.75" customHeight="1">
      <c r="A8" s="32"/>
      <c r="B8" s="137"/>
      <c r="C8" s="110" t="s">
        <v>264</v>
      </c>
      <c r="D8" s="110" t="s">
        <v>269</v>
      </c>
      <c r="E8" s="110" t="s">
        <v>278</v>
      </c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21.75" customHeight="1">
      <c r="A9" s="138"/>
      <c r="B9" s="139"/>
      <c r="C9" s="139"/>
      <c r="D9" s="139"/>
      <c r="E9" s="139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</row>
    <row r="10" ht="21.75" customHeight="1">
      <c r="A10" s="21" t="s">
        <v>366</v>
      </c>
      <c r="B10" s="36">
        <f t="shared" ref="B10:B18" si="2">C10+D10+E10</f>
        <v>6645</v>
      </c>
      <c r="C10" s="58">
        <f t="shared" ref="C10:E10" si="1">SUM(C11:C18)</f>
        <v>3242</v>
      </c>
      <c r="D10" s="58">
        <f t="shared" si="1"/>
        <v>2198</v>
      </c>
      <c r="E10" s="58">
        <f t="shared" si="1"/>
        <v>1205</v>
      </c>
      <c r="F10" s="125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1.75" customHeight="1">
      <c r="A11" s="11" t="s">
        <v>111</v>
      </c>
      <c r="B11" s="37">
        <f t="shared" si="2"/>
        <v>663</v>
      </c>
      <c r="C11" s="32">
        <v>280.0</v>
      </c>
      <c r="D11" s="32">
        <v>184.0</v>
      </c>
      <c r="E11" s="32">
        <v>199.0</v>
      </c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21.75" customHeight="1">
      <c r="A12" s="11" t="s">
        <v>112</v>
      </c>
      <c r="B12" s="37">
        <f t="shared" si="2"/>
        <v>614</v>
      </c>
      <c r="C12" s="32">
        <v>335.0</v>
      </c>
      <c r="D12" s="32">
        <v>206.0</v>
      </c>
      <c r="E12" s="32">
        <v>73.0</v>
      </c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21.75" customHeight="1">
      <c r="A13" s="11" t="s">
        <v>113</v>
      </c>
      <c r="B13" s="37">
        <f t="shared" si="2"/>
        <v>1034</v>
      </c>
      <c r="C13" s="32">
        <v>468.0</v>
      </c>
      <c r="D13" s="32">
        <v>360.0</v>
      </c>
      <c r="E13" s="32">
        <v>206.0</v>
      </c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21.75" customHeight="1">
      <c r="A14" s="11" t="s">
        <v>114</v>
      </c>
      <c r="B14" s="37">
        <f t="shared" si="2"/>
        <v>1166</v>
      </c>
      <c r="C14" s="32">
        <v>542.0</v>
      </c>
      <c r="D14" s="32">
        <v>403.0</v>
      </c>
      <c r="E14" s="32">
        <v>221.0</v>
      </c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21.75" customHeight="1">
      <c r="A15" s="11" t="s">
        <v>115</v>
      </c>
      <c r="B15" s="37">
        <f t="shared" si="2"/>
        <v>850</v>
      </c>
      <c r="C15" s="32">
        <v>435.0</v>
      </c>
      <c r="D15" s="32">
        <v>274.0</v>
      </c>
      <c r="E15" s="32">
        <v>141.0</v>
      </c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21.75" customHeight="1">
      <c r="A16" s="11" t="s">
        <v>116</v>
      </c>
      <c r="B16" s="37">
        <f t="shared" si="2"/>
        <v>778</v>
      </c>
      <c r="C16" s="32">
        <v>413.0</v>
      </c>
      <c r="D16" s="32">
        <v>253.0</v>
      </c>
      <c r="E16" s="32">
        <v>112.0</v>
      </c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21.75" customHeight="1">
      <c r="A17" s="11" t="s">
        <v>117</v>
      </c>
      <c r="B17" s="37">
        <f t="shared" si="2"/>
        <v>1022</v>
      </c>
      <c r="C17" s="32">
        <v>466.0</v>
      </c>
      <c r="D17" s="32">
        <v>352.0</v>
      </c>
      <c r="E17" s="32">
        <v>204.0</v>
      </c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21.75" customHeight="1">
      <c r="A18" s="11" t="s">
        <v>118</v>
      </c>
      <c r="B18" s="37">
        <f t="shared" si="2"/>
        <v>518</v>
      </c>
      <c r="C18" s="32">
        <v>303.0</v>
      </c>
      <c r="D18" s="32">
        <v>166.0</v>
      </c>
      <c r="E18" s="32">
        <v>49.0</v>
      </c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9.5" customHeigh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9.5" customHeigh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9.5" customHeigh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9.5" customHeigh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9.5" customHeigh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9.5" customHeigh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9.5" customHeigh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9.5" customHeigh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9.5" customHeigh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9.5" customHeight="1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9.5" customHeight="1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9.5" customHeight="1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9.5" customHeight="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9.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9.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9.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9.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9.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9.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9.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9.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9.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9.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9.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9.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9.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9.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9.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9.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9.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9.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9.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9.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9.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9.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9.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9.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9.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9.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9.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9.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9.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9.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9.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9.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9.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9.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9.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9.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9.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9.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9.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9.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9.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9.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9.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9.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9.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9.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9.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9.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9.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9.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9.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9.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9.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9.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9.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9.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9.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9.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9.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9.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9.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9.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9.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9.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9.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9.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9.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9.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9.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9.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9.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9.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9.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9.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9.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9.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9.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9.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9.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4.2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4.2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4.2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4.2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4.2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4.2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4.2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4.2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4.2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4.2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4.2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4.2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4.2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4.2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4.2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4.2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4.2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4.2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4.2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4.2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4.2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4.2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4.2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4.2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4.2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4.2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4.2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4.2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4.2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4.2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4.2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4.2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4.2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4.2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4.2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4.2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4.2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4.2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4.2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4.2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4.2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4.2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4.2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4.2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4.2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4.2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4.2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4.2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4.2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4.2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4.2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4.2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4.2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4.2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4.2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4.2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4.2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4.2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4.2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4.2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4.2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4.2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4.2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4.2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4.2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4.2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4.2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4.2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4.2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4.2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4.2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4.2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4.2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4.2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4.2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4.2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4.2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4.2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4.2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4.2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4.2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4.2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4.2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4.2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4.2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4.2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4.2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4.2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4.2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4.2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4.2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4.2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4.2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4.2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4.2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4.2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4.2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4.2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4.2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4.2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4.2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4.2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4.2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4.2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4.2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4.2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4.2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4.2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4.2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4.2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4.2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4.2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4.2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4.2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4.2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4.2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4.2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4.2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4.2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4.2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4.2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4.2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4.2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4.2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4.2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4.2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4.2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4.2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4.2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4.2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4.2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4.2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4.2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4.2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4.2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4.2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4.2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4.2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4.2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4.2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4.2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4.2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4.2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4.2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4.2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4.2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4.2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4.2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4.2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4.2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4.2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4.2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4.2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4.2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4.2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4.2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4.2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4.2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4.2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4.2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4.2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4.2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4.2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4.2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4.2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4.2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4.2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4.2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4.2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4.2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4.2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4.2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4.2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4.2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4.2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4.2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4.2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4.2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4.2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4.2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4.2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4.2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4.2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4.2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4.2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4.2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4.2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4.2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4.2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4.2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4.2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4.2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4.2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4.2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4.2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4.2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4.2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4.2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4.2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4.2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4.2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4.2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4.2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4.2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4.2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4.2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4.2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4.2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4.2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4.2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4.2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4.2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4.2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4.2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4.2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4.2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4.2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4.2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4.2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4.2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4.2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4.2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4.2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4.2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4.2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4.2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4.2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4.2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4.2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4.2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4.2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4.2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4.2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4.2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4.2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4.2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4.2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4.2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4.2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4.2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4.2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4.2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4.2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4.2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4.2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4.2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4.2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4.2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4.2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4.2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4.2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4.2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4.2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4.2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4.2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4.2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4.2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4.2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4.2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4.2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4.2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4.2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4.2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4.2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4.2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4.2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4.2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4.2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4.2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4.2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4.2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4.2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4.2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4.2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4.2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4.2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4.2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4.2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4.2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4.2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4.2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4.2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4.2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4.2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4.2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4.2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4.2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4.2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4.2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4.2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4.2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4.2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4.2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4.2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4.2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4.2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4.2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4.2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4.2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4.2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4.2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4.2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4.2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4.2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4.2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4.2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4.2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4.2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4.2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4.2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4.2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4.2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4.2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4.2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4.2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4.2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4.2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4.2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4.2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4.2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4.2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4.2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4.2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4.2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4.2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4.2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4.2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4.2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4.2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4.2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4.2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4.2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4.2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4.2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4.2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4.2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4.2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4.2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4.2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4.2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4.2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4.2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4.2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4.2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4.2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4.2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4.2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4.2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4.2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4.2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4.2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4.2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4.2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4.2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4.2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4.2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4.2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4.2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4.2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4.2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4.2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4.2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4.2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4.2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4.2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4.2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4.2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4.2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4.2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4.2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4.2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4.2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4.2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4.2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4.2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4.2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4.2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4.2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4.2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4.2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4.2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4.2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4.2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4.2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4.2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4.2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4.2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4.2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4.2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4.2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4.2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4.2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4.2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4.2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4.2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4.2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4.2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4.2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4.2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4.2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4.2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4.2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4.2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4.2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4.2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4.2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4.2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4.2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4.2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4.2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4.2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4.2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4.2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4.2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4.2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4.2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4.2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4.2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4.2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4.2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4.2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4.2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4.2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4.2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4.2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4.2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4.2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4.2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4.2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4.2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4.2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4.2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4.2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4.2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4.2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4.2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4.2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4.2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4.2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4.2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4.2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4.2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4.2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4.2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4.2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4.2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4.2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4.2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4.2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4.2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4.2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4.2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4.2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4.2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4.2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4.2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4.2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4.2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4.2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4.2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4.2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4.2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4.2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4.2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4.2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4.2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4.2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4.2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4.2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4.2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4.2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4.2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4.2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4.2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4.2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4.2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4.2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4.2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4.2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4.2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4.2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4.2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4.2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4.2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4.2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4.2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4.2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4.2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4.2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4.2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4.2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4.2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4.2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4.2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4.2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4.2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4.2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4.2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4.2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4.2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4.2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4.2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4.2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4.2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4.2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4.2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4.2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4.2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4.2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4.2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4.2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4.2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4.2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4.2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4.2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4.2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4.2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4.2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4.2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4.2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4.2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4.2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4.2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4.2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4.2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4.2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4.2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4.2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4.2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4.2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4.2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4.2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4.2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4.2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4.2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4.2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4.2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4.2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4.2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4.2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4.2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4.2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4.2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4.2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4.2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4.2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4.2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4.2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4.2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4.2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4.2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4.2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4.2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4.2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4.2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4.2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4.2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4.2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4.2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4.2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4.2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4.2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4.2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4.2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4.2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4.2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4.2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4.2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4.2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4.2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4.2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4.2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4.2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4.2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4.2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4.2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4.2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4.2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4.2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4.2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4.2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4.2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4.2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4.2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4.2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4.2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4.2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4.2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4.2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4.2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4.2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4.2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4.2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4.2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4.2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4.2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4.2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4.2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4.2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4.2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4.2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4.2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4.2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4.2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4.2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4.2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4.2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4.2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4.2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4.2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4.2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4.2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4.2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4.2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4.2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4.2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4.2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4.2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4.2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4.2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4.2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4.2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4.2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4.2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4.2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4.2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4.2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4.2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4.2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4.2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4.2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4.2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4.2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4.2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4.2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4.2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4.2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4.2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4.2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4.2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4.2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4.2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4.2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4.2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4.2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4.2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4.2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4.2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4.2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4.2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4.2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4.2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4.2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4.2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4.2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4.2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4.2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4.2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4.2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4.2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4.2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4.2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4.2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4.2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4.2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4.2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4.2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4.2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4.2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4.2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4.2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4.2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4.2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4.2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4.2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4.2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4.2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4.2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4.2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4.2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4.2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4.2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4.2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4.2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4.2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4.2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4.2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4.2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4.2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4.2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4.2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4.2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4.2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4.2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4.2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4.2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4.2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4.2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4.2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4.2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4.2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4.2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4.2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4.2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4.2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4.2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4.2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4.2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4.2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4.2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4.2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4.2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4.2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4.2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4.2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4.2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4.2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4.2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4.2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4.2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4.2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4.2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4.2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4.2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4.2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4.2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4.2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4.2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4.2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4.2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4.2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4.2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4.2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4.2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4.2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4.2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4.2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4.2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4.2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4.2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4.2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4.2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4.2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4.2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4.2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4.2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4.2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4.2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4.2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4.2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4.2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4.2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4.2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4.2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4.2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4.2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4.2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4.2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4.2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4.2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4.2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4.2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4.2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4.2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4.2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4.2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4.2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4.2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4.2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4.2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4.2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4.2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4.2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4.2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4.2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4.2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4.2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4.2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4.2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4.2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4.2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4.2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4.2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4.2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4.2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4.2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4.2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4.2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4.2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4.2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4.2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4.2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4.2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4.2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4.2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4.2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4.2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4.2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4.2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4.2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4.2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4.2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4.2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4.2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4.2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4.2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4.2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4.2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4.2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4.2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4.2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4.2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4.2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4.2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4.2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4.2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4.2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4.2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4.2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4.2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4.2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4.2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4.2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4.2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4.2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4.2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4.2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4.2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4.2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4.2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4.2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4.2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4.2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4.2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4.2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4.2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4.2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4.2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4.2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4.2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4.2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4.2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4.2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4.2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4.2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4.2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4.2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4.2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4.2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4.2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4.2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4.2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4.2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4.2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4.2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4.2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4.2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4.2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4.2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4.2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4.2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4.2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4.2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4.2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4.2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4.2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4.2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4.2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4.2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4.2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4.2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4.2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4.2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4.2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4.2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4.2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4.2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4.2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4.2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4.2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4.2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4.2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4.2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4.2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4.2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4.2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4.2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4.2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4.2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4.2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1">
    <mergeCell ref="C6:E6"/>
  </mergeCells>
  <printOptions/>
  <pageMargins bottom="0.6299212598425197" footer="0.0" header="0.0" left="0.7480314960629921" right="0.5118110236220472" top="0.6299212598425197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27.86"/>
    <col customWidth="1" min="2" max="2" width="11.14"/>
    <col customWidth="1" min="3" max="3" width="12.71"/>
    <col customWidth="1" min="4" max="4" width="19.57"/>
    <col customWidth="1" min="5" max="5" width="19.71"/>
    <col customWidth="1" min="6" max="6" width="10.0"/>
    <col customWidth="1" min="7" max="26" width="8.71"/>
  </cols>
  <sheetData>
    <row r="1" ht="19.5" customHeight="1">
      <c r="A1" s="20" t="s">
        <v>367</v>
      </c>
      <c r="B1" s="21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20" t="s">
        <v>368</v>
      </c>
      <c r="B2" s="21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9.5" customHeight="1">
      <c r="A3" s="50" t="s">
        <v>369</v>
      </c>
      <c r="B3" s="2"/>
      <c r="C3" s="2"/>
      <c r="D3" s="2"/>
      <c r="E3" s="2"/>
      <c r="F3" s="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ht="19.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ht="19.5" customHeight="1">
      <c r="A5" s="104"/>
      <c r="B5" s="32"/>
      <c r="C5" s="32"/>
      <c r="D5" s="32"/>
      <c r="E5" s="62" t="s">
        <v>370</v>
      </c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21.0" customHeight="1">
      <c r="A6" s="32"/>
      <c r="B6" s="105" t="s">
        <v>98</v>
      </c>
      <c r="C6" s="106" t="s">
        <v>371</v>
      </c>
      <c r="D6" s="28"/>
      <c r="E6" s="28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21.0" customHeight="1">
      <c r="A7" s="32"/>
      <c r="B7" s="107" t="s">
        <v>105</v>
      </c>
      <c r="C7" s="105" t="s">
        <v>275</v>
      </c>
      <c r="D7" s="105" t="s">
        <v>372</v>
      </c>
      <c r="E7" s="105" t="s">
        <v>365</v>
      </c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21.0" customHeight="1">
      <c r="A8" s="32"/>
      <c r="B8" s="137"/>
      <c r="C8" s="110" t="s">
        <v>264</v>
      </c>
      <c r="D8" s="110" t="s">
        <v>269</v>
      </c>
      <c r="E8" s="110" t="s">
        <v>278</v>
      </c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21.0" customHeight="1">
      <c r="A9" s="138"/>
      <c r="B9" s="139"/>
      <c r="C9" s="139"/>
      <c r="D9" s="139"/>
      <c r="E9" s="139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23.25" customHeight="1">
      <c r="A10" s="21" t="s">
        <v>373</v>
      </c>
      <c r="B10" s="58">
        <f t="shared" ref="B10:E10" si="1">SUM(B11:B18)</f>
        <v>139123</v>
      </c>
      <c r="C10" s="58">
        <f t="shared" si="1"/>
        <v>71869</v>
      </c>
      <c r="D10" s="58">
        <f t="shared" si="1"/>
        <v>45707</v>
      </c>
      <c r="E10" s="58">
        <f t="shared" si="1"/>
        <v>21547</v>
      </c>
      <c r="F10" s="125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3.25" customHeight="1">
      <c r="A11" s="11" t="s">
        <v>111</v>
      </c>
      <c r="B11" s="37">
        <f t="shared" ref="B11:B18" si="2">C11+D11+E11</f>
        <v>15457</v>
      </c>
      <c r="C11" s="37">
        <v>7238.0</v>
      </c>
      <c r="D11" s="37">
        <v>4861.0</v>
      </c>
      <c r="E11" s="37">
        <v>3358.0</v>
      </c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23.25" customHeight="1">
      <c r="A12" s="11" t="s">
        <v>112</v>
      </c>
      <c r="B12" s="37">
        <f t="shared" si="2"/>
        <v>16141</v>
      </c>
      <c r="C12" s="37">
        <v>9762.0</v>
      </c>
      <c r="D12" s="37">
        <v>5264.0</v>
      </c>
      <c r="E12" s="37">
        <v>1115.0</v>
      </c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23.25" customHeight="1">
      <c r="A13" s="11" t="s">
        <v>113</v>
      </c>
      <c r="B13" s="37">
        <f t="shared" si="2"/>
        <v>18676</v>
      </c>
      <c r="C13" s="37">
        <v>9510.0</v>
      </c>
      <c r="D13" s="37">
        <v>6054.0</v>
      </c>
      <c r="E13" s="37">
        <v>3112.0</v>
      </c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23.25" customHeight="1">
      <c r="A14" s="11" t="s">
        <v>114</v>
      </c>
      <c r="B14" s="37">
        <f t="shared" si="2"/>
        <v>23175</v>
      </c>
      <c r="C14" s="37">
        <v>11454.0</v>
      </c>
      <c r="D14" s="37">
        <v>7513.0</v>
      </c>
      <c r="E14" s="37">
        <v>4208.0</v>
      </c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23.25" customHeight="1">
      <c r="A15" s="11" t="s">
        <v>115</v>
      </c>
      <c r="B15" s="37">
        <f t="shared" si="2"/>
        <v>16150</v>
      </c>
      <c r="C15" s="37">
        <v>8395.0</v>
      </c>
      <c r="D15" s="37">
        <v>5348.0</v>
      </c>
      <c r="E15" s="37">
        <v>2407.0</v>
      </c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23.25" customHeight="1">
      <c r="A16" s="11" t="s">
        <v>116</v>
      </c>
      <c r="B16" s="37">
        <f t="shared" si="2"/>
        <v>16989</v>
      </c>
      <c r="C16" s="37">
        <v>8979.0</v>
      </c>
      <c r="D16" s="37">
        <v>5995.0</v>
      </c>
      <c r="E16" s="37">
        <v>2015.0</v>
      </c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23.25" customHeight="1">
      <c r="A17" s="11" t="s">
        <v>117</v>
      </c>
      <c r="B17" s="37">
        <f t="shared" si="2"/>
        <v>20643</v>
      </c>
      <c r="C17" s="37">
        <v>9101.0</v>
      </c>
      <c r="D17" s="37">
        <v>7033.0</v>
      </c>
      <c r="E17" s="37">
        <v>4509.0</v>
      </c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23.25" customHeight="1">
      <c r="A18" s="11" t="s">
        <v>118</v>
      </c>
      <c r="B18" s="37">
        <f t="shared" si="2"/>
        <v>11892</v>
      </c>
      <c r="C18" s="37">
        <v>7430.0</v>
      </c>
      <c r="D18" s="37">
        <v>3639.0</v>
      </c>
      <c r="E18" s="37">
        <v>823.0</v>
      </c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9.5" customHeigh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9.5" customHeigh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9.5" customHeigh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9.5" customHeigh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9.5" customHeigh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9.5" customHeigh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9.5" customHeigh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9.5" customHeigh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9.5" customHeigh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9.5" customHeight="1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9.5" customHeight="1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9.5" customHeight="1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9.5" customHeight="1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9.5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9.5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9.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9.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9.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9.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9.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9.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9.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9.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9.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9.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9.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9.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9.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9.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9.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9.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9.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9.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9.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9.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9.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9.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9.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9.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9.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9.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9.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9.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9.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9.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9.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9.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9.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9.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9.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9.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9.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9.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9.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9.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9.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9.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9.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9.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9.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9.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9.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9.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9.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9.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9.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9.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9.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9.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9.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9.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9.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9.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9.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9.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9.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9.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9.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9.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9.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9.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9.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9.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9.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9.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9.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9.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9.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9.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9.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5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5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5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5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5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5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5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5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5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5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5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5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5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5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5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5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5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5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5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5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5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5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5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5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5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5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5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5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5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5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5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5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5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5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5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5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5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5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5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5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5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5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5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5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5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5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5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5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5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5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5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5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5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5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5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5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5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5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5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5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5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5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5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5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5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5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5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5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5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5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5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5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5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5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5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5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5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5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5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5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5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5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5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5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5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5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5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5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5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5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5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5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5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5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5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5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5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5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5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5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5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5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5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5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5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5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5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5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5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5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5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5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5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5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5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5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5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5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5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5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5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5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5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5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5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5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5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5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5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5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5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5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5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5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5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5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5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5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5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5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5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5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5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5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5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5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5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5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5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5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5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5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5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5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5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5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5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5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5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5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5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5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5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5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5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5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5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5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5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5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5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5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5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5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5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5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5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5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5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5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5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5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5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5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5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5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5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5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5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5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5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5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5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5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5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5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5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5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5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5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5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5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5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5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5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5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5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5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5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5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5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5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5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5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5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5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5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5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5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5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5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5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5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5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5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5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5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5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5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5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5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5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5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5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5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5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5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5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5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5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5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5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5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5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5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5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5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5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5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5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5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5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5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5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5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5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5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5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5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5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5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5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5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5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5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5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5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5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5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5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5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5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5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5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5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5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5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5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5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5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5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5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5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5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5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5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5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5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5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5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5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5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5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5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5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5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5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5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5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5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5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5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5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5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5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5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5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5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5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5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5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5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5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5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5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5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5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5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5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5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5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5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5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5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5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5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5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5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5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5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5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5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5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5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5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5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5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5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5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5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5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5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5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5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5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5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5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5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5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5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5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5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5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5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5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5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5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5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5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5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5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5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5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5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5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5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5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5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5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5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5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5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5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5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5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5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5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5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5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5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5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5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5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5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5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5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5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5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5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5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5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5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5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5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5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5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5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5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5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5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5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5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5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5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5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5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5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5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5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5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5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5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5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5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5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5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5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5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5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5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5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5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5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5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5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5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5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5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5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5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5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5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5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5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5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5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5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5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5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5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5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5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5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5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5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5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5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5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5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5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5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5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5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5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5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5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5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5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5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5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5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5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5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5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5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5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5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5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5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5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5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5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5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5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5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5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5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5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5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5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5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5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5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5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5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5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5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5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5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5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5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5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5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5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5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5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5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5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5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5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5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5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5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5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5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5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5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5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5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5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5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5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5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5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5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5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5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5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5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5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5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5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5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5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5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5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5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5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5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5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5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5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5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5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5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5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5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5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5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5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5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5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5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5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5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5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5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5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5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5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5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5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5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5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5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5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5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5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5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5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5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5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5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5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5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5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5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5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5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5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5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5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5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5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5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5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5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5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5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5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5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5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5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5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5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5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5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5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5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5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5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5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5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5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5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5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5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5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5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5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5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5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5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5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5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5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5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5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5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5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5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5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5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5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5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5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5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5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5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5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5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5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5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5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5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5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5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5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5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5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5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5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5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5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5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5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5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5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5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5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5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5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5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5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5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5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5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5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5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5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5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5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5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5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5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5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5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5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5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5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5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5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5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5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5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5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5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5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5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5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5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5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5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5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5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5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5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5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5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5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5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5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5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5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5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5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5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5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5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5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5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5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5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5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5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5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5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5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5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5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5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5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5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5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5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5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5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5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5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5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5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5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5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5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5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5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5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5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5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5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5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5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5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5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5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5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5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5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5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5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5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5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5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5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5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5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5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5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5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5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5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5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5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5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5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5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5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5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5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5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5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5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5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5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5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5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5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5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5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5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5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5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5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5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5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5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5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5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5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5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5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5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5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5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5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5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5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5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5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5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1">
    <mergeCell ref="C6:E6"/>
  </mergeCells>
  <printOptions/>
  <pageMargins bottom="0.6299212598425197" footer="0.0" header="0.0" left="0.7480314960629921" right="0.5118110236220472" top="0.6299212598425197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44.0"/>
    <col customWidth="1" hidden="1" min="3" max="3" width="9.29"/>
    <col customWidth="1" min="4" max="4" width="8.43"/>
    <col customWidth="1" hidden="1" min="5" max="5" width="8.43"/>
    <col customWidth="1" min="6" max="7" width="8.43"/>
    <col customWidth="1" min="8" max="8" width="10.71"/>
    <col customWidth="1" min="9" max="15" width="9.14"/>
    <col customWidth="1" min="16" max="26" width="8.71"/>
  </cols>
  <sheetData>
    <row r="1" ht="18.0" customHeight="1">
      <c r="A1" s="20" t="s">
        <v>374</v>
      </c>
      <c r="B1" s="21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8.0" customHeight="1">
      <c r="A2" s="20" t="s">
        <v>375</v>
      </c>
      <c r="B2" s="21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8.0" customHeight="1">
      <c r="A3" s="50" t="s">
        <v>376</v>
      </c>
      <c r="B3" s="4"/>
      <c r="C3" s="21"/>
      <c r="D3" s="21"/>
      <c r="E3" s="21"/>
      <c r="F3" s="21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8.0" customHeight="1">
      <c r="A4" s="50" t="s">
        <v>377</v>
      </c>
      <c r="B4" s="4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8.0" customHeight="1">
      <c r="A5" s="26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132"/>
      <c r="B6" s="25"/>
      <c r="C6" s="22"/>
      <c r="D6" s="140" t="s">
        <v>378</v>
      </c>
      <c r="E6" s="53"/>
      <c r="F6" s="53"/>
      <c r="G6" s="53"/>
      <c r="H6" s="53"/>
      <c r="I6" s="53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8.75" customHeight="1">
      <c r="A7" s="26"/>
      <c r="B7" s="26"/>
      <c r="C7" s="27" t="s">
        <v>379</v>
      </c>
      <c r="D7" s="28"/>
      <c r="E7" s="28"/>
      <c r="F7" s="28"/>
      <c r="G7" s="28"/>
      <c r="H7" s="28"/>
      <c r="I7" s="28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47.25" customHeight="1">
      <c r="A8" s="80"/>
      <c r="B8" s="30"/>
      <c r="C8" s="31" t="s">
        <v>62</v>
      </c>
      <c r="D8" s="31" t="s">
        <v>63</v>
      </c>
      <c r="E8" s="31" t="s">
        <v>64</v>
      </c>
      <c r="F8" s="31" t="s">
        <v>65</v>
      </c>
      <c r="G8" s="31" t="s">
        <v>380</v>
      </c>
      <c r="H8" s="31" t="s">
        <v>381</v>
      </c>
      <c r="I8" s="31" t="s">
        <v>382</v>
      </c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15.75" customHeight="1">
      <c r="A9" s="80"/>
      <c r="B9" s="30"/>
      <c r="C9" s="34"/>
      <c r="D9" s="34"/>
      <c r="E9" s="34"/>
      <c r="F9" s="34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15.75" customHeight="1">
      <c r="A10" s="141" t="s">
        <v>383</v>
      </c>
      <c r="B10" s="142"/>
      <c r="C10" s="143">
        <v>18.384702641387133</v>
      </c>
      <c r="D10" s="143">
        <v>16.889783112808622</v>
      </c>
      <c r="E10" s="143">
        <v>17.826062402936607</v>
      </c>
      <c r="F10" s="143">
        <v>18.13013698630137</v>
      </c>
      <c r="G10" s="143">
        <v>19.36631365153054</v>
      </c>
      <c r="H10" s="143">
        <v>20.0</v>
      </c>
      <c r="I10" s="22">
        <v>21.0</v>
      </c>
      <c r="J10" s="32"/>
      <c r="K10" s="144"/>
      <c r="L10" s="144"/>
      <c r="M10" s="144"/>
      <c r="N10" s="144"/>
      <c r="O10" s="144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5.75" customHeight="1">
      <c r="A11" s="145" t="s">
        <v>384</v>
      </c>
      <c r="B11" s="142"/>
      <c r="C11" s="146"/>
      <c r="D11" s="146"/>
      <c r="E11" s="146"/>
      <c r="F11" s="37"/>
      <c r="G11" s="37"/>
      <c r="H11" s="32"/>
      <c r="I11" s="147"/>
      <c r="J11" s="32"/>
      <c r="K11" s="144"/>
      <c r="L11" s="144"/>
      <c r="M11" s="144"/>
      <c r="N11" s="144"/>
      <c r="O11" s="144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5.75" customHeight="1">
      <c r="A12" s="73" t="s">
        <v>385</v>
      </c>
      <c r="B12" s="2"/>
      <c r="C12" s="133">
        <v>19.77497477295661</v>
      </c>
      <c r="D12" s="133">
        <v>18.42896781354051</v>
      </c>
      <c r="E12" s="133">
        <v>19.317905698582585</v>
      </c>
      <c r="F12" s="133">
        <v>19.43517730496454</v>
      </c>
      <c r="G12" s="133">
        <v>21.08137808137808</v>
      </c>
      <c r="H12" s="21">
        <v>21.0</v>
      </c>
      <c r="I12" s="148">
        <v>22.16810610734115</v>
      </c>
      <c r="J12" s="2"/>
      <c r="K12" s="125"/>
      <c r="L12" s="125"/>
      <c r="M12" s="125"/>
      <c r="N12" s="125"/>
      <c r="O12" s="125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/>
      <c r="B13" s="11" t="s">
        <v>386</v>
      </c>
      <c r="C13" s="93">
        <v>19.77497477295661</v>
      </c>
      <c r="D13" s="93">
        <v>18.436474840144566</v>
      </c>
      <c r="E13" s="93">
        <v>19.35504507124164</v>
      </c>
      <c r="F13" s="93">
        <v>19.466116173120728</v>
      </c>
      <c r="G13" s="93">
        <v>21.067064083457527</v>
      </c>
      <c r="H13" s="2">
        <v>21.0</v>
      </c>
      <c r="I13" s="149">
        <v>22.204100652376514</v>
      </c>
      <c r="J13" s="2"/>
      <c r="K13" s="125"/>
      <c r="L13" s="125"/>
      <c r="M13" s="125"/>
      <c r="N13" s="125"/>
      <c r="O13" s="125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/>
      <c r="B14" s="11" t="s">
        <v>387</v>
      </c>
      <c r="C14" s="60">
        <v>0.0</v>
      </c>
      <c r="D14" s="93">
        <v>14.571428571428571</v>
      </c>
      <c r="E14" s="93">
        <v>12.222222222222221</v>
      </c>
      <c r="F14" s="93">
        <v>11.076923076923077</v>
      </c>
      <c r="G14" s="93">
        <v>18.0</v>
      </c>
      <c r="H14" s="2">
        <v>19.0</v>
      </c>
      <c r="I14" s="149">
        <v>17.130434782608695</v>
      </c>
      <c r="J14" s="2"/>
      <c r="K14" s="125"/>
      <c r="L14" s="125"/>
      <c r="M14" s="125"/>
      <c r="N14" s="125"/>
      <c r="O14" s="125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73" t="s">
        <v>388</v>
      </c>
      <c r="B15" s="2"/>
      <c r="C15" s="133">
        <v>17.599152143193592</v>
      </c>
      <c r="D15" s="133">
        <v>16.018344883815736</v>
      </c>
      <c r="E15" s="133">
        <v>16.855452240067624</v>
      </c>
      <c r="F15" s="133">
        <v>17.481434599156117</v>
      </c>
      <c r="G15" s="133">
        <v>18.730819815870234</v>
      </c>
      <c r="H15" s="21">
        <v>19.0</v>
      </c>
      <c r="I15" s="148">
        <v>20.803626713843432</v>
      </c>
      <c r="J15" s="2"/>
      <c r="K15" s="125"/>
      <c r="L15" s="125"/>
      <c r="M15" s="125"/>
      <c r="N15" s="125"/>
      <c r="O15" s="125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/>
      <c r="B16" s="11" t="s">
        <v>389</v>
      </c>
      <c r="C16" s="93">
        <v>17.599152143193592</v>
      </c>
      <c r="D16" s="93">
        <v>16.018344883815736</v>
      </c>
      <c r="E16" s="93">
        <v>16.855452240067624</v>
      </c>
      <c r="F16" s="93">
        <v>17.481434599156117</v>
      </c>
      <c r="G16" s="93">
        <v>18.730819815870234</v>
      </c>
      <c r="H16" s="2">
        <v>19.0</v>
      </c>
      <c r="I16" s="149">
        <v>20.915499322187078</v>
      </c>
      <c r="J16" s="2"/>
      <c r="K16" s="76"/>
      <c r="L16" s="76"/>
      <c r="M16" s="76"/>
      <c r="N16" s="76"/>
      <c r="O16" s="76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/>
      <c r="B17" s="11" t="s">
        <v>390</v>
      </c>
      <c r="C17" s="60">
        <v>0.0</v>
      </c>
      <c r="D17" s="60">
        <v>0.0</v>
      </c>
      <c r="E17" s="60">
        <v>0.0</v>
      </c>
      <c r="F17" s="60">
        <v>0.0</v>
      </c>
      <c r="G17" s="60">
        <v>0.0</v>
      </c>
      <c r="H17" s="117">
        <v>20.0</v>
      </c>
      <c r="I17" s="149">
        <v>15.645833333333334</v>
      </c>
      <c r="J17" s="2"/>
      <c r="K17" s="125"/>
      <c r="L17" s="125"/>
      <c r="M17" s="125"/>
      <c r="N17" s="125"/>
      <c r="O17" s="125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73" t="s">
        <v>391</v>
      </c>
      <c r="B18" s="11"/>
      <c r="C18" s="133">
        <v>16.091162790697673</v>
      </c>
      <c r="D18" s="133">
        <v>14.213500784929357</v>
      </c>
      <c r="E18" s="133">
        <v>15.555555555555555</v>
      </c>
      <c r="F18" s="133">
        <v>15.69737887212073</v>
      </c>
      <c r="G18" s="133">
        <v>15.892369477911647</v>
      </c>
      <c r="H18" s="21">
        <v>17.0</v>
      </c>
      <c r="I18" s="148">
        <v>17.537759336099587</v>
      </c>
      <c r="J18" s="2"/>
      <c r="K18" s="125"/>
      <c r="L18" s="125"/>
      <c r="M18" s="125"/>
      <c r="N18" s="125"/>
      <c r="O18" s="125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/>
      <c r="B19" s="11" t="s">
        <v>392</v>
      </c>
      <c r="C19" s="93">
        <v>16.091162790697673</v>
      </c>
      <c r="D19" s="93">
        <v>14.213500784929357</v>
      </c>
      <c r="E19" s="93">
        <v>15.555555555555555</v>
      </c>
      <c r="F19" s="93">
        <v>15.69737887212073</v>
      </c>
      <c r="G19" s="93">
        <v>15.892369477911647</v>
      </c>
      <c r="H19" s="2">
        <v>17.0</v>
      </c>
      <c r="I19" s="149">
        <v>17.537759336099587</v>
      </c>
      <c r="J19" s="2"/>
      <c r="K19" s="125"/>
      <c r="L19" s="125"/>
      <c r="M19" s="125"/>
      <c r="N19" s="125"/>
      <c r="O19" s="125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11" t="s">
        <v>393</v>
      </c>
      <c r="C20" s="60">
        <v>0.0</v>
      </c>
      <c r="D20" s="60">
        <v>0.0</v>
      </c>
      <c r="E20" s="60">
        <v>0.0</v>
      </c>
      <c r="F20" s="60">
        <v>0.0</v>
      </c>
      <c r="G20" s="60">
        <v>0.0</v>
      </c>
      <c r="H20" s="60">
        <v>0.0</v>
      </c>
      <c r="I20" s="149" t="s">
        <v>394</v>
      </c>
      <c r="J20" s="2"/>
      <c r="K20" s="125"/>
      <c r="L20" s="125"/>
      <c r="M20" s="125"/>
      <c r="N20" s="125"/>
      <c r="O20" s="125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1" t="s">
        <v>395</v>
      </c>
      <c r="B21" s="2"/>
      <c r="C21" s="133">
        <v>29.974108322324966</v>
      </c>
      <c r="D21" s="133">
        <v>30.617952522255194</v>
      </c>
      <c r="E21" s="133">
        <v>30.99214531173294</v>
      </c>
      <c r="F21" s="133">
        <v>31.39748244977003</v>
      </c>
      <c r="G21" s="133">
        <v>32.0</v>
      </c>
      <c r="H21" s="21">
        <v>34.0</v>
      </c>
      <c r="I21" s="21">
        <v>34.0</v>
      </c>
      <c r="J21" s="2"/>
      <c r="K21" s="76"/>
      <c r="L21" s="76"/>
      <c r="M21" s="76"/>
      <c r="N21" s="76"/>
      <c r="O21" s="76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4" t="s">
        <v>396</v>
      </c>
      <c r="B22" s="2"/>
      <c r="C22" s="93"/>
      <c r="D22" s="93"/>
      <c r="E22" s="93"/>
      <c r="F22" s="93"/>
      <c r="G22" s="93"/>
      <c r="H22" s="2"/>
      <c r="I22" s="2"/>
      <c r="J22" s="2"/>
      <c r="K22" s="125"/>
      <c r="L22" s="125"/>
      <c r="M22" s="125"/>
      <c r="N22" s="125"/>
      <c r="O22" s="125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73" t="s">
        <v>397</v>
      </c>
      <c r="B23" s="21"/>
      <c r="C23" s="133">
        <v>25.944836716681376</v>
      </c>
      <c r="D23" s="133">
        <v>27.836546521374686</v>
      </c>
      <c r="E23" s="133">
        <v>27.76798336798337</v>
      </c>
      <c r="F23" s="133">
        <v>28.43877127438771</v>
      </c>
      <c r="G23" s="133">
        <v>29.736489317134478</v>
      </c>
      <c r="H23" s="21">
        <v>30.0</v>
      </c>
      <c r="I23" s="148">
        <v>30.36290663286861</v>
      </c>
      <c r="J23" s="2"/>
      <c r="K23" s="125"/>
      <c r="L23" s="125"/>
      <c r="M23" s="125"/>
      <c r="N23" s="125"/>
      <c r="O23" s="125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11" t="s">
        <v>398</v>
      </c>
      <c r="C24" s="93">
        <v>25.944836716681376</v>
      </c>
      <c r="D24" s="93">
        <v>27.852162956740866</v>
      </c>
      <c r="E24" s="93">
        <v>27.838561271434546</v>
      </c>
      <c r="F24" s="93">
        <v>28.0</v>
      </c>
      <c r="G24" s="93">
        <v>29.76</v>
      </c>
      <c r="H24" s="2">
        <v>33.0</v>
      </c>
      <c r="I24" s="149">
        <v>30.427841634738186</v>
      </c>
      <c r="J24" s="2"/>
      <c r="K24" s="125"/>
      <c r="L24" s="125"/>
      <c r="M24" s="125"/>
      <c r="N24" s="125"/>
      <c r="O24" s="125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11" t="s">
        <v>399</v>
      </c>
      <c r="C25" s="60">
        <v>0.0</v>
      </c>
      <c r="D25" s="93">
        <v>20.4</v>
      </c>
      <c r="E25" s="93">
        <v>15.714285714285714</v>
      </c>
      <c r="F25" s="93">
        <v>16.0</v>
      </c>
      <c r="G25" s="93">
        <v>25.0</v>
      </c>
      <c r="H25" s="2">
        <v>34.0</v>
      </c>
      <c r="I25" s="149">
        <v>21.88888888888889</v>
      </c>
      <c r="J25" s="2"/>
      <c r="K25" s="125"/>
      <c r="L25" s="125"/>
      <c r="M25" s="125"/>
      <c r="N25" s="125"/>
      <c r="O25" s="125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73" t="s">
        <v>400</v>
      </c>
      <c r="B26" s="2"/>
      <c r="C26" s="133">
        <v>34.88608776844071</v>
      </c>
      <c r="D26" s="133">
        <v>34.01991341991342</v>
      </c>
      <c r="E26" s="133">
        <v>34.438687392055265</v>
      </c>
      <c r="F26" s="133">
        <v>35.0</v>
      </c>
      <c r="G26" s="133">
        <v>36.0</v>
      </c>
      <c r="H26" s="22">
        <v>32.0</v>
      </c>
      <c r="I26" s="148">
        <v>38.397551020408166</v>
      </c>
      <c r="J26" s="32"/>
      <c r="K26" s="125"/>
      <c r="L26" s="125"/>
      <c r="M26" s="125"/>
      <c r="N26" s="125"/>
      <c r="O26" s="125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5.75" customHeight="1">
      <c r="A27" s="2"/>
      <c r="B27" s="11" t="s">
        <v>401</v>
      </c>
      <c r="C27" s="37">
        <v>34.88608776844071</v>
      </c>
      <c r="D27" s="37">
        <v>34.01991341991342</v>
      </c>
      <c r="E27" s="37">
        <v>34.438687392055265</v>
      </c>
      <c r="F27" s="37">
        <v>35.0</v>
      </c>
      <c r="G27" s="37">
        <v>36.11580726965342</v>
      </c>
      <c r="H27" s="32">
        <v>28.0</v>
      </c>
      <c r="I27" s="149">
        <v>38.60383653044204</v>
      </c>
      <c r="J27" s="32"/>
      <c r="K27" s="150"/>
      <c r="L27" s="150"/>
      <c r="M27" s="150"/>
      <c r="N27" s="150"/>
      <c r="O27" s="150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5.75" customHeight="1">
      <c r="A28" s="2"/>
      <c r="B28" s="11" t="s">
        <v>402</v>
      </c>
      <c r="C28" s="60">
        <v>0.0</v>
      </c>
      <c r="D28" s="60">
        <v>0.0</v>
      </c>
      <c r="E28" s="60">
        <v>0.0</v>
      </c>
      <c r="F28" s="60">
        <v>0.0</v>
      </c>
      <c r="G28" s="60">
        <v>0.0</v>
      </c>
      <c r="H28" s="117">
        <v>29.0</v>
      </c>
      <c r="I28" s="149">
        <v>28.884615384615383</v>
      </c>
      <c r="J28" s="32"/>
      <c r="K28" s="150"/>
      <c r="L28" s="150"/>
      <c r="M28" s="150"/>
      <c r="N28" s="150"/>
      <c r="O28" s="150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5.75" customHeight="1">
      <c r="A29" s="73" t="s">
        <v>403</v>
      </c>
      <c r="B29" s="2"/>
      <c r="C29" s="133">
        <v>38.611607142857146</v>
      </c>
      <c r="D29" s="133">
        <v>36.0</v>
      </c>
      <c r="E29" s="133">
        <v>38.35616438356164</v>
      </c>
      <c r="F29" s="133">
        <v>37.0</v>
      </c>
      <c r="G29" s="133">
        <v>36.0</v>
      </c>
      <c r="H29" s="22">
        <v>28.0</v>
      </c>
      <c r="I29" s="148">
        <v>39.948960302457465</v>
      </c>
      <c r="J29" s="32"/>
      <c r="K29" s="150"/>
      <c r="L29" s="150"/>
      <c r="M29" s="150"/>
      <c r="N29" s="150"/>
      <c r="O29" s="150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5.75" customHeight="1">
      <c r="A30" s="2"/>
      <c r="B30" s="11" t="s">
        <v>404</v>
      </c>
      <c r="C30" s="37">
        <v>38.611607142857146</v>
      </c>
      <c r="D30" s="37">
        <v>36.0</v>
      </c>
      <c r="E30" s="37">
        <v>38.35616438356164</v>
      </c>
      <c r="F30" s="37">
        <v>37.0</v>
      </c>
      <c r="G30" s="37">
        <v>36.43830570902394</v>
      </c>
      <c r="H30" s="32">
        <v>30.0</v>
      </c>
      <c r="I30" s="149">
        <v>39.948960302457465</v>
      </c>
      <c r="J30" s="32"/>
      <c r="K30" s="150"/>
      <c r="L30" s="150"/>
      <c r="M30" s="150"/>
      <c r="N30" s="150"/>
      <c r="O30" s="150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5.75" customHeight="1">
      <c r="A31" s="2"/>
      <c r="B31" s="11" t="s">
        <v>405</v>
      </c>
      <c r="C31" s="60">
        <v>0.0</v>
      </c>
      <c r="D31" s="60">
        <v>0.0</v>
      </c>
      <c r="E31" s="60">
        <v>0.0</v>
      </c>
      <c r="F31" s="60">
        <v>0.0</v>
      </c>
      <c r="G31" s="60">
        <v>0.0</v>
      </c>
      <c r="H31" s="60">
        <v>0.0</v>
      </c>
      <c r="I31" s="151">
        <v>0.0</v>
      </c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8.0" customHeight="1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8.0" customHeight="1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5.75" customHeight="1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5.7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5.75" customHeight="1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5.75" customHeight="1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5.75" customHeight="1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5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5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5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5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5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5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5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5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5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5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5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5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5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5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5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5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5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5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5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5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5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5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5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5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5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5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5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5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5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5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5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5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5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5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5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5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5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5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5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5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5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5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5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5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5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5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5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5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5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5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5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5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5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5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5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5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5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5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5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5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5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5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5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5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5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5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5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5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5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5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5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5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5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5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5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5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5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5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5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5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5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5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5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5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5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5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5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5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5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5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5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5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5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5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5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5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5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5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5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5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5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5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5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5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5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5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5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5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5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5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5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5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5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5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5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5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5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5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5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5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5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5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5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5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5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5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5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5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5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5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5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5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5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5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5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5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5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5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5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5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5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5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5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5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5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5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5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5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5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5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5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5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5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5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5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5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5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5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5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5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5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5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5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5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5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5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5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5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5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5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5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5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5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5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5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5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5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5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5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5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5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5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5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5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5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5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5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5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5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5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5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5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5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5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5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5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5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5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5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5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5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5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5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5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5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5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5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5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5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5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5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5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5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5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5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5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5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5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5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5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5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5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5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5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5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5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5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5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5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5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5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5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5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5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5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5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5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5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5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5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5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5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5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5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5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5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5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5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5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5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5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5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5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5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5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5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5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5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5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5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5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5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5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5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5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5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5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5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5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5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5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5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5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5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5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5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5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5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5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5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5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5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5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5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5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5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5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5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5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5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5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5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5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5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5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5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5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5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5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5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5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5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5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5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5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5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5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5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5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5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5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5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5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5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5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5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5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5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5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5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5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5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5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5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5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5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5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5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5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5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5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5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5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5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5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5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5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5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5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5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5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5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5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5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5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5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5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5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5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5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5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5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5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5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5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5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5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5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5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5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5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5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5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5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5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5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5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5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5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5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5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5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5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5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5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5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5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5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5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5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5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5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5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5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5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5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5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5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5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5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5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5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5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5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5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5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5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5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5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5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5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5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5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5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5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5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5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5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5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5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5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5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5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5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5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5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5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5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5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5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5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5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5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5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5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5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5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5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5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5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5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5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5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5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5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5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5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5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5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5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5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5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5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5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5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5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5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5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5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5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5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5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5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5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5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5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5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5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5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5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5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5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5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5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5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5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5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5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5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5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5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5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5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5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5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5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5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5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5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5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5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5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5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5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5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5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5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5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5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5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5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5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5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5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5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5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5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5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5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5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5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5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5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5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5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5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5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5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5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5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5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5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5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5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5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5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5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5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5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5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5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5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5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5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5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5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5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5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5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5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5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5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5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5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5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5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5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5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5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5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5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5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5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5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5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5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5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5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5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5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5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5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5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5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5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5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5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5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5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5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5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5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5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5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5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5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5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5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5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5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5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5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5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5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5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5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5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5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5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5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5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5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5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5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5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5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5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5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5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5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5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5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5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5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5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5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5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5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5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5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5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5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5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5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5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5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5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5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5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5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5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5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5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5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5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5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5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5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5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5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5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5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5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5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5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5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5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5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5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5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5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5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5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5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5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5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5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5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5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5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5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5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5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5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5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5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5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5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5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5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5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5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5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5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5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5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5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5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5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5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5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5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5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5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5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5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5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5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5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5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5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5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5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5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5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5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5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5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5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5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5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5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5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5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5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5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5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5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5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5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5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5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5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5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5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5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5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5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5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5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5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5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5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5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5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5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5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5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5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5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5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5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5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5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5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5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5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5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5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5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5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5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5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5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5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5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5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5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5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5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5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5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5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5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5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5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5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5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5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5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5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5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5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5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5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5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5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5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5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5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5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5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5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5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5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5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5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5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5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5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5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5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5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5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5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5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5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5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5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5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5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5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5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5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5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5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5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5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5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5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5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5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5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5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5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5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5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5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5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5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5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5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5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5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5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5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5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5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5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5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5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5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5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5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5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5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5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5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5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5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5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5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5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5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5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5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2">
    <mergeCell ref="D6:I6"/>
    <mergeCell ref="C7:I7"/>
  </mergeCells>
  <printOptions/>
  <pageMargins bottom="0.6299212598425197" footer="0.0" header="0.0" left="0.7480314960629921" right="0.15748031496062992" top="0.6299212598425197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4.43" defaultRowHeight="15.0"/>
  <cols>
    <col customWidth="1" min="1" max="1" width="2.43"/>
    <col customWidth="1" min="2" max="2" width="47.0"/>
    <col customWidth="1" hidden="1" min="3" max="3" width="8.43"/>
    <col customWidth="1" min="4" max="4" width="8.29"/>
    <col customWidth="1" hidden="1" min="5" max="5" width="8.29"/>
    <col customWidth="1" min="6" max="7" width="8.29"/>
    <col customWidth="1" min="8" max="8" width="9.71"/>
    <col customWidth="1" min="9" max="9" width="10.71"/>
    <col customWidth="1" min="10" max="26" width="8.71"/>
  </cols>
  <sheetData>
    <row r="1" ht="19.5" customHeight="1">
      <c r="A1" s="21" t="s">
        <v>406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50" t="s">
        <v>407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132"/>
      <c r="B4" s="25"/>
      <c r="C4" s="22"/>
      <c r="D4" s="6" t="s">
        <v>408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26"/>
      <c r="B5" s="26"/>
      <c r="C5" s="27" t="s">
        <v>409</v>
      </c>
      <c r="D5" s="28"/>
      <c r="E5" s="28"/>
      <c r="F5" s="28"/>
      <c r="G5" s="28"/>
      <c r="H5" s="28"/>
      <c r="I5" s="2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54.75" customHeight="1">
      <c r="A6" s="80"/>
      <c r="B6" s="30"/>
      <c r="C6" s="31" t="s">
        <v>62</v>
      </c>
      <c r="D6" s="31" t="s">
        <v>63</v>
      </c>
      <c r="E6" s="31" t="s">
        <v>64</v>
      </c>
      <c r="F6" s="31" t="s">
        <v>65</v>
      </c>
      <c r="G6" s="31" t="s">
        <v>66</v>
      </c>
      <c r="H6" s="31" t="s">
        <v>410</v>
      </c>
      <c r="I6" s="31" t="s">
        <v>411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80"/>
      <c r="B7" s="30"/>
      <c r="C7" s="34"/>
      <c r="D7" s="34"/>
      <c r="E7" s="34"/>
      <c r="F7" s="34"/>
      <c r="G7" s="3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4.0" customHeight="1">
      <c r="A8" s="152" t="s">
        <v>412</v>
      </c>
      <c r="B8" s="30"/>
      <c r="C8" s="21">
        <v>74.04</v>
      </c>
      <c r="D8" s="21">
        <v>77.56</v>
      </c>
      <c r="E8" s="21">
        <v>79.87</v>
      </c>
      <c r="F8" s="21">
        <v>79.33</v>
      </c>
      <c r="G8" s="21">
        <v>79.92</v>
      </c>
      <c r="H8" s="21">
        <v>88.99</v>
      </c>
      <c r="I8" s="123">
        <v>87.45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4.0" customHeight="1">
      <c r="A9" s="21"/>
      <c r="B9" s="11" t="s">
        <v>413</v>
      </c>
      <c r="C9" s="2">
        <v>74.28</v>
      </c>
      <c r="D9" s="2">
        <v>76.21</v>
      </c>
      <c r="E9" s="2">
        <v>76.32</v>
      </c>
      <c r="F9" s="2">
        <v>76.54</v>
      </c>
      <c r="G9" s="2">
        <v>86.74</v>
      </c>
      <c r="H9" s="2">
        <v>90.37</v>
      </c>
      <c r="I9" s="128">
        <v>87.97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4.0" customHeight="1">
      <c r="A10" s="13" t="s">
        <v>414</v>
      </c>
      <c r="B10" s="2"/>
      <c r="C10" s="2">
        <v>84.97</v>
      </c>
      <c r="D10" s="2">
        <v>90.24</v>
      </c>
      <c r="E10" s="2">
        <v>91.25</v>
      </c>
      <c r="F10" s="2">
        <v>93.01</v>
      </c>
      <c r="G10" s="2">
        <v>94.05</v>
      </c>
      <c r="H10" s="2">
        <v>102.57</v>
      </c>
      <c r="I10" s="128">
        <v>102.67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4.0" customHeight="1">
      <c r="A11" s="21"/>
      <c r="B11" s="11" t="s">
        <v>415</v>
      </c>
      <c r="C11" s="13">
        <v>83.84</v>
      </c>
      <c r="D11" s="2">
        <v>89.54</v>
      </c>
      <c r="E11" s="2">
        <v>89.88</v>
      </c>
      <c r="F11" s="2">
        <v>90.22</v>
      </c>
      <c r="G11" s="2">
        <v>91.11</v>
      </c>
      <c r="H11" s="2">
        <v>101.98</v>
      </c>
      <c r="I11" s="128">
        <v>101.95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4.0" customHeight="1">
      <c r="A12" s="13" t="s">
        <v>416</v>
      </c>
      <c r="B12" s="2"/>
      <c r="C12" s="13">
        <v>77.31</v>
      </c>
      <c r="D12" s="2">
        <v>79.98</v>
      </c>
      <c r="E12" s="2">
        <v>85.97</v>
      </c>
      <c r="F12" s="2">
        <v>85.98</v>
      </c>
      <c r="G12" s="2">
        <v>86.54</v>
      </c>
      <c r="H12" s="2">
        <v>88.22</v>
      </c>
      <c r="I12" s="128">
        <v>77.0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4.0" customHeight="1">
      <c r="A13" s="21"/>
      <c r="B13" s="11" t="s">
        <v>417</v>
      </c>
      <c r="C13" s="13">
        <v>76.07</v>
      </c>
      <c r="D13" s="2">
        <v>88.57</v>
      </c>
      <c r="E13" s="2">
        <v>85.69</v>
      </c>
      <c r="F13" s="2">
        <v>85.33</v>
      </c>
      <c r="G13" s="2">
        <v>86.22</v>
      </c>
      <c r="H13" s="2">
        <v>89.73</v>
      </c>
      <c r="I13" s="128">
        <v>76.6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4.0" customHeight="1">
      <c r="A14" s="13" t="s">
        <v>418</v>
      </c>
      <c r="B14" s="2"/>
      <c r="C14" s="13">
        <v>51.71</v>
      </c>
      <c r="D14" s="2">
        <v>52.14</v>
      </c>
      <c r="E14" s="2">
        <v>53.06</v>
      </c>
      <c r="F14" s="2">
        <v>52.66</v>
      </c>
      <c r="G14" s="2">
        <v>53.46</v>
      </c>
      <c r="H14" s="2">
        <v>61.78</v>
      </c>
      <c r="I14" s="128">
        <v>77.85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4.0" customHeight="1">
      <c r="A15" s="21"/>
      <c r="B15" s="11" t="s">
        <v>419</v>
      </c>
      <c r="C15" s="13">
        <v>53.75</v>
      </c>
      <c r="D15" s="2">
        <v>55.58</v>
      </c>
      <c r="E15" s="2">
        <v>56.72</v>
      </c>
      <c r="F15" s="2">
        <v>56.34</v>
      </c>
      <c r="G15" s="2">
        <v>56.84</v>
      </c>
      <c r="H15" s="2">
        <v>67.55</v>
      </c>
      <c r="I15" s="128">
        <v>78.29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4.0" customHeight="1">
      <c r="A16" s="21" t="s">
        <v>420</v>
      </c>
      <c r="B16" s="2"/>
      <c r="C16" s="21">
        <v>64.91</v>
      </c>
      <c r="D16" s="21">
        <v>71.57</v>
      </c>
      <c r="E16" s="21">
        <v>73.56</v>
      </c>
      <c r="F16" s="123">
        <v>74.06</v>
      </c>
      <c r="G16" s="123">
        <v>75.88</v>
      </c>
      <c r="H16" s="123">
        <v>83.58</v>
      </c>
      <c r="I16" s="123">
        <v>84.26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4.0" customHeight="1">
      <c r="A17" s="21"/>
      <c r="B17" s="11" t="s">
        <v>421</v>
      </c>
      <c r="C17" s="2">
        <v>65.12</v>
      </c>
      <c r="D17" s="2">
        <v>70.06</v>
      </c>
      <c r="E17" s="2">
        <v>72.18</v>
      </c>
      <c r="F17" s="128">
        <v>74.56</v>
      </c>
      <c r="G17" s="128">
        <v>76.14</v>
      </c>
      <c r="H17" s="128">
        <v>85.62</v>
      </c>
      <c r="I17" s="128">
        <v>86.93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4.0" customHeight="1">
      <c r="A18" s="13" t="s">
        <v>422</v>
      </c>
      <c r="B18" s="2"/>
      <c r="C18" s="2">
        <v>81.68</v>
      </c>
      <c r="D18" s="2">
        <v>90.16</v>
      </c>
      <c r="E18" s="2">
        <v>92.12</v>
      </c>
      <c r="F18" s="128">
        <v>93.1</v>
      </c>
      <c r="G18" s="128">
        <v>93.75</v>
      </c>
      <c r="H18" s="128">
        <v>97.21</v>
      </c>
      <c r="I18" s="128">
        <v>97.85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4.0" customHeight="1">
      <c r="A19" s="21"/>
      <c r="B19" s="11" t="s">
        <v>423</v>
      </c>
      <c r="C19" s="13">
        <v>82.45</v>
      </c>
      <c r="D19" s="2">
        <v>86.38</v>
      </c>
      <c r="E19" s="2">
        <v>93.05</v>
      </c>
      <c r="F19" s="128">
        <v>92.16</v>
      </c>
      <c r="G19" s="128">
        <v>92.64</v>
      </c>
      <c r="H19" s="128">
        <v>97.28</v>
      </c>
      <c r="I19" s="128">
        <v>97.88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4.0" customHeight="1">
      <c r="A20" s="13" t="s">
        <v>424</v>
      </c>
      <c r="B20" s="2"/>
      <c r="C20" s="13">
        <v>70.22</v>
      </c>
      <c r="D20" s="2">
        <v>78.23</v>
      </c>
      <c r="E20" s="128">
        <v>83.6</v>
      </c>
      <c r="F20" s="128">
        <v>84.4</v>
      </c>
      <c r="G20" s="128">
        <v>85.14</v>
      </c>
      <c r="H20" s="128">
        <v>82.67</v>
      </c>
      <c r="I20" s="128">
        <v>84.67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4.0" customHeight="1">
      <c r="A21" s="21"/>
      <c r="B21" s="11" t="s">
        <v>425</v>
      </c>
      <c r="C21" s="13">
        <v>69.57</v>
      </c>
      <c r="D21" s="2">
        <v>83.13</v>
      </c>
      <c r="E21" s="2">
        <v>84.01</v>
      </c>
      <c r="F21" s="128">
        <v>84.13</v>
      </c>
      <c r="G21" s="128">
        <v>85.05</v>
      </c>
      <c r="H21" s="128">
        <v>84.98</v>
      </c>
      <c r="I21" s="128">
        <v>85.56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4.0" customHeight="1">
      <c r="A22" s="13" t="s">
        <v>426</v>
      </c>
      <c r="B22" s="2"/>
      <c r="C22" s="13">
        <v>48.43</v>
      </c>
      <c r="D22" s="2">
        <v>55.68</v>
      </c>
      <c r="E22" s="2">
        <v>59.45</v>
      </c>
      <c r="F22" s="128">
        <v>60.8</v>
      </c>
      <c r="G22" s="128">
        <v>61.27</v>
      </c>
      <c r="H22" s="128">
        <v>56.42</v>
      </c>
      <c r="I22" s="128">
        <v>59.89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4.0" customHeight="1">
      <c r="A23" s="21"/>
      <c r="B23" s="11" t="s">
        <v>427</v>
      </c>
      <c r="C23" s="13">
        <v>49.09</v>
      </c>
      <c r="D23" s="2">
        <v>57.21</v>
      </c>
      <c r="E23" s="2">
        <v>58.33</v>
      </c>
      <c r="F23" s="128">
        <v>60.12</v>
      </c>
      <c r="G23" s="128">
        <v>61.34</v>
      </c>
      <c r="H23" s="128">
        <v>62.73</v>
      </c>
      <c r="I23" s="128">
        <v>63.25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1"/>
      <c r="B24" s="2"/>
      <c r="C24" s="1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D4:I4"/>
    <mergeCell ref="C5:I5"/>
  </mergeCells>
  <printOptions/>
  <pageMargins bottom="0.6299212598425197" footer="0.0" header="0.0" left="0.7480314960629921" right="0.1968503937007874" top="0.6299212598425197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29.86"/>
    <col customWidth="1" min="2" max="2" width="14.0"/>
    <col customWidth="1" min="3" max="3" width="16.86"/>
    <col customWidth="1" min="4" max="4" width="1.14"/>
    <col customWidth="1" min="5" max="5" width="13.29"/>
    <col customWidth="1" min="6" max="6" width="17.0"/>
    <col customWidth="1" min="7" max="26" width="8.71"/>
  </cols>
  <sheetData>
    <row r="1" ht="19.5" customHeight="1">
      <c r="A1" s="21" t="s">
        <v>428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21" t="s">
        <v>429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50" t="s">
        <v>430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50" t="s">
        <v>431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2"/>
      <c r="B5" s="51"/>
      <c r="C5" s="51"/>
      <c r="D5" s="51"/>
      <c r="E5" s="51"/>
      <c r="F5" s="5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9.5" customHeight="1">
      <c r="A6" s="153"/>
      <c r="B6" s="154" t="s">
        <v>432</v>
      </c>
      <c r="C6" s="90"/>
      <c r="D6" s="32"/>
      <c r="E6" s="154" t="s">
        <v>433</v>
      </c>
      <c r="F6" s="90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9.5" customHeight="1">
      <c r="A7" s="2"/>
      <c r="B7" s="57" t="s">
        <v>434</v>
      </c>
      <c r="C7" s="53"/>
      <c r="D7" s="155"/>
      <c r="E7" s="57" t="s">
        <v>435</v>
      </c>
      <c r="F7" s="5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2"/>
      <c r="B8" s="54" t="s">
        <v>98</v>
      </c>
      <c r="C8" s="54" t="s">
        <v>436</v>
      </c>
      <c r="D8" s="54"/>
      <c r="E8" s="54" t="s">
        <v>98</v>
      </c>
      <c r="F8" s="54" t="s">
        <v>436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4.75" customHeight="1">
      <c r="A9" s="2"/>
      <c r="B9" s="57" t="s">
        <v>105</v>
      </c>
      <c r="C9" s="57" t="s">
        <v>437</v>
      </c>
      <c r="D9" s="57"/>
      <c r="E9" s="57" t="s">
        <v>105</v>
      </c>
      <c r="F9" s="57" t="s">
        <v>437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21" t="s">
        <v>438</v>
      </c>
      <c r="B11" s="58">
        <f t="shared" ref="B11:C11" si="1">SUM(B12:B19)</f>
        <v>5947</v>
      </c>
      <c r="C11" s="58">
        <f t="shared" si="1"/>
        <v>3266</v>
      </c>
      <c r="D11" s="21"/>
      <c r="E11" s="123">
        <v>97.780393475702</v>
      </c>
      <c r="F11" s="123">
        <v>98.89773423147581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11" t="s">
        <v>111</v>
      </c>
      <c r="B12" s="42">
        <v>1012.0</v>
      </c>
      <c r="C12" s="42">
        <v>561.0</v>
      </c>
      <c r="D12" s="2">
        <v>97.82608695652173</v>
      </c>
      <c r="E12" s="156">
        <v>97.82608695652173</v>
      </c>
      <c r="F12" s="156">
        <v>98.3957219251337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11" t="s">
        <v>112</v>
      </c>
      <c r="B13" s="42">
        <v>303.0</v>
      </c>
      <c r="C13" s="42">
        <v>152.0</v>
      </c>
      <c r="D13" s="2">
        <v>97.35973597359737</v>
      </c>
      <c r="E13" s="156">
        <v>97.35973597359737</v>
      </c>
      <c r="F13" s="156">
        <v>98.02631578947368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11" t="s">
        <v>113</v>
      </c>
      <c r="B14" s="42">
        <v>929.0</v>
      </c>
      <c r="C14" s="42">
        <v>521.0</v>
      </c>
      <c r="D14" s="2">
        <v>95.58665231431647</v>
      </c>
      <c r="E14" s="156">
        <v>95.58665231431647</v>
      </c>
      <c r="F14" s="156">
        <v>97.69673704414588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11" t="s">
        <v>114</v>
      </c>
      <c r="B15" s="42">
        <v>1174.0</v>
      </c>
      <c r="C15" s="42">
        <v>691.0</v>
      </c>
      <c r="D15" s="2">
        <v>98.72231686541738</v>
      </c>
      <c r="E15" s="156">
        <v>98.72231686541738</v>
      </c>
      <c r="F15" s="156">
        <v>99.56584659913169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11" t="s">
        <v>115</v>
      </c>
      <c r="B16" s="42">
        <v>728.0</v>
      </c>
      <c r="C16" s="42">
        <v>400.0</v>
      </c>
      <c r="D16" s="2">
        <v>97.52747252747253</v>
      </c>
      <c r="E16" s="156">
        <v>97.52747252747253</v>
      </c>
      <c r="F16" s="156">
        <v>99.5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11" t="s">
        <v>116</v>
      </c>
      <c r="B17" s="42">
        <v>517.0</v>
      </c>
      <c r="C17" s="42">
        <v>273.0</v>
      </c>
      <c r="D17" s="2">
        <v>98.64603481624758</v>
      </c>
      <c r="E17" s="156">
        <v>98.64603481624758</v>
      </c>
      <c r="F17" s="156">
        <v>99.63369963369964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11" t="s">
        <v>117</v>
      </c>
      <c r="B18" s="42">
        <v>1066.0</v>
      </c>
      <c r="C18" s="42">
        <v>551.0</v>
      </c>
      <c r="D18" s="2">
        <v>98.31144465290807</v>
      </c>
      <c r="E18" s="156">
        <v>98.31144465290807</v>
      </c>
      <c r="F18" s="156">
        <v>99.09255898366605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11" t="s">
        <v>118</v>
      </c>
      <c r="B19" s="42">
        <v>218.0</v>
      </c>
      <c r="C19" s="42">
        <v>117.0</v>
      </c>
      <c r="D19" s="2">
        <v>98.62385321100918</v>
      </c>
      <c r="E19" s="156">
        <v>98.62385321100918</v>
      </c>
      <c r="F19" s="156">
        <v>99.14529914529915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B6:C6"/>
    <mergeCell ref="E6:F6"/>
    <mergeCell ref="B7:C7"/>
    <mergeCell ref="E7:F7"/>
  </mergeCells>
  <printOptions/>
  <pageMargins bottom="0.6299212598425197" footer="0.0" header="0.0" left="0.7480314960629921" right="0.31496062992125984" top="0.6299212598425197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2.0"/>
    <col customWidth="1" min="3" max="3" width="1.71"/>
    <col customWidth="1" min="4" max="4" width="40.29"/>
    <col customWidth="1" hidden="1" min="5" max="5" width="9.0"/>
    <col customWidth="1" min="6" max="6" width="9.0"/>
    <col customWidth="1" hidden="1" min="7" max="7" width="9.0"/>
    <col customWidth="1" min="8" max="9" width="9.0"/>
    <col customWidth="1" min="10" max="11" width="9.14"/>
    <col customWidth="1" min="12" max="26" width="8.71"/>
  </cols>
  <sheetData>
    <row r="1" ht="19.5" customHeight="1">
      <c r="A1" s="21" t="s">
        <v>439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21" t="s">
        <v>440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50" t="s">
        <v>441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51"/>
      <c r="B5" s="51"/>
      <c r="C5" s="51"/>
      <c r="D5" s="51"/>
      <c r="E5" s="22"/>
      <c r="F5" s="22"/>
      <c r="G5" s="22"/>
      <c r="H5" s="140" t="s">
        <v>442</v>
      </c>
      <c r="I5" s="53"/>
      <c r="J5" s="53"/>
      <c r="K5" s="5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2"/>
      <c r="B6" s="2"/>
      <c r="C6" s="2"/>
      <c r="D6" s="2"/>
      <c r="E6" s="27" t="s">
        <v>443</v>
      </c>
      <c r="F6" s="28"/>
      <c r="G6" s="28"/>
      <c r="H6" s="28"/>
      <c r="I6" s="28"/>
      <c r="J6" s="28"/>
      <c r="K6" s="28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40.5" customHeight="1">
      <c r="A7" s="2"/>
      <c r="B7" s="2"/>
      <c r="C7" s="2"/>
      <c r="D7" s="2"/>
      <c r="E7" s="31" t="s">
        <v>62</v>
      </c>
      <c r="F7" s="31" t="s">
        <v>444</v>
      </c>
      <c r="G7" s="31" t="s">
        <v>63</v>
      </c>
      <c r="H7" s="31" t="s">
        <v>64</v>
      </c>
      <c r="I7" s="31" t="s">
        <v>65</v>
      </c>
      <c r="J7" s="31" t="s">
        <v>380</v>
      </c>
      <c r="K7" s="31" t="s">
        <v>445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21" t="s">
        <v>446</v>
      </c>
      <c r="B9" s="2"/>
      <c r="C9" s="2"/>
      <c r="D9" s="2"/>
      <c r="E9" s="157">
        <v>3.75</v>
      </c>
      <c r="F9" s="157">
        <v>3.35</v>
      </c>
      <c r="G9" s="157">
        <v>3.22</v>
      </c>
      <c r="H9" s="157">
        <v>3.15</v>
      </c>
      <c r="I9" s="157">
        <v>3.03</v>
      </c>
      <c r="J9" s="157">
        <v>3.08</v>
      </c>
      <c r="K9" s="123">
        <f>2336/139123*100</f>
        <v>1.679089726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4" t="s">
        <v>447</v>
      </c>
      <c r="B10" s="2"/>
      <c r="C10" s="2"/>
      <c r="D10" s="2"/>
      <c r="E10" s="156"/>
      <c r="F10" s="156"/>
      <c r="G10" s="156"/>
      <c r="H10" s="156"/>
      <c r="I10" s="156"/>
      <c r="J10" s="156"/>
      <c r="K10" s="128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4"/>
      <c r="B11" s="13" t="s">
        <v>448</v>
      </c>
      <c r="C11" s="2"/>
      <c r="D11" s="2"/>
      <c r="E11" s="156">
        <v>4.81</v>
      </c>
      <c r="F11" s="156">
        <v>3.33</v>
      </c>
      <c r="G11" s="156">
        <v>2.84</v>
      </c>
      <c r="H11" s="156">
        <v>2.78</v>
      </c>
      <c r="I11" s="156">
        <v>2.67</v>
      </c>
      <c r="J11" s="156">
        <v>2.63</v>
      </c>
      <c r="K11" s="128">
        <f>2083/71869*100</f>
        <v>2.898328904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2"/>
      <c r="B12" s="21"/>
      <c r="C12" s="2" t="s">
        <v>449</v>
      </c>
      <c r="D12" s="2"/>
      <c r="E12" s="156">
        <v>2.21</v>
      </c>
      <c r="F12" s="156">
        <v>2.37</v>
      </c>
      <c r="G12" s="156">
        <v>1.98</v>
      </c>
      <c r="H12" s="156">
        <v>2.02</v>
      </c>
      <c r="I12" s="156">
        <v>1.92</v>
      </c>
      <c r="J12" s="156">
        <v>1.95</v>
      </c>
      <c r="K12" s="128">
        <f>686/34332*100</f>
        <v>1.99813585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2"/>
      <c r="B13" s="13" t="s">
        <v>450</v>
      </c>
      <c r="C13" s="2"/>
      <c r="D13" s="2"/>
      <c r="E13" s="156">
        <v>2.5</v>
      </c>
      <c r="F13" s="156">
        <v>1.2</v>
      </c>
      <c r="G13" s="156">
        <v>1.12</v>
      </c>
      <c r="H13" s="156">
        <v>1.11</v>
      </c>
      <c r="I13" s="156">
        <v>1.06</v>
      </c>
      <c r="J13" s="156">
        <v>1.09</v>
      </c>
      <c r="K13" s="128">
        <f>226/45707*100</f>
        <v>0.4944538036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2"/>
      <c r="B14" s="21"/>
      <c r="C14" s="2" t="s">
        <v>451</v>
      </c>
      <c r="D14" s="2"/>
      <c r="E14" s="156">
        <v>1.68</v>
      </c>
      <c r="F14" s="156">
        <v>0.3</v>
      </c>
      <c r="G14" s="156">
        <v>0.25</v>
      </c>
      <c r="H14" s="156">
        <v>0.25</v>
      </c>
      <c r="I14" s="156">
        <v>0.23</v>
      </c>
      <c r="J14" s="156">
        <v>0.24</v>
      </c>
      <c r="K14" s="128">
        <f>45/22320*100</f>
        <v>0.2016129032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2"/>
      <c r="B15" s="13" t="s">
        <v>452</v>
      </c>
      <c r="C15" s="2"/>
      <c r="D15" s="2"/>
      <c r="E15" s="156">
        <v>2.9</v>
      </c>
      <c r="F15" s="156">
        <v>1.32</v>
      </c>
      <c r="G15" s="156">
        <v>1.28</v>
      </c>
      <c r="H15" s="156">
        <v>1.22</v>
      </c>
      <c r="I15" s="156">
        <v>1.22</v>
      </c>
      <c r="J15" s="156">
        <v>1.23</v>
      </c>
      <c r="K15" s="128">
        <f>27/21547*100</f>
        <v>0.1253074674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2"/>
      <c r="B16" s="21"/>
      <c r="C16" s="2" t="s">
        <v>453</v>
      </c>
      <c r="D16" s="2"/>
      <c r="E16" s="156">
        <v>1.74</v>
      </c>
      <c r="F16" s="156">
        <v>0.48</v>
      </c>
      <c r="G16" s="156">
        <v>0.53</v>
      </c>
      <c r="H16" s="156">
        <v>0.52</v>
      </c>
      <c r="I16" s="156">
        <v>0.52</v>
      </c>
      <c r="J16" s="156">
        <v>0.553</v>
      </c>
      <c r="K16" s="128">
        <f>4/11294*100</f>
        <v>0.03541703559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9.0" customHeight="1">
      <c r="A17" s="2"/>
      <c r="B17" s="2"/>
      <c r="C17" s="2"/>
      <c r="D17" s="2"/>
      <c r="E17" s="156"/>
      <c r="F17" s="156"/>
      <c r="G17" s="156"/>
      <c r="H17" s="156"/>
      <c r="I17" s="156"/>
      <c r="J17" s="158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21" t="s">
        <v>454</v>
      </c>
      <c r="B18" s="2"/>
      <c r="C18" s="2"/>
      <c r="D18" s="2"/>
      <c r="E18" s="157">
        <v>0.85</v>
      </c>
      <c r="F18" s="157">
        <v>0.91</v>
      </c>
      <c r="G18" s="157">
        <v>0.8</v>
      </c>
      <c r="H18" s="157">
        <v>0.64</v>
      </c>
      <c r="I18" s="157">
        <v>0.61</v>
      </c>
      <c r="J18" s="157">
        <v>0.62</v>
      </c>
      <c r="K18" s="123">
        <f>1410/139123*100</f>
        <v>1.013491658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4" t="s">
        <v>455</v>
      </c>
      <c r="B19" s="2"/>
      <c r="C19" s="2"/>
      <c r="D19" s="2"/>
      <c r="E19" s="156"/>
      <c r="F19" s="156"/>
      <c r="G19" s="156"/>
      <c r="H19" s="156"/>
      <c r="I19" s="156"/>
      <c r="J19" s="156"/>
      <c r="K19" s="128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13"/>
      <c r="B20" s="13" t="s">
        <v>456</v>
      </c>
      <c r="C20" s="2"/>
      <c r="D20" s="2"/>
      <c r="E20" s="156">
        <v>0.3</v>
      </c>
      <c r="F20" s="156">
        <v>0.36</v>
      </c>
      <c r="G20" s="156">
        <v>0.42</v>
      </c>
      <c r="H20" s="156">
        <v>0.24</v>
      </c>
      <c r="I20" s="156">
        <v>0.23</v>
      </c>
      <c r="J20" s="156">
        <v>0.25</v>
      </c>
      <c r="K20" s="128">
        <f>279/71869*100</f>
        <v>0.3882063198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21"/>
      <c r="B21" s="21"/>
      <c r="C21" s="2" t="s">
        <v>457</v>
      </c>
      <c r="D21" s="2"/>
      <c r="E21" s="156">
        <v>0.12</v>
      </c>
      <c r="F21" s="156">
        <v>0.37</v>
      </c>
      <c r="G21" s="156">
        <v>0.4</v>
      </c>
      <c r="H21" s="156">
        <v>0.21</v>
      </c>
      <c r="I21" s="156">
        <v>0.21</v>
      </c>
      <c r="J21" s="156">
        <v>0.22</v>
      </c>
      <c r="K21" s="128">
        <f>101/34332*100</f>
        <v>0.294186182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13"/>
      <c r="B22" s="13" t="s">
        <v>458</v>
      </c>
      <c r="C22" s="2"/>
      <c r="D22" s="2"/>
      <c r="E22" s="156">
        <v>1.14</v>
      </c>
      <c r="F22" s="156">
        <v>1.62</v>
      </c>
      <c r="G22" s="156">
        <v>1.24</v>
      </c>
      <c r="H22" s="156">
        <v>1.21</v>
      </c>
      <c r="I22" s="156">
        <v>1.15</v>
      </c>
      <c r="J22" s="156">
        <v>1.16</v>
      </c>
      <c r="K22" s="128">
        <f>608/45707*100</f>
        <v>1.330212003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1"/>
      <c r="B23" s="21"/>
      <c r="C23" s="2" t="s">
        <v>459</v>
      </c>
      <c r="D23" s="2"/>
      <c r="E23" s="156">
        <v>0.56</v>
      </c>
      <c r="F23" s="156">
        <v>1.38</v>
      </c>
      <c r="G23" s="156">
        <v>0.92</v>
      </c>
      <c r="H23" s="156">
        <v>0.9</v>
      </c>
      <c r="I23" s="156">
        <v>0.9</v>
      </c>
      <c r="J23" s="156">
        <v>0.93</v>
      </c>
      <c r="K23" s="128">
        <f>241/22320*100</f>
        <v>1.079749104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13"/>
      <c r="B24" s="13" t="s">
        <v>460</v>
      </c>
      <c r="C24" s="2"/>
      <c r="D24" s="2"/>
      <c r="E24" s="156">
        <v>2.04</v>
      </c>
      <c r="F24" s="156">
        <v>1.3</v>
      </c>
      <c r="G24" s="156">
        <v>1.22</v>
      </c>
      <c r="H24" s="156">
        <v>0.85</v>
      </c>
      <c r="I24" s="156">
        <v>0.85</v>
      </c>
      <c r="J24" s="156">
        <v>0.82</v>
      </c>
      <c r="K24" s="128">
        <f>523/21547*100</f>
        <v>2.427252054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21"/>
      <c r="B25" s="21"/>
      <c r="C25" s="2" t="s">
        <v>461</v>
      </c>
      <c r="D25" s="2"/>
      <c r="E25" s="156">
        <v>1.08</v>
      </c>
      <c r="F25" s="156">
        <v>0.92</v>
      </c>
      <c r="G25" s="156">
        <v>0.81</v>
      </c>
      <c r="H25" s="156">
        <v>0.5</v>
      </c>
      <c r="I25" s="156">
        <v>0.5</v>
      </c>
      <c r="J25" s="156">
        <v>0.6</v>
      </c>
      <c r="K25" s="128">
        <f>228/11294*100</f>
        <v>2.018771029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H5:K5"/>
    <mergeCell ref="E6:K6"/>
  </mergeCells>
  <printOptions/>
  <pageMargins bottom="0.6299212598425197" footer="0.0" header="0.0" left="0.7480314960629921" right="0.1968503937007874" top="0.6299212598425197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9.86"/>
    <col customWidth="1" hidden="1" min="4" max="4" width="9.0"/>
    <col customWidth="1" min="5" max="5" width="9.0"/>
    <col customWidth="1" hidden="1" min="6" max="6" width="9.0"/>
    <col customWidth="1" min="7" max="8" width="9.0"/>
    <col customWidth="1" min="9" max="9" width="9.57"/>
    <col customWidth="1" min="10" max="10" width="11.0"/>
    <col customWidth="1" min="11" max="12" width="9.14"/>
    <col customWidth="1" min="13" max="26" width="8.71"/>
  </cols>
  <sheetData>
    <row r="1" ht="19.5" customHeight="1">
      <c r="A1" s="20" t="s">
        <v>462</v>
      </c>
      <c r="B1" s="21"/>
      <c r="C1" s="21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23" t="s">
        <v>463</v>
      </c>
      <c r="B2" s="21"/>
      <c r="C2" s="21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9.5" customHeight="1">
      <c r="A3" s="24"/>
      <c r="B3" s="21"/>
      <c r="C3" s="21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9.5" customHeight="1">
      <c r="A4" s="159"/>
      <c r="B4" s="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9.5" customHeight="1">
      <c r="A5" s="104"/>
      <c r="B5" s="104"/>
      <c r="C5" s="104"/>
      <c r="D5" s="32"/>
      <c r="E5" s="32"/>
      <c r="F5" s="32"/>
      <c r="G5" s="160" t="s">
        <v>464</v>
      </c>
      <c r="H5" s="53"/>
      <c r="I5" s="53"/>
      <c r="J5" s="53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60.75" customHeight="1">
      <c r="A6" s="2"/>
      <c r="B6" s="2"/>
      <c r="C6" s="2"/>
      <c r="D6" s="31" t="s">
        <v>62</v>
      </c>
      <c r="E6" s="31" t="s">
        <v>63</v>
      </c>
      <c r="F6" s="31" t="s">
        <v>64</v>
      </c>
      <c r="G6" s="31" t="s">
        <v>65</v>
      </c>
      <c r="H6" s="31" t="s">
        <v>66</v>
      </c>
      <c r="I6" s="31" t="s">
        <v>465</v>
      </c>
      <c r="J6" s="31" t="s">
        <v>466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0" customHeight="1">
      <c r="A7" s="115"/>
      <c r="B7" s="115"/>
      <c r="C7" s="111"/>
      <c r="D7" s="161"/>
      <c r="E7" s="161"/>
      <c r="F7" s="161"/>
      <c r="G7" s="161"/>
      <c r="H7" s="161"/>
      <c r="I7" s="115"/>
      <c r="J7" s="115"/>
      <c r="K7" s="115"/>
      <c r="L7" s="115"/>
      <c r="M7" s="115"/>
      <c r="N7" s="115"/>
      <c r="O7" s="115"/>
      <c r="P7" s="115"/>
      <c r="Q7" s="115"/>
      <c r="R7" s="115"/>
      <c r="S7" s="115"/>
      <c r="T7" s="115"/>
      <c r="U7" s="115"/>
      <c r="V7" s="115"/>
      <c r="W7" s="115"/>
      <c r="X7" s="115"/>
      <c r="Y7" s="115"/>
      <c r="Z7" s="115"/>
    </row>
    <row r="8" ht="18.0" customHeight="1">
      <c r="A8" s="21" t="s">
        <v>467</v>
      </c>
      <c r="B8" s="2"/>
      <c r="C8" s="32"/>
      <c r="D8" s="60">
        <v>0.0</v>
      </c>
      <c r="E8" s="60">
        <v>0.0</v>
      </c>
      <c r="F8" s="60">
        <v>0.0</v>
      </c>
      <c r="G8" s="60">
        <v>0.0</v>
      </c>
      <c r="H8" s="60">
        <v>0.0</v>
      </c>
      <c r="I8" s="60">
        <v>0.0</v>
      </c>
      <c r="J8" s="60">
        <v>0.0</v>
      </c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18.0" customHeight="1">
      <c r="A9" s="4" t="s">
        <v>468</v>
      </c>
      <c r="B9" s="2"/>
      <c r="C9" s="32"/>
      <c r="D9" s="37"/>
      <c r="E9" s="37"/>
      <c r="F9" s="37"/>
      <c r="G9" s="37"/>
      <c r="H9" s="37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18.0" customHeight="1">
      <c r="A10" s="21"/>
      <c r="B10" s="2" t="s">
        <v>469</v>
      </c>
      <c r="C10" s="32"/>
      <c r="D10" s="37"/>
      <c r="E10" s="37"/>
      <c r="F10" s="37"/>
      <c r="G10" s="37"/>
      <c r="H10" s="37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8.0" customHeight="1">
      <c r="A11" s="4" t="s">
        <v>470</v>
      </c>
      <c r="B11" s="2"/>
      <c r="C11" s="32"/>
      <c r="D11" s="60">
        <v>0.0</v>
      </c>
      <c r="E11" s="60">
        <v>0.0</v>
      </c>
      <c r="F11" s="60">
        <v>0.0</v>
      </c>
      <c r="G11" s="60">
        <v>0.0</v>
      </c>
      <c r="H11" s="60">
        <v>0.0</v>
      </c>
      <c r="I11" s="60">
        <v>0.0</v>
      </c>
      <c r="J11" s="60">
        <v>0.0</v>
      </c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8.0" customHeight="1">
      <c r="A12" s="50"/>
      <c r="B12" s="2"/>
      <c r="C12" s="11" t="s">
        <v>111</v>
      </c>
      <c r="D12" s="60">
        <v>0.0</v>
      </c>
      <c r="E12" s="60">
        <v>0.0</v>
      </c>
      <c r="F12" s="60">
        <v>0.0</v>
      </c>
      <c r="G12" s="60">
        <v>0.0</v>
      </c>
      <c r="H12" s="60">
        <v>0.0</v>
      </c>
      <c r="I12" s="60">
        <v>0.0</v>
      </c>
      <c r="J12" s="60">
        <v>0.0</v>
      </c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</row>
    <row r="13" ht="18.0" customHeight="1">
      <c r="A13" s="50"/>
      <c r="B13" s="2"/>
      <c r="C13" s="11" t="s">
        <v>112</v>
      </c>
      <c r="D13" s="60">
        <v>0.0</v>
      </c>
      <c r="E13" s="60">
        <v>0.0</v>
      </c>
      <c r="F13" s="60">
        <v>0.0</v>
      </c>
      <c r="G13" s="60">
        <v>0.0</v>
      </c>
      <c r="H13" s="60">
        <v>0.0</v>
      </c>
      <c r="I13" s="60">
        <v>0.0</v>
      </c>
      <c r="J13" s="60">
        <v>0.0</v>
      </c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</row>
    <row r="14" ht="18.0" customHeight="1">
      <c r="A14" s="50"/>
      <c r="B14" s="2"/>
      <c r="C14" s="11" t="s">
        <v>113</v>
      </c>
      <c r="D14" s="60">
        <v>0.0</v>
      </c>
      <c r="E14" s="60">
        <v>0.0</v>
      </c>
      <c r="F14" s="60">
        <v>0.0</v>
      </c>
      <c r="G14" s="60">
        <v>0.0</v>
      </c>
      <c r="H14" s="60">
        <v>0.0</v>
      </c>
      <c r="I14" s="60">
        <v>0.0</v>
      </c>
      <c r="J14" s="60">
        <v>0.0</v>
      </c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</row>
    <row r="15" ht="18.0" customHeight="1">
      <c r="A15" s="50"/>
      <c r="B15" s="2"/>
      <c r="C15" s="11" t="s">
        <v>114</v>
      </c>
      <c r="D15" s="60">
        <v>0.0</v>
      </c>
      <c r="E15" s="60">
        <v>0.0</v>
      </c>
      <c r="F15" s="60">
        <v>0.0</v>
      </c>
      <c r="G15" s="60">
        <v>0.0</v>
      </c>
      <c r="H15" s="60">
        <v>0.0</v>
      </c>
      <c r="I15" s="60">
        <v>0.0</v>
      </c>
      <c r="J15" s="60">
        <v>0.0</v>
      </c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</row>
    <row r="16" ht="18.0" customHeight="1">
      <c r="A16" s="50"/>
      <c r="B16" s="2"/>
      <c r="C16" s="11" t="s">
        <v>115</v>
      </c>
      <c r="D16" s="60">
        <v>0.0</v>
      </c>
      <c r="E16" s="60">
        <v>0.0</v>
      </c>
      <c r="F16" s="60">
        <v>0.0</v>
      </c>
      <c r="G16" s="60">
        <v>0.0</v>
      </c>
      <c r="H16" s="60">
        <v>0.0</v>
      </c>
      <c r="I16" s="60">
        <v>0.0</v>
      </c>
      <c r="J16" s="60">
        <v>0.0</v>
      </c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</row>
    <row r="17" ht="18.0" customHeight="1">
      <c r="A17" s="50"/>
      <c r="B17" s="2"/>
      <c r="C17" s="11" t="s">
        <v>116</v>
      </c>
      <c r="D17" s="60">
        <v>0.0</v>
      </c>
      <c r="E17" s="60">
        <v>0.0</v>
      </c>
      <c r="F17" s="60">
        <v>0.0</v>
      </c>
      <c r="G17" s="60">
        <v>0.0</v>
      </c>
      <c r="H17" s="60">
        <v>0.0</v>
      </c>
      <c r="I17" s="60">
        <v>0.0</v>
      </c>
      <c r="J17" s="60">
        <v>0.0</v>
      </c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55"/>
    </row>
    <row r="18" ht="18.0" customHeight="1">
      <c r="A18" s="50"/>
      <c r="B18" s="2"/>
      <c r="C18" s="11" t="s">
        <v>117</v>
      </c>
      <c r="D18" s="60">
        <v>0.0</v>
      </c>
      <c r="E18" s="60">
        <v>0.0</v>
      </c>
      <c r="F18" s="60">
        <v>0.0</v>
      </c>
      <c r="G18" s="60">
        <v>0.0</v>
      </c>
      <c r="H18" s="60">
        <v>0.0</v>
      </c>
      <c r="I18" s="60">
        <v>0.0</v>
      </c>
      <c r="J18" s="60">
        <v>0.0</v>
      </c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</row>
    <row r="19" ht="18.0" customHeight="1">
      <c r="A19" s="50"/>
      <c r="B19" s="2"/>
      <c r="C19" s="11" t="s">
        <v>118</v>
      </c>
      <c r="D19" s="60">
        <v>0.0</v>
      </c>
      <c r="E19" s="60">
        <v>0.0</v>
      </c>
      <c r="F19" s="60">
        <v>0.0</v>
      </c>
      <c r="G19" s="60">
        <v>0.0</v>
      </c>
      <c r="H19" s="60">
        <v>0.0</v>
      </c>
      <c r="I19" s="60">
        <v>0.0</v>
      </c>
      <c r="J19" s="60">
        <v>0.0</v>
      </c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</row>
    <row r="20" ht="18.0" customHeight="1">
      <c r="A20" s="66" t="s">
        <v>471</v>
      </c>
      <c r="B20" s="2"/>
      <c r="C20" s="32"/>
      <c r="D20" s="116">
        <v>645.0</v>
      </c>
      <c r="E20" s="116">
        <v>672.0</v>
      </c>
      <c r="F20" s="116">
        <v>450.0</v>
      </c>
      <c r="G20" s="116">
        <v>479.0</v>
      </c>
      <c r="H20" s="116">
        <v>418.0</v>
      </c>
      <c r="I20" s="116">
        <v>768.0</v>
      </c>
      <c r="J20" s="22">
        <v>409.0</v>
      </c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8.0" customHeight="1">
      <c r="A21" s="4" t="s">
        <v>472</v>
      </c>
      <c r="B21" s="115"/>
      <c r="C21" s="32"/>
      <c r="D21" s="162"/>
      <c r="E21" s="162"/>
      <c r="F21" s="162"/>
      <c r="G21" s="162"/>
      <c r="H21" s="16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8.0" customHeight="1">
      <c r="A22" s="4" t="s">
        <v>473</v>
      </c>
      <c r="B22" s="2"/>
      <c r="C22" s="32"/>
      <c r="D22" s="163"/>
      <c r="E22" s="163"/>
      <c r="F22" s="163"/>
      <c r="G22" s="163"/>
      <c r="H22" s="16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8.0" customHeight="1">
      <c r="A23" s="32"/>
      <c r="B23" s="13" t="s">
        <v>474</v>
      </c>
      <c r="C23" s="2"/>
      <c r="D23" s="60">
        <v>0.0</v>
      </c>
      <c r="E23" s="60">
        <v>0.0</v>
      </c>
      <c r="F23" s="60">
        <v>0.0</v>
      </c>
      <c r="G23" s="60">
        <v>0.0</v>
      </c>
      <c r="H23" s="60">
        <v>0.0</v>
      </c>
      <c r="I23" s="60">
        <v>0.0</v>
      </c>
      <c r="J23" s="60">
        <v>0.0</v>
      </c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8.0" customHeight="1">
      <c r="A24" s="32"/>
      <c r="B24" s="21"/>
      <c r="C24" s="2" t="s">
        <v>475</v>
      </c>
      <c r="D24" s="60">
        <v>0.0</v>
      </c>
      <c r="E24" s="60">
        <v>0.0</v>
      </c>
      <c r="F24" s="60">
        <v>0.0</v>
      </c>
      <c r="G24" s="60">
        <v>0.0</v>
      </c>
      <c r="H24" s="60">
        <v>0.0</v>
      </c>
      <c r="I24" s="60">
        <v>0.0</v>
      </c>
      <c r="J24" s="60">
        <v>0.0</v>
      </c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8.0" customHeight="1">
      <c r="A25" s="32"/>
      <c r="B25" s="13" t="s">
        <v>476</v>
      </c>
      <c r="C25" s="2"/>
      <c r="D25" s="60">
        <v>0.0</v>
      </c>
      <c r="E25" s="60">
        <v>0.0</v>
      </c>
      <c r="F25" s="60">
        <v>0.0</v>
      </c>
      <c r="G25" s="60">
        <v>0.0</v>
      </c>
      <c r="H25" s="60">
        <v>0.0</v>
      </c>
      <c r="I25" s="60">
        <v>0.0</v>
      </c>
      <c r="J25" s="60">
        <v>0.0</v>
      </c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8.0" customHeight="1">
      <c r="A26" s="32"/>
      <c r="B26" s="21"/>
      <c r="C26" s="2" t="s">
        <v>477</v>
      </c>
      <c r="D26" s="60">
        <v>0.0</v>
      </c>
      <c r="E26" s="60">
        <v>0.0</v>
      </c>
      <c r="F26" s="60">
        <v>0.0</v>
      </c>
      <c r="G26" s="60">
        <v>0.0</v>
      </c>
      <c r="H26" s="60">
        <v>0.0</v>
      </c>
      <c r="I26" s="60">
        <v>0.0</v>
      </c>
      <c r="J26" s="60">
        <v>0.0</v>
      </c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8.0" customHeight="1">
      <c r="A27" s="32"/>
      <c r="B27" s="13" t="s">
        <v>478</v>
      </c>
      <c r="C27" s="2"/>
      <c r="D27" s="37">
        <v>645.0</v>
      </c>
      <c r="E27" s="37">
        <v>672.0</v>
      </c>
      <c r="F27" s="37">
        <v>450.0</v>
      </c>
      <c r="G27" s="37">
        <v>479.0</v>
      </c>
      <c r="H27" s="37">
        <v>418.0</v>
      </c>
      <c r="I27" s="37">
        <v>768.0</v>
      </c>
      <c r="J27" s="37">
        <v>409.0</v>
      </c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8.0" customHeight="1">
      <c r="A28" s="32"/>
      <c r="B28" s="21"/>
      <c r="C28" s="2" t="s">
        <v>479</v>
      </c>
      <c r="D28" s="37">
        <v>253.0</v>
      </c>
      <c r="E28" s="37">
        <v>249.0</v>
      </c>
      <c r="F28" s="37">
        <v>161.0</v>
      </c>
      <c r="G28" s="37">
        <v>182.0</v>
      </c>
      <c r="H28" s="37">
        <v>146.0</v>
      </c>
      <c r="I28" s="37">
        <v>275.0</v>
      </c>
      <c r="J28" s="37">
        <v>140.0</v>
      </c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8.0" customHeight="1">
      <c r="A29" s="4" t="s">
        <v>470</v>
      </c>
      <c r="B29" s="2"/>
      <c r="C29" s="32"/>
      <c r="D29" s="163"/>
      <c r="E29" s="163"/>
      <c r="F29" s="163"/>
      <c r="G29" s="163"/>
      <c r="H29" s="163"/>
      <c r="I29" s="60"/>
      <c r="J29" s="37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8.0" customHeight="1">
      <c r="A30" s="50"/>
      <c r="B30" s="2"/>
      <c r="C30" s="11" t="s">
        <v>111</v>
      </c>
      <c r="D30" s="60">
        <v>0.0</v>
      </c>
      <c r="E30" s="37">
        <v>110.0</v>
      </c>
      <c r="F30" s="37">
        <v>87.0</v>
      </c>
      <c r="G30" s="37">
        <v>78.0</v>
      </c>
      <c r="H30" s="37">
        <v>71.0</v>
      </c>
      <c r="I30" s="60">
        <v>0.0</v>
      </c>
      <c r="J30" s="60">
        <v>0.0</v>
      </c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</row>
    <row r="31" ht="18.0" customHeight="1">
      <c r="A31" s="50"/>
      <c r="B31" s="2"/>
      <c r="C31" s="11" t="s">
        <v>112</v>
      </c>
      <c r="D31" s="60">
        <v>0.0</v>
      </c>
      <c r="E31" s="60">
        <v>0.0</v>
      </c>
      <c r="F31" s="60">
        <v>0.0</v>
      </c>
      <c r="G31" s="60">
        <v>0.0</v>
      </c>
      <c r="H31" s="60">
        <v>0.0</v>
      </c>
      <c r="I31" s="117">
        <v>123.0</v>
      </c>
      <c r="J31" s="37">
        <v>146.0</v>
      </c>
      <c r="K31" s="155"/>
      <c r="L31" s="164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55"/>
    </row>
    <row r="32" ht="18.0" customHeight="1">
      <c r="A32" s="50"/>
      <c r="B32" s="2"/>
      <c r="C32" s="11" t="s">
        <v>113</v>
      </c>
      <c r="D32" s="37">
        <v>210.0</v>
      </c>
      <c r="E32" s="37">
        <v>60.0</v>
      </c>
      <c r="F32" s="37">
        <v>19.0</v>
      </c>
      <c r="G32" s="37">
        <v>12.0</v>
      </c>
      <c r="H32" s="37">
        <v>8.0</v>
      </c>
      <c r="I32" s="37">
        <v>158.0</v>
      </c>
      <c r="J32" s="60">
        <v>0.0</v>
      </c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55"/>
    </row>
    <row r="33" ht="18.0" customHeight="1">
      <c r="A33" s="32"/>
      <c r="B33" s="2"/>
      <c r="C33" s="11" t="s">
        <v>114</v>
      </c>
      <c r="D33" s="37">
        <v>113.0</v>
      </c>
      <c r="E33" s="37">
        <v>134.0</v>
      </c>
      <c r="F33" s="37">
        <v>129.0</v>
      </c>
      <c r="G33" s="37">
        <v>107.0</v>
      </c>
      <c r="H33" s="37">
        <v>91.0</v>
      </c>
      <c r="I33" s="37">
        <v>214.0</v>
      </c>
      <c r="J33" s="37">
        <v>70.0</v>
      </c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8.0" customHeight="1">
      <c r="A34" s="32"/>
      <c r="B34" s="2"/>
      <c r="C34" s="11" t="s">
        <v>115</v>
      </c>
      <c r="D34" s="37">
        <v>80.0</v>
      </c>
      <c r="E34" s="37">
        <v>104.0</v>
      </c>
      <c r="F34" s="37">
        <v>71.0</v>
      </c>
      <c r="G34" s="37">
        <v>44.0</v>
      </c>
      <c r="H34" s="37">
        <v>38.0</v>
      </c>
      <c r="I34" s="37">
        <v>177.0</v>
      </c>
      <c r="J34" s="37">
        <v>116.0</v>
      </c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8.0" customHeight="1">
      <c r="A35" s="32"/>
      <c r="B35" s="2"/>
      <c r="C35" s="11" t="s">
        <v>116</v>
      </c>
      <c r="D35" s="37">
        <v>104.0</v>
      </c>
      <c r="E35" s="37">
        <v>208.0</v>
      </c>
      <c r="F35" s="37">
        <v>48.0</v>
      </c>
      <c r="G35" s="37">
        <v>51.0</v>
      </c>
      <c r="H35" s="37">
        <v>47.0</v>
      </c>
      <c r="I35" s="117">
        <v>77.0</v>
      </c>
      <c r="J35" s="37">
        <v>77.0</v>
      </c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8.0" customHeight="1">
      <c r="A36" s="32"/>
      <c r="B36" s="2"/>
      <c r="C36" s="11" t="s">
        <v>117</v>
      </c>
      <c r="D36" s="37">
        <v>138.0</v>
      </c>
      <c r="E36" s="37">
        <v>56.0</v>
      </c>
      <c r="F36" s="37">
        <v>96.0</v>
      </c>
      <c r="G36" s="37">
        <v>125.0</v>
      </c>
      <c r="H36" s="37">
        <v>112.0</v>
      </c>
      <c r="I36" s="60">
        <v>0.0</v>
      </c>
      <c r="J36" s="60">
        <v>0.0</v>
      </c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8.0" customHeight="1">
      <c r="A37" s="32"/>
      <c r="B37" s="2"/>
      <c r="C37" s="11" t="s">
        <v>118</v>
      </c>
      <c r="D37" s="60">
        <v>0.0</v>
      </c>
      <c r="E37" s="60">
        <v>0.0</v>
      </c>
      <c r="F37" s="60">
        <v>0.0</v>
      </c>
      <c r="G37" s="37">
        <v>62.0</v>
      </c>
      <c r="H37" s="37">
        <v>51.0</v>
      </c>
      <c r="I37" s="37">
        <v>19.0</v>
      </c>
      <c r="J37" s="60">
        <v>0.0</v>
      </c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5.75" customHeight="1">
      <c r="A38" s="32"/>
      <c r="B38" s="32"/>
      <c r="C38" s="32"/>
      <c r="D38" s="32"/>
      <c r="E38" s="32"/>
      <c r="F38" s="32"/>
      <c r="G38" s="32"/>
      <c r="H38" s="32"/>
      <c r="I38" s="165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5.75" customHeight="1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5.75" customHeight="1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5.75" customHeight="1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5.75" customHeight="1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5.75" customHeight="1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5.75" customHeight="1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5.75" customHeight="1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5.75" customHeight="1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5.75" customHeight="1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5.75" customHeight="1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5.75" customHeight="1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5.75" customHeight="1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5.7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5.7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5.7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5.7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5.7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5.7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5.7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5.7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5.7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5.7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5.7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5.7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5.7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5.7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5.7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5.7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5.7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5.7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5.7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5.7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5.7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5.7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5.7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5.7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5.7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5.7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5.7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5.7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5.7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5.7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5.7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5.7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5.7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5.7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5.7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5.7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5.7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5.7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5.7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5.7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5.7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5.7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5.7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5.7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5.7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5.7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5.7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5.7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5.7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5.7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5.7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5.7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5.7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5.7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5.7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5.7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5.7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5.7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5.7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5.7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5.7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5.7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5.7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5.7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5.7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5.7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5.7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5.7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5.7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5.7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5.7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5.7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5.7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5.7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5.7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5.7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5.7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5.7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5.7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5.7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5.7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5.7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5.7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5.7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5.7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5.7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5.7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5.7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5.7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5.7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5.7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5.7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5.7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5.7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5.7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5.7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5.7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5.7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5.7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5.7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5.7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5.7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5.7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5.7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5.7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5.7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5.7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5.7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5.7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5.7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5.7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5.7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5.7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5.7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5.7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5.7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5.7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5.7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5.7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5.7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5.7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5.7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5.7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5.7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5.7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5.7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5.7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5.7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5.7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5.7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5.7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5.7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5.7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5.7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5.7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5.7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5.7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5.7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5.7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5.7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5.7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5.7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5.7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5.7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5.7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5.7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5.7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5.7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5.7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5.7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5.7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5.7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5.7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5.7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5.7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5.7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5.7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5.7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5.7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5.7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5.7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5.7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5.7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5.7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5.7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5.7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5.7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5.7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5.7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5.7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5.7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5.7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5.7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5.7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5.7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5.7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5.7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5.7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5.7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5.7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5.7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5.7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5.7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5.7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5.7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5.7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5.7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5.7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5.7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5.7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5.7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5.7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5.7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5.7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5.7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5.7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5.7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5.7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5.7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5.7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5.7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5.7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5.7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5.7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5.7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5.7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5.7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5.7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5.7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5.7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5.7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5.7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5.7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5.7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5.7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5.7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5.7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5.7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5.7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5.7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5.7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5.7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5.7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5.7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5.7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5.7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5.7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5.7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5.7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5.7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5.7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5.7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5.7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5.7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5.7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5.7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5.7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5.7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5.7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5.7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5.7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5.7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5.7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5.7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5.7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5.7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5.7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5.7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5.7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5.7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5.7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5.7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5.7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5.7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5.7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5.7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5.7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5.7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5.7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5.7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5.7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5.7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5.7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5.7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5.7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5.7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5.7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5.7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5.7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5.7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5.7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5.7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5.7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5.7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5.7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5.7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5.7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5.7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5.7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5.7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5.7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5.7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5.7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5.7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5.7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5.7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5.7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5.7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5.7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5.7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5.7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5.7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5.7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5.7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5.7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5.7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5.7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5.7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5.7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5.7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5.7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5.7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5.7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5.7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5.7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5.7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5.7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5.7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5.7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5.7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5.7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5.7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5.7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5.7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5.7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5.7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5.7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5.7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5.7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5.7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5.7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5.7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5.7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5.7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5.7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5.7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5.7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5.7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5.7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5.7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5.7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5.7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5.7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5.7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5.7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5.7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5.7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5.7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5.7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5.7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5.7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5.7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5.7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5.7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5.7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5.7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5.7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5.7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5.7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5.7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5.7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5.7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5.7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5.7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5.7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5.7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5.7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5.7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5.7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5.7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5.7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5.7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5.7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5.7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5.7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5.7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5.7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5.7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5.7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5.7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5.7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5.7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5.7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5.7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5.7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5.7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5.7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5.7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5.7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5.7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5.7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5.7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5.7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5.7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5.7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5.7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5.7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5.7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5.7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5.7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5.7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5.7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5.7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5.7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5.7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5.7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5.7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5.7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5.7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5.7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5.7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5.7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5.7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5.7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5.7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5.7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5.7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5.7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5.7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5.7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5.7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5.7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5.7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5.7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5.7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5.7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5.7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5.7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5.7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5.7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5.7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5.7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5.7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5.7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5.7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5.7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5.7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5.7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5.7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5.7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5.7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5.7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5.7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5.7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5.7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5.7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5.7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5.7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5.7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5.7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5.7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5.7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5.7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5.7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5.7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5.7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5.7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5.7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5.7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5.7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5.7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5.7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5.7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5.7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5.7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5.7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5.7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5.7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5.7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5.7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5.7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5.7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5.7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5.7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5.7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5.7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5.7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5.7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5.7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5.7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5.7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5.7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5.7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5.7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5.7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5.7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5.7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5.7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5.7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5.7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5.7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5.7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5.7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5.7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5.7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5.7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5.7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5.7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5.7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5.7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5.7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5.7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5.7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5.7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5.7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5.7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5.7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5.7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5.7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5.7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5.7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5.7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5.7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5.7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5.7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5.7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5.7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5.7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5.7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5.7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5.7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5.7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5.7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5.7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5.7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5.7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5.7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5.7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5.7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5.7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5.7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5.7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5.7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5.7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5.7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5.7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5.7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5.7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5.7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5.7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5.7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5.7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5.7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5.7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5.7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5.7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5.7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5.7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5.7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5.7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5.7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5.7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5.7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5.7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5.7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5.7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5.7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5.7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5.7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5.7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5.7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5.7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5.7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5.7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5.7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5.7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5.7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5.7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5.7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5.7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5.7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5.7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5.7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5.7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5.7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5.7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5.7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5.7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5.7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5.7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5.7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5.7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5.7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5.7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5.7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5.7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5.7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5.7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5.7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5.7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5.7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5.7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5.7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5.7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5.7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5.7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5.7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5.7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5.7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5.7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5.7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5.7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5.7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5.7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5.7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5.7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5.7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5.7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5.7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5.7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5.7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5.7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5.7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5.7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5.7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5.7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5.7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5.7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5.7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5.7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5.7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5.7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5.7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5.7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5.7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5.7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5.7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5.7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5.7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5.7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5.7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5.7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5.7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5.7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5.7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5.7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5.7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5.7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5.7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5.7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5.7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5.7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5.7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5.7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5.7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5.7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5.7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5.7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5.7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5.7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5.7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5.7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5.7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5.7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5.7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5.7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5.7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5.7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5.7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5.7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5.7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5.7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5.7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5.7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5.7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5.7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5.7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5.7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5.7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5.7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5.7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5.7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5.7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5.7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5.7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5.7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5.7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5.7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5.7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5.7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5.7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5.7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5.7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5.7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5.7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5.7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5.7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5.7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5.7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5.7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5.7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5.7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5.7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5.7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5.7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5.7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5.7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5.7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5.7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5.7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5.7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5.7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5.7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5.7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5.7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5.7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5.7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5.7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5.7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5.7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5.7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5.7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5.7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5.7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5.7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5.7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5.7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5.7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5.7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5.7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5.7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5.7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5.7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5.7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5.7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5.7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5.7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5.7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5.7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5.7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5.7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5.7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5.7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5.7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5.7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5.7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5.7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5.7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5.7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5.7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5.7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5.7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5.7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5.7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5.7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5.7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5.7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5.7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5.7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5.7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5.7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5.7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5.7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5.7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5.7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5.7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5.7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5.7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5.7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5.7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5.7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5.7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5.7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5.7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5.7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5.7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5.7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5.7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5.7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5.7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5.7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5.7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5.7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5.7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5.7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5.7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5.7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5.7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5.7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5.7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5.7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5.7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5.7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5.7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5.7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5.7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5.7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5.7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5.7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5.7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5.7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5.7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5.7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5.7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5.7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5.7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5.7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5.7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5.7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5.7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5.7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5.7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5.7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5.7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5.7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5.7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5.7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5.7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5.7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5.7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5.7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5.7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5.7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5.7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5.7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5.7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5.7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5.7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5.7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5.7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5.7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5.7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5.7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5.7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5.7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5.7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5.7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5.7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5.7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5.7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5.7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5.7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5.7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5.7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5.7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5.7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5.7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5.7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5.7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5.7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5.7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5.7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5.7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5.7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5.7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5.7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5.7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5.7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5.7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5.7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5.7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5.7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5.7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5.7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5.7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5.7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5.7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5.7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5.7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5.7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5.7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5.7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5.7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5.7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5.7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5.7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5.7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5.7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5.7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5.7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5.7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5.7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5.7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5.7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5.7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5.7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5.7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5.7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5.7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5.7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5.7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5.7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5.7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5.7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5.7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5.7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5.7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5.7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5.7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5.7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5.7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5.7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5.7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5.7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5.7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5.7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5.7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5.7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5.7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5.7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5.7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5.7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5.7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5.7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5.7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5.7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5.7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5.7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5.7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5.7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5.7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5.7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5.7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5.7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5.7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5.7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5.7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5.7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5.7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5.7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5.7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5.7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5.7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5.7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5.7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5.7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5.7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5.7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5.7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5.7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5.7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5.7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5.7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5.7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5.7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5.7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5.7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5.7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5.7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5.7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5.7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5.7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5.7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5.7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5.7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5.7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5.7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5.7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5.7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5.7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5.7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5.7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5.7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5.7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5.7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5.7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5.7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5.7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5.7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5.7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1">
    <mergeCell ref="G5:J5"/>
  </mergeCells>
  <printOptions/>
  <pageMargins bottom="0.6299212598425197" footer="0.0" header="0.0" left="0.7480314960629921" right="0.2755905511811024" top="0.6299212598425197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2" width="1.43"/>
    <col customWidth="1" min="3" max="3" width="44.0"/>
    <col customWidth="1" hidden="1" min="4" max="4" width="8.29"/>
    <col customWidth="1" min="5" max="5" width="8.29"/>
    <col customWidth="1" hidden="1" min="6" max="6" width="8.29"/>
    <col customWidth="1" min="7" max="7" width="8.29"/>
    <col customWidth="1" min="8" max="8" width="8.71"/>
    <col customWidth="1" min="9" max="9" width="10.0"/>
    <col customWidth="1" min="10" max="10" width="11.86"/>
    <col customWidth="1" min="11" max="26" width="8.71"/>
  </cols>
  <sheetData>
    <row r="1" ht="19.5" customHeight="1">
      <c r="A1" s="141" t="s">
        <v>480</v>
      </c>
      <c r="B1" s="20"/>
      <c r="C1" s="21"/>
      <c r="D1" s="21"/>
      <c r="E1" s="21"/>
      <c r="F1" s="21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9.5" customHeight="1">
      <c r="A2" s="12" t="s">
        <v>481</v>
      </c>
      <c r="B2" s="24"/>
      <c r="C2" s="21"/>
      <c r="D2" s="21"/>
      <c r="E2" s="21"/>
      <c r="F2" s="21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9.5" customHeight="1">
      <c r="A3" s="23"/>
      <c r="B3" s="23"/>
      <c r="C3" s="21"/>
      <c r="D3" s="21"/>
      <c r="E3" s="21"/>
      <c r="F3" s="21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9.5" customHeight="1">
      <c r="A4" s="22"/>
      <c r="B4" s="22"/>
      <c r="C4" s="26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50.25" customHeight="1">
      <c r="A5" s="118"/>
      <c r="B5" s="118"/>
      <c r="C5" s="119"/>
      <c r="D5" s="31" t="s">
        <v>62</v>
      </c>
      <c r="E5" s="31" t="s">
        <v>63</v>
      </c>
      <c r="F5" s="31" t="s">
        <v>64</v>
      </c>
      <c r="G5" s="31" t="s">
        <v>65</v>
      </c>
      <c r="H5" s="31" t="s">
        <v>66</v>
      </c>
      <c r="I5" s="31" t="s">
        <v>482</v>
      </c>
      <c r="J5" s="31" t="s">
        <v>483</v>
      </c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21.75" customHeight="1">
      <c r="A6" s="32"/>
      <c r="B6" s="32"/>
      <c r="C6" s="30"/>
      <c r="D6" s="166"/>
      <c r="E6" s="166"/>
      <c r="F6" s="166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34.5" customHeight="1">
      <c r="A7" s="135" t="s">
        <v>484</v>
      </c>
      <c r="D7" s="58">
        <v>1.0</v>
      </c>
      <c r="E7" s="58">
        <v>1.0</v>
      </c>
      <c r="F7" s="58">
        <v>1.0</v>
      </c>
      <c r="G7" s="58">
        <v>1.0</v>
      </c>
      <c r="H7" s="58">
        <v>1.0</v>
      </c>
      <c r="I7" s="58">
        <v>1.0</v>
      </c>
      <c r="J7" s="58">
        <v>1.0</v>
      </c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21.75" customHeight="1">
      <c r="A8" s="73"/>
      <c r="B8" s="21" t="s">
        <v>485</v>
      </c>
      <c r="C8" s="2"/>
      <c r="D8" s="167"/>
      <c r="E8" s="167"/>
      <c r="F8" s="167"/>
      <c r="G8" s="167"/>
      <c r="H8" s="167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21.75" customHeight="1">
      <c r="A9" s="73"/>
      <c r="B9" s="2"/>
      <c r="C9" s="13" t="s">
        <v>486</v>
      </c>
      <c r="D9" s="60">
        <v>0.0</v>
      </c>
      <c r="E9" s="60">
        <v>0.0</v>
      </c>
      <c r="F9" s="60">
        <v>0.0</v>
      </c>
      <c r="G9" s="60">
        <v>0.0</v>
      </c>
      <c r="H9" s="60">
        <v>0.0</v>
      </c>
      <c r="I9" s="60">
        <v>0.0</v>
      </c>
      <c r="J9" s="60">
        <v>0.0</v>
      </c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21.75" customHeight="1">
      <c r="A10" s="73"/>
      <c r="B10" s="2"/>
      <c r="C10" s="13" t="s">
        <v>487</v>
      </c>
      <c r="D10" s="42">
        <v>1.0</v>
      </c>
      <c r="E10" s="42">
        <v>1.0</v>
      </c>
      <c r="F10" s="42">
        <v>1.0</v>
      </c>
      <c r="G10" s="42">
        <v>1.0</v>
      </c>
      <c r="H10" s="42">
        <v>1.0</v>
      </c>
      <c r="I10" s="42">
        <v>1.0</v>
      </c>
      <c r="J10" s="120">
        <v>1.0</v>
      </c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21.75" customHeight="1">
      <c r="A11" s="73"/>
      <c r="B11" s="73" t="s">
        <v>488</v>
      </c>
      <c r="C11" s="73"/>
      <c r="D11" s="167"/>
      <c r="E11" s="167"/>
      <c r="F11" s="167"/>
      <c r="G11" s="167"/>
      <c r="H11" s="167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21.75" customHeight="1">
      <c r="A12" s="73"/>
      <c r="B12" s="2"/>
      <c r="C12" s="2" t="s">
        <v>489</v>
      </c>
      <c r="D12" s="60">
        <v>0.0</v>
      </c>
      <c r="E12" s="60">
        <v>0.0</v>
      </c>
      <c r="F12" s="60">
        <v>0.0</v>
      </c>
      <c r="G12" s="60">
        <v>0.0</v>
      </c>
      <c r="H12" s="60">
        <v>0.0</v>
      </c>
      <c r="I12" s="60">
        <v>0.0</v>
      </c>
      <c r="J12" s="60">
        <v>0.0</v>
      </c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21.75" customHeight="1">
      <c r="A13" s="73"/>
      <c r="B13" s="2"/>
      <c r="C13" s="2" t="s">
        <v>490</v>
      </c>
      <c r="D13" s="42">
        <v>1.0</v>
      </c>
      <c r="E13" s="42">
        <v>1.0</v>
      </c>
      <c r="F13" s="42">
        <v>1.0</v>
      </c>
      <c r="G13" s="42">
        <v>1.0</v>
      </c>
      <c r="H13" s="42">
        <v>1.0</v>
      </c>
      <c r="I13" s="42">
        <v>1.0</v>
      </c>
      <c r="J13" s="120">
        <v>1.0</v>
      </c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21.75" customHeight="1">
      <c r="A14" s="20" t="s">
        <v>134</v>
      </c>
      <c r="B14" s="20"/>
      <c r="C14" s="2"/>
      <c r="D14" s="58">
        <v>16.0</v>
      </c>
      <c r="E14" s="58">
        <v>32.0</v>
      </c>
      <c r="F14" s="58">
        <v>28.0</v>
      </c>
      <c r="G14" s="58">
        <v>28.0</v>
      </c>
      <c r="H14" s="58">
        <v>28.0</v>
      </c>
      <c r="I14" s="58">
        <v>28.0</v>
      </c>
      <c r="J14" s="58">
        <v>28.0</v>
      </c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21.75" customHeight="1">
      <c r="A15" s="168" t="s">
        <v>135</v>
      </c>
      <c r="D15" s="58"/>
      <c r="E15" s="37"/>
      <c r="F15" s="37"/>
      <c r="G15" s="37"/>
      <c r="H15" s="37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21.75" customHeight="1">
      <c r="A16" s="168"/>
      <c r="B16" s="21" t="s">
        <v>491</v>
      </c>
      <c r="C16" s="11"/>
      <c r="D16" s="167"/>
      <c r="E16" s="167"/>
      <c r="F16" s="167"/>
      <c r="G16" s="167"/>
      <c r="H16" s="167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21.75" customHeight="1">
      <c r="A17" s="168"/>
      <c r="B17" s="168"/>
      <c r="C17" s="11" t="s">
        <v>492</v>
      </c>
      <c r="D17" s="42">
        <v>10.0</v>
      </c>
      <c r="E17" s="42">
        <v>23.0</v>
      </c>
      <c r="F17" s="42">
        <v>18.0</v>
      </c>
      <c r="G17" s="42">
        <v>18.0</v>
      </c>
      <c r="H17" s="42">
        <v>18.0</v>
      </c>
      <c r="I17" s="42">
        <v>18.0</v>
      </c>
      <c r="J17" s="120">
        <v>18.0</v>
      </c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21.75" customHeight="1">
      <c r="A18" s="168"/>
      <c r="B18" s="168"/>
      <c r="C18" s="11" t="s">
        <v>493</v>
      </c>
      <c r="D18" s="42">
        <v>6.0</v>
      </c>
      <c r="E18" s="42">
        <v>9.0</v>
      </c>
      <c r="F18" s="42">
        <v>10.0</v>
      </c>
      <c r="G18" s="42">
        <v>10.0</v>
      </c>
      <c r="H18" s="42">
        <v>10.0</v>
      </c>
      <c r="I18" s="42">
        <v>10.0</v>
      </c>
      <c r="J18" s="120">
        <v>10.0</v>
      </c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21.75" customHeight="1">
      <c r="A19" s="168"/>
      <c r="B19" s="21" t="s">
        <v>494</v>
      </c>
      <c r="C19" s="2"/>
      <c r="D19" s="167"/>
      <c r="E19" s="167"/>
      <c r="F19" s="167"/>
      <c r="G19" s="167"/>
      <c r="H19" s="167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21.75" customHeight="1">
      <c r="A20" s="168"/>
      <c r="B20" s="2"/>
      <c r="C20" s="13" t="s">
        <v>495</v>
      </c>
      <c r="D20" s="60">
        <v>0.0</v>
      </c>
      <c r="E20" s="60">
        <v>0.0</v>
      </c>
      <c r="F20" s="60">
        <v>0.0</v>
      </c>
      <c r="G20" s="60">
        <v>0.0</v>
      </c>
      <c r="H20" s="60">
        <v>0.0</v>
      </c>
      <c r="I20" s="60">
        <v>0.0</v>
      </c>
      <c r="J20" s="60">
        <v>0.0</v>
      </c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21.75" customHeight="1">
      <c r="A21" s="168"/>
      <c r="B21" s="2"/>
      <c r="C21" s="13" t="s">
        <v>496</v>
      </c>
      <c r="D21" s="42">
        <v>16.0</v>
      </c>
      <c r="E21" s="42">
        <v>32.0</v>
      </c>
      <c r="F21" s="42">
        <v>28.0</v>
      </c>
      <c r="G21" s="42">
        <v>28.0</v>
      </c>
      <c r="H21" s="42">
        <v>28.0</v>
      </c>
      <c r="I21" s="42">
        <v>28.0</v>
      </c>
      <c r="J21" s="120">
        <v>28.0</v>
      </c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21.75" customHeight="1">
      <c r="A22" s="168"/>
      <c r="B22" s="73" t="s">
        <v>497</v>
      </c>
      <c r="C22" s="73"/>
      <c r="D22" s="167"/>
      <c r="E22" s="167"/>
      <c r="F22" s="167"/>
      <c r="G22" s="167"/>
      <c r="H22" s="167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21.75" customHeight="1">
      <c r="A23" s="168"/>
      <c r="B23" s="2"/>
      <c r="C23" s="2" t="s">
        <v>498</v>
      </c>
      <c r="D23" s="60">
        <v>0.0</v>
      </c>
      <c r="E23" s="60">
        <v>0.0</v>
      </c>
      <c r="F23" s="60">
        <v>0.0</v>
      </c>
      <c r="G23" s="60">
        <v>0.0</v>
      </c>
      <c r="H23" s="60">
        <v>0.0</v>
      </c>
      <c r="I23" s="60">
        <v>0.0</v>
      </c>
      <c r="J23" s="60">
        <v>0.0</v>
      </c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21.75" customHeight="1">
      <c r="A24" s="168"/>
      <c r="B24" s="2"/>
      <c r="C24" s="2" t="s">
        <v>499</v>
      </c>
      <c r="D24" s="42">
        <v>16.0</v>
      </c>
      <c r="E24" s="42">
        <v>32.0</v>
      </c>
      <c r="F24" s="42">
        <v>28.0</v>
      </c>
      <c r="G24" s="42">
        <v>28.0</v>
      </c>
      <c r="H24" s="42">
        <v>28.0</v>
      </c>
      <c r="I24" s="42">
        <v>28.0</v>
      </c>
      <c r="J24" s="120">
        <v>28.0</v>
      </c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21.75" customHeight="1">
      <c r="A25" s="168"/>
      <c r="B25" s="21" t="s">
        <v>500</v>
      </c>
      <c r="C25" s="11"/>
      <c r="D25" s="167"/>
      <c r="E25" s="167"/>
      <c r="F25" s="167"/>
      <c r="G25" s="167"/>
      <c r="H25" s="167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21.75" customHeight="1">
      <c r="A26" s="73"/>
      <c r="B26" s="4" t="s">
        <v>501</v>
      </c>
      <c r="C26" s="2"/>
      <c r="D26" s="42"/>
      <c r="E26" s="37"/>
      <c r="F26" s="37"/>
      <c r="G26" s="37"/>
      <c r="H26" s="37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21.75" customHeight="1">
      <c r="A27" s="73"/>
      <c r="B27" s="4"/>
      <c r="C27" s="13" t="s">
        <v>502</v>
      </c>
      <c r="D27" s="42">
        <v>2.0</v>
      </c>
      <c r="E27" s="42">
        <v>2.0</v>
      </c>
      <c r="F27" s="60">
        <v>0.0</v>
      </c>
      <c r="G27" s="42">
        <v>1.0</v>
      </c>
      <c r="H27" s="42">
        <v>1.0</v>
      </c>
      <c r="I27" s="42">
        <v>1.0</v>
      </c>
      <c r="J27" s="169">
        <v>1.0</v>
      </c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21.75" customHeight="1">
      <c r="A28" s="73"/>
      <c r="B28" s="4"/>
      <c r="C28" s="13" t="s">
        <v>503</v>
      </c>
      <c r="D28" s="42">
        <v>14.0</v>
      </c>
      <c r="E28" s="42">
        <v>28.0</v>
      </c>
      <c r="F28" s="42">
        <v>28.0</v>
      </c>
      <c r="G28" s="42">
        <v>27.0</v>
      </c>
      <c r="H28" s="42">
        <v>27.0</v>
      </c>
      <c r="I28" s="42">
        <v>27.0</v>
      </c>
      <c r="J28" s="42">
        <v>27.0</v>
      </c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21.75" customHeight="1">
      <c r="A29" s="73"/>
      <c r="B29" s="4"/>
      <c r="C29" s="13" t="s">
        <v>504</v>
      </c>
      <c r="D29" s="60">
        <v>0.0</v>
      </c>
      <c r="E29" s="42">
        <v>2.0</v>
      </c>
      <c r="F29" s="60">
        <v>0.0</v>
      </c>
      <c r="G29" s="60">
        <v>0.0</v>
      </c>
      <c r="H29" s="60">
        <v>0.0</v>
      </c>
      <c r="I29" s="60">
        <v>0.0</v>
      </c>
      <c r="J29" s="60">
        <v>0.0</v>
      </c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5.0" customHeight="1">
      <c r="A30" s="2"/>
      <c r="B30" s="2"/>
      <c r="C30" s="2"/>
      <c r="D30" s="8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5.0" customHeight="1">
      <c r="A31" s="2"/>
      <c r="B31" s="2"/>
      <c r="C31" s="2"/>
      <c r="D31" s="47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5.0" customHeight="1">
      <c r="A32" s="135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5.0" customHeight="1">
      <c r="A33" s="73"/>
      <c r="B33" s="4"/>
      <c r="C33" s="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5.0" customHeight="1">
      <c r="A34" s="73"/>
      <c r="B34" s="2"/>
      <c r="C34" s="13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5.0" customHeight="1">
      <c r="A35" s="73"/>
      <c r="B35" s="2"/>
      <c r="C35" s="13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5.0" customHeight="1">
      <c r="A36" s="73"/>
      <c r="B36" s="73"/>
      <c r="C36" s="73"/>
      <c r="D36" s="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5.0" customHeight="1">
      <c r="A37" s="73"/>
      <c r="B37" s="2"/>
      <c r="C37" s="2"/>
      <c r="D37" s="2"/>
      <c r="E37" s="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5.0" customHeight="1">
      <c r="A38" s="73"/>
      <c r="B38" s="2"/>
      <c r="C38" s="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5.0" customHeight="1">
      <c r="A39" s="20"/>
      <c r="B39" s="20"/>
      <c r="C39" s="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5.0" customHeight="1">
      <c r="A40" s="168"/>
      <c r="B40" s="4"/>
      <c r="C40" s="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5.0" customHeight="1">
      <c r="A41" s="168"/>
      <c r="B41" s="2"/>
      <c r="C41" s="13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5.0" customHeight="1">
      <c r="A42" s="168"/>
      <c r="B42" s="2"/>
      <c r="C42" s="13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5.0" customHeight="1">
      <c r="A43" s="168"/>
      <c r="B43" s="73"/>
      <c r="C43" s="73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5.0" customHeight="1">
      <c r="A44" s="168"/>
      <c r="B44" s="2"/>
      <c r="C44" s="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5.0" customHeight="1">
      <c r="A45" s="168"/>
      <c r="B45" s="2"/>
      <c r="C45" s="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5.0" customHeight="1">
      <c r="A46" s="168"/>
      <c r="B46" s="4"/>
      <c r="C46" s="11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5.0" customHeight="1">
      <c r="A47" s="73"/>
      <c r="B47" s="4"/>
      <c r="C47" s="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5.0" customHeight="1">
      <c r="A48" s="73"/>
      <c r="B48" s="4"/>
      <c r="C48" s="13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5.0" customHeight="1">
      <c r="A49" s="73"/>
      <c r="B49" s="4"/>
      <c r="C49" s="13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5.0" customHeight="1">
      <c r="A50" s="73"/>
      <c r="B50" s="4"/>
      <c r="C50" s="13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3.5" customHeight="1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3.5" customHeight="1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3.5" customHeight="1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3.5" customHeight="1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3.5" customHeight="1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3.5" customHeight="1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3.5" customHeight="1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3.5" customHeight="1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3.5" customHeight="1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3.5" customHeight="1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3.5" customHeight="1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3.5" customHeight="1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3.5" customHeight="1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3.5" customHeight="1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3.5" customHeight="1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3.5" customHeight="1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3.5" customHeight="1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3.5" customHeight="1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3.5" customHeight="1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3.5" customHeight="1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3.5" customHeight="1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3.5" customHeight="1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3.5" customHeight="1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3.5" customHeight="1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3.5" customHeight="1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3.5" customHeight="1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3.5" customHeight="1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3.5" customHeight="1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3.5" customHeight="1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3.5" customHeight="1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3.5" customHeight="1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3.5" customHeight="1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3.5" customHeight="1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3.5" customHeight="1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3.5" customHeight="1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3.5" customHeight="1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3.5" customHeight="1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3.5" customHeight="1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3.5" customHeight="1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3.5" customHeight="1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3.5" customHeight="1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3.5" customHeight="1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3.5" customHeight="1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3.5" customHeight="1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3.5" customHeight="1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3.5" customHeight="1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3.5" customHeight="1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3.5" customHeight="1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3.5" customHeight="1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3.5" customHeight="1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3.5" customHeight="1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3.5" customHeight="1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3.5" customHeight="1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3.5" customHeight="1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3.5" customHeight="1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3.5" customHeight="1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3.5" customHeight="1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3.5" customHeight="1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3.5" customHeight="1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3.5" customHeight="1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3.5" customHeight="1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3.5" customHeight="1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3.5" customHeight="1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3.5" customHeight="1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3.5" customHeight="1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3.5" customHeight="1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3.5" customHeight="1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3.5" customHeight="1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3.5" customHeight="1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3.5" customHeight="1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3.5" customHeight="1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3.5" customHeight="1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3.5" customHeight="1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3.5" customHeight="1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3.5" customHeight="1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3.5" customHeight="1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3.5" customHeight="1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3.5" customHeight="1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3.5" customHeight="1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3.5" customHeight="1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3.5" customHeight="1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3.5" customHeight="1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3.5" customHeight="1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3.5" customHeight="1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3.5" customHeight="1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3.5" customHeight="1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3.5" customHeight="1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3.5" customHeight="1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3.5" customHeight="1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3.5" customHeight="1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3.5" customHeight="1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3.5" customHeight="1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3.5" customHeight="1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3.5" customHeight="1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3.5" customHeight="1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3.5" customHeight="1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3.5" customHeight="1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3.5" customHeight="1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3.5" customHeight="1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3.5" customHeight="1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3.5" customHeight="1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3.5" customHeight="1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3.5" customHeight="1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3.5" customHeight="1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3.5" customHeight="1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3.5" customHeight="1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3.5" customHeight="1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3.5" customHeight="1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3.5" customHeight="1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3.5" customHeight="1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3.5" customHeight="1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3.5" customHeight="1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3.5" customHeight="1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3.5" customHeight="1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3.5" customHeight="1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3.5" customHeight="1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3.5" customHeight="1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3.5" customHeight="1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3.5" customHeight="1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3.5" customHeight="1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3.5" customHeight="1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3.5" customHeight="1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3.5" customHeight="1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3.5" customHeight="1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3.5" customHeight="1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3.5" customHeight="1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3.5" customHeight="1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3.5" customHeight="1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3.5" customHeight="1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3.5" customHeight="1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3.5" customHeight="1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3.5" customHeight="1">
      <c r="A182" s="32"/>
      <c r="B182" s="32"/>
      <c r="C182" s="32"/>
      <c r="D182" s="32"/>
      <c r="E182" s="32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3.5" customHeight="1">
      <c r="A183" s="32"/>
      <c r="B183" s="32"/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3.5" customHeight="1">
      <c r="A184" s="32"/>
      <c r="B184" s="32"/>
      <c r="C184" s="32"/>
      <c r="D184" s="32"/>
      <c r="E184" s="32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3.5" customHeight="1">
      <c r="A185" s="32"/>
      <c r="B185" s="32"/>
      <c r="C185" s="32"/>
      <c r="D185" s="32"/>
      <c r="E185" s="32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3.5" customHeight="1">
      <c r="A186" s="32"/>
      <c r="B186" s="32"/>
      <c r="C186" s="32"/>
      <c r="D186" s="32"/>
      <c r="E186" s="32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3.5" customHeight="1">
      <c r="A187" s="32"/>
      <c r="B187" s="32"/>
      <c r="C187" s="32"/>
      <c r="D187" s="32"/>
      <c r="E187" s="32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3.5" customHeight="1">
      <c r="A188" s="32"/>
      <c r="B188" s="32"/>
      <c r="C188" s="32"/>
      <c r="D188" s="32"/>
      <c r="E188" s="32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3.5" customHeight="1">
      <c r="A189" s="32"/>
      <c r="B189" s="32"/>
      <c r="C189" s="3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3.5" customHeight="1">
      <c r="A190" s="32"/>
      <c r="B190" s="32"/>
      <c r="C190" s="3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3.5" customHeight="1">
      <c r="A191" s="32"/>
      <c r="B191" s="32"/>
      <c r="C191" s="3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3.5" customHeight="1">
      <c r="A192" s="32"/>
      <c r="B192" s="32"/>
      <c r="C192" s="3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3.5" customHeight="1">
      <c r="A193" s="32"/>
      <c r="B193" s="32"/>
      <c r="C193" s="3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3.5" customHeight="1">
      <c r="A194" s="32"/>
      <c r="B194" s="32"/>
      <c r="C194" s="3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3.5" customHeight="1">
      <c r="A195" s="32"/>
      <c r="B195" s="32"/>
      <c r="C195" s="3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3.5" customHeight="1">
      <c r="A196" s="32"/>
      <c r="B196" s="32"/>
      <c r="C196" s="3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3.5" customHeight="1">
      <c r="A197" s="32"/>
      <c r="B197" s="32"/>
      <c r="C197" s="3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3.5" customHeight="1">
      <c r="A198" s="32"/>
      <c r="B198" s="32"/>
      <c r="C198" s="3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3.5" customHeight="1">
      <c r="A199" s="32"/>
      <c r="B199" s="32"/>
      <c r="C199" s="3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3.5" customHeight="1">
      <c r="A200" s="32"/>
      <c r="B200" s="32"/>
      <c r="C200" s="3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3.5" customHeight="1">
      <c r="A201" s="32"/>
      <c r="B201" s="32"/>
      <c r="C201" s="3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3.5" customHeight="1">
      <c r="A202" s="32"/>
      <c r="B202" s="32"/>
      <c r="C202" s="3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3.5" customHeight="1">
      <c r="A203" s="32"/>
      <c r="B203" s="32"/>
      <c r="C203" s="3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3.5" customHeight="1">
      <c r="A204" s="32"/>
      <c r="B204" s="32"/>
      <c r="C204" s="3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3.5" customHeight="1">
      <c r="A205" s="32"/>
      <c r="B205" s="32"/>
      <c r="C205" s="32"/>
      <c r="D205" s="32"/>
      <c r="E205" s="32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3.5" customHeight="1">
      <c r="A206" s="32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3.5" customHeight="1">
      <c r="A207" s="32"/>
      <c r="B207" s="32"/>
      <c r="C207" s="32"/>
      <c r="D207" s="32"/>
      <c r="E207" s="32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3.5" customHeight="1">
      <c r="A208" s="32"/>
      <c r="B208" s="32"/>
      <c r="C208" s="32"/>
      <c r="D208" s="32"/>
      <c r="E208" s="32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3.5" customHeight="1">
      <c r="A209" s="32"/>
      <c r="B209" s="32"/>
      <c r="C209" s="32"/>
      <c r="D209" s="32"/>
      <c r="E209" s="32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3.5" customHeight="1">
      <c r="A210" s="32"/>
      <c r="B210" s="32"/>
      <c r="C210" s="32"/>
      <c r="D210" s="32"/>
      <c r="E210" s="32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3.5" customHeight="1">
      <c r="A211" s="32"/>
      <c r="B211" s="32"/>
      <c r="C211" s="32"/>
      <c r="D211" s="32"/>
      <c r="E211" s="32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3.5" customHeight="1">
      <c r="A212" s="32"/>
      <c r="B212" s="32"/>
      <c r="C212" s="32"/>
      <c r="D212" s="32"/>
      <c r="E212" s="32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3.5" customHeight="1">
      <c r="A213" s="32"/>
      <c r="B213" s="32"/>
      <c r="C213" s="32"/>
      <c r="D213" s="32"/>
      <c r="E213" s="32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3.5" customHeight="1">
      <c r="A214" s="32"/>
      <c r="B214" s="32"/>
      <c r="C214" s="32"/>
      <c r="D214" s="32"/>
      <c r="E214" s="32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3.5" customHeight="1">
      <c r="A215" s="32"/>
      <c r="B215" s="32"/>
      <c r="C215" s="32"/>
      <c r="D215" s="32"/>
      <c r="E215" s="32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3.5" customHeight="1">
      <c r="A216" s="32"/>
      <c r="B216" s="32"/>
      <c r="C216" s="32"/>
      <c r="D216" s="32"/>
      <c r="E216" s="32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3.5" customHeight="1">
      <c r="A217" s="32"/>
      <c r="B217" s="32"/>
      <c r="C217" s="32"/>
      <c r="D217" s="32"/>
      <c r="E217" s="32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3.5" customHeight="1">
      <c r="A218" s="32"/>
      <c r="B218" s="32"/>
      <c r="C218" s="32"/>
      <c r="D218" s="32"/>
      <c r="E218" s="32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3.5" customHeight="1">
      <c r="A219" s="32"/>
      <c r="B219" s="32"/>
      <c r="C219" s="32"/>
      <c r="D219" s="32"/>
      <c r="E219" s="32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3.5" customHeight="1">
      <c r="A220" s="32"/>
      <c r="B220" s="32"/>
      <c r="C220" s="32"/>
      <c r="D220" s="32"/>
      <c r="E220" s="32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3.5" customHeight="1">
      <c r="A221" s="32"/>
      <c r="B221" s="32"/>
      <c r="C221" s="32"/>
      <c r="D221" s="32"/>
      <c r="E221" s="32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3.5" customHeight="1">
      <c r="A222" s="32"/>
      <c r="B222" s="32"/>
      <c r="C222" s="32"/>
      <c r="D222" s="32"/>
      <c r="E222" s="32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3.5" customHeight="1">
      <c r="A223" s="32"/>
      <c r="B223" s="32"/>
      <c r="C223" s="32"/>
      <c r="D223" s="32"/>
      <c r="E223" s="32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3.5" customHeight="1">
      <c r="A224" s="32"/>
      <c r="B224" s="32"/>
      <c r="C224" s="32"/>
      <c r="D224" s="32"/>
      <c r="E224" s="32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3.5" customHeight="1">
      <c r="A225" s="32"/>
      <c r="B225" s="32"/>
      <c r="C225" s="32"/>
      <c r="D225" s="32"/>
      <c r="E225" s="32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3.5" customHeight="1">
      <c r="A226" s="32"/>
      <c r="B226" s="32"/>
      <c r="C226" s="32"/>
      <c r="D226" s="32"/>
      <c r="E226" s="32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3.5" customHeight="1">
      <c r="A227" s="32"/>
      <c r="B227" s="32"/>
      <c r="C227" s="32"/>
      <c r="D227" s="32"/>
      <c r="E227" s="32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3.5" customHeight="1">
      <c r="A228" s="32"/>
      <c r="B228" s="32"/>
      <c r="C228" s="32"/>
      <c r="D228" s="32"/>
      <c r="E228" s="32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3.5" customHeight="1">
      <c r="A229" s="32"/>
      <c r="B229" s="32"/>
      <c r="C229" s="32"/>
      <c r="D229" s="32"/>
      <c r="E229" s="32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3.5" customHeight="1">
      <c r="A230" s="32"/>
      <c r="B230" s="32"/>
      <c r="C230" s="32"/>
      <c r="D230" s="32"/>
      <c r="E230" s="32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3.5" customHeight="1">
      <c r="A231" s="32"/>
      <c r="B231" s="32"/>
      <c r="C231" s="32"/>
      <c r="D231" s="32"/>
      <c r="E231" s="32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3.5" customHeight="1">
      <c r="A232" s="32"/>
      <c r="B232" s="32"/>
      <c r="C232" s="32"/>
      <c r="D232" s="32"/>
      <c r="E232" s="32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3.5" customHeight="1">
      <c r="A233" s="32"/>
      <c r="B233" s="32"/>
      <c r="C233" s="32"/>
      <c r="D233" s="32"/>
      <c r="E233" s="32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3.5" customHeight="1">
      <c r="A234" s="32"/>
      <c r="B234" s="32"/>
      <c r="C234" s="32"/>
      <c r="D234" s="32"/>
      <c r="E234" s="32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3.5" customHeight="1">
      <c r="A235" s="32"/>
      <c r="B235" s="32"/>
      <c r="C235" s="32"/>
      <c r="D235" s="32"/>
      <c r="E235" s="32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3.5" customHeight="1">
      <c r="A236" s="32"/>
      <c r="B236" s="32"/>
      <c r="C236" s="32"/>
      <c r="D236" s="32"/>
      <c r="E236" s="32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3.5" customHeight="1">
      <c r="A237" s="32"/>
      <c r="B237" s="32"/>
      <c r="C237" s="32"/>
      <c r="D237" s="32"/>
      <c r="E237" s="32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3.5" customHeight="1">
      <c r="A238" s="32"/>
      <c r="B238" s="32"/>
      <c r="C238" s="32"/>
      <c r="D238" s="32"/>
      <c r="E238" s="32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3.5" customHeight="1">
      <c r="A239" s="32"/>
      <c r="B239" s="32"/>
      <c r="C239" s="32"/>
      <c r="D239" s="32"/>
      <c r="E239" s="32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3.5" customHeight="1">
      <c r="A240" s="32"/>
      <c r="B240" s="32"/>
      <c r="C240" s="32"/>
      <c r="D240" s="32"/>
      <c r="E240" s="32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3.5" customHeight="1">
      <c r="A241" s="32"/>
      <c r="B241" s="32"/>
      <c r="C241" s="32"/>
      <c r="D241" s="32"/>
      <c r="E241" s="32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3.5" customHeight="1">
      <c r="A242" s="32"/>
      <c r="B242" s="32"/>
      <c r="C242" s="32"/>
      <c r="D242" s="32"/>
      <c r="E242" s="32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3.5" customHeight="1">
      <c r="A243" s="32"/>
      <c r="B243" s="32"/>
      <c r="C243" s="32"/>
      <c r="D243" s="32"/>
      <c r="E243" s="32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3.5" customHeight="1">
      <c r="A244" s="32"/>
      <c r="B244" s="32"/>
      <c r="C244" s="32"/>
      <c r="D244" s="32"/>
      <c r="E244" s="32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3.5" customHeight="1">
      <c r="A245" s="32"/>
      <c r="B245" s="32"/>
      <c r="C245" s="32"/>
      <c r="D245" s="32"/>
      <c r="E245" s="32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3.5" customHeight="1">
      <c r="A246" s="32"/>
      <c r="B246" s="32"/>
      <c r="C246" s="32"/>
      <c r="D246" s="32"/>
      <c r="E246" s="32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3.5" customHeight="1">
      <c r="A247" s="32"/>
      <c r="B247" s="32"/>
      <c r="C247" s="32"/>
      <c r="D247" s="32"/>
      <c r="E247" s="32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3.5" customHeight="1">
      <c r="A248" s="32"/>
      <c r="B248" s="32"/>
      <c r="C248" s="32"/>
      <c r="D248" s="32"/>
      <c r="E248" s="32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3.5" customHeight="1">
      <c r="A249" s="32"/>
      <c r="B249" s="32"/>
      <c r="C249" s="32"/>
      <c r="D249" s="32"/>
      <c r="E249" s="32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3.5" customHeight="1">
      <c r="A250" s="32"/>
      <c r="B250" s="32"/>
      <c r="C250" s="32"/>
      <c r="D250" s="32"/>
      <c r="E250" s="32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3.5" customHeight="1">
      <c r="A251" s="32"/>
      <c r="B251" s="32"/>
      <c r="C251" s="32"/>
      <c r="D251" s="32"/>
      <c r="E251" s="32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3.5" customHeight="1">
      <c r="A252" s="32"/>
      <c r="B252" s="32"/>
      <c r="C252" s="32"/>
      <c r="D252" s="32"/>
      <c r="E252" s="32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3.5" customHeight="1">
      <c r="A253" s="32"/>
      <c r="B253" s="32"/>
      <c r="C253" s="32"/>
      <c r="D253" s="32"/>
      <c r="E253" s="32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3.5" customHeight="1">
      <c r="A254" s="32"/>
      <c r="B254" s="32"/>
      <c r="C254" s="32"/>
      <c r="D254" s="32"/>
      <c r="E254" s="32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3.5" customHeight="1">
      <c r="A255" s="32"/>
      <c r="B255" s="32"/>
      <c r="C255" s="32"/>
      <c r="D255" s="32"/>
      <c r="E255" s="32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3.5" customHeight="1">
      <c r="A256" s="32"/>
      <c r="B256" s="32"/>
      <c r="C256" s="32"/>
      <c r="D256" s="32"/>
      <c r="E256" s="32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3.5" customHeight="1">
      <c r="A257" s="32"/>
      <c r="B257" s="32"/>
      <c r="C257" s="32"/>
      <c r="D257" s="32"/>
      <c r="E257" s="32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3.5" customHeight="1">
      <c r="A258" s="32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3.5" customHeight="1">
      <c r="A259" s="32"/>
      <c r="B259" s="32"/>
      <c r="C259" s="32"/>
      <c r="D259" s="32"/>
      <c r="E259" s="32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3.5" customHeight="1">
      <c r="A260" s="32"/>
      <c r="B260" s="32"/>
      <c r="C260" s="32"/>
      <c r="D260" s="32"/>
      <c r="E260" s="32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3.5" customHeight="1">
      <c r="A261" s="32"/>
      <c r="B261" s="32"/>
      <c r="C261" s="32"/>
      <c r="D261" s="32"/>
      <c r="E261" s="32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3.5" customHeight="1">
      <c r="A262" s="32"/>
      <c r="B262" s="32"/>
      <c r="C262" s="32"/>
      <c r="D262" s="32"/>
      <c r="E262" s="32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3.5" customHeight="1">
      <c r="A263" s="32"/>
      <c r="B263" s="32"/>
      <c r="C263" s="32"/>
      <c r="D263" s="32"/>
      <c r="E263" s="32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3.5" customHeight="1">
      <c r="A264" s="32"/>
      <c r="B264" s="32"/>
      <c r="C264" s="32"/>
      <c r="D264" s="32"/>
      <c r="E264" s="32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3.5" customHeight="1">
      <c r="A265" s="32"/>
      <c r="B265" s="32"/>
      <c r="C265" s="32"/>
      <c r="D265" s="32"/>
      <c r="E265" s="32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3.5" customHeight="1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3.5" customHeight="1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3.5" customHeight="1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3.5" customHeight="1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3.5" customHeight="1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3.5" customHeight="1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3.5" customHeight="1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3.5" customHeight="1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3.5" customHeight="1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3.5" customHeight="1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3.5" customHeight="1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3.5" customHeight="1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3.5" customHeight="1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3.5" customHeight="1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3.5" customHeight="1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3.5" customHeight="1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3.5" customHeight="1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3.5" customHeight="1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3.5" customHeight="1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3.5" customHeight="1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3.5" customHeight="1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3.5" customHeight="1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3.5" customHeight="1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3.5" customHeight="1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3.5" customHeight="1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3.5" customHeight="1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3.5" customHeight="1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3.5" customHeight="1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3.5" customHeight="1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3.5" customHeight="1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3.5" customHeight="1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3.5" customHeight="1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3.5" customHeight="1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3.5" customHeight="1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3.5" customHeight="1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3.5" customHeight="1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3.5" customHeight="1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3.5" customHeight="1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3.5" customHeight="1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3.5" customHeight="1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3.5" customHeight="1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3.5" customHeight="1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3.5" customHeight="1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3.5" customHeight="1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3.5" customHeight="1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3.5" customHeight="1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3.5" customHeight="1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3.5" customHeight="1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3.5" customHeight="1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3.5" customHeight="1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3.5" customHeight="1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3.5" customHeight="1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3.5" customHeight="1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3.5" customHeight="1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3.5" customHeight="1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3.5" customHeight="1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3.5" customHeight="1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3.5" customHeight="1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3.5" customHeight="1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3.5" customHeight="1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3.5" customHeight="1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3.5" customHeight="1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3.5" customHeight="1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3.5" customHeight="1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3.5" customHeight="1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3.5" customHeight="1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3.5" customHeight="1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3.5" customHeight="1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3.5" customHeight="1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3.5" customHeight="1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3.5" customHeight="1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3.5" customHeight="1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3.5" customHeight="1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3.5" customHeight="1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3.5" customHeight="1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3.5" customHeight="1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3.5" customHeight="1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3.5" customHeight="1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3.5" customHeight="1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3.5" customHeight="1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3.5" customHeight="1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3.5" customHeight="1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3.5" customHeight="1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3.5" customHeight="1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3.5" customHeight="1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3.5" customHeight="1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3.5" customHeight="1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3.5" customHeight="1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3.5" customHeight="1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3.5" customHeight="1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3.5" customHeight="1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3.5" customHeight="1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3.5" customHeight="1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3.5" customHeight="1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3.5" customHeight="1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3.5" customHeight="1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3.5" customHeight="1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3.5" customHeight="1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3.5" customHeight="1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3.5" customHeight="1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3.5" customHeight="1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3.5" customHeight="1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3.5" customHeight="1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3.5" customHeight="1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3.5" customHeight="1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3.5" customHeight="1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3.5" customHeight="1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3.5" customHeight="1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3.5" customHeight="1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3.5" customHeight="1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3.5" customHeight="1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3.5" customHeight="1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3.5" customHeight="1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3.5" customHeight="1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3.5" customHeight="1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3.5" customHeight="1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3.5" customHeight="1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3.5" customHeight="1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3.5" customHeight="1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3.5" customHeight="1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3.5" customHeight="1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3.5" customHeight="1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3.5" customHeight="1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3.5" customHeight="1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3.5" customHeight="1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3.5" customHeight="1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3.5" customHeight="1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3.5" customHeight="1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3.5" customHeight="1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3.5" customHeight="1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3.5" customHeight="1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3.5" customHeight="1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3.5" customHeight="1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3.5" customHeight="1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3.5" customHeight="1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3.5" customHeight="1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3.5" customHeight="1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3.5" customHeight="1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3.5" customHeight="1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3.5" customHeight="1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3.5" customHeight="1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3.5" customHeight="1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3.5" customHeight="1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3.5" customHeight="1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3.5" customHeight="1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3.5" customHeight="1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3.5" customHeight="1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3.5" customHeight="1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3.5" customHeight="1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3.5" customHeight="1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3.5" customHeight="1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3.5" customHeight="1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3.5" customHeight="1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3.5" customHeight="1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3.5" customHeight="1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3.5" customHeight="1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3.5" customHeight="1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3.5" customHeight="1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3.5" customHeight="1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3.5" customHeight="1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3.5" customHeight="1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3.5" customHeight="1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3.5" customHeight="1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3.5" customHeight="1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3.5" customHeight="1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3.5" customHeight="1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3.5" customHeight="1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3.5" customHeight="1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3.5" customHeight="1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3.5" customHeight="1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3.5" customHeight="1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3.5" customHeight="1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3.5" customHeight="1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3.5" customHeight="1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3.5" customHeight="1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3.5" customHeight="1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3.5" customHeight="1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3.5" customHeight="1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3.5" customHeight="1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3.5" customHeight="1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3.5" customHeight="1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3.5" customHeight="1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3.5" customHeight="1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3.5" customHeight="1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3.5" customHeight="1">
      <c r="A450" s="32"/>
      <c r="B450" s="32"/>
      <c r="C450" s="32"/>
      <c r="D450" s="32"/>
      <c r="E450" s="32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3.5" customHeight="1">
      <c r="A451" s="32"/>
      <c r="B451" s="32"/>
      <c r="C451" s="32"/>
      <c r="D451" s="32"/>
      <c r="E451" s="32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3.5" customHeight="1">
      <c r="A452" s="32"/>
      <c r="B452" s="32"/>
      <c r="C452" s="32"/>
      <c r="D452" s="32"/>
      <c r="E452" s="32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3.5" customHeight="1">
      <c r="A453" s="32"/>
      <c r="B453" s="32"/>
      <c r="C453" s="32"/>
      <c r="D453" s="32"/>
      <c r="E453" s="32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3.5" customHeight="1">
      <c r="A454" s="32"/>
      <c r="B454" s="32"/>
      <c r="C454" s="32"/>
      <c r="D454" s="32"/>
      <c r="E454" s="32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3.5" customHeight="1">
      <c r="A455" s="32"/>
      <c r="B455" s="32"/>
      <c r="C455" s="32"/>
      <c r="D455" s="32"/>
      <c r="E455" s="32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3.5" customHeight="1">
      <c r="A456" s="32"/>
      <c r="B456" s="32"/>
      <c r="C456" s="32"/>
      <c r="D456" s="32"/>
      <c r="E456" s="32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3.5" customHeight="1">
      <c r="A457" s="32"/>
      <c r="B457" s="32"/>
      <c r="C457" s="32"/>
      <c r="D457" s="32"/>
      <c r="E457" s="32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3.5" customHeight="1">
      <c r="A458" s="32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3.5" customHeight="1">
      <c r="A459" s="32"/>
      <c r="B459" s="32"/>
      <c r="C459" s="32"/>
      <c r="D459" s="32"/>
      <c r="E459" s="32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3.5" customHeight="1">
      <c r="A460" s="32"/>
      <c r="B460" s="32"/>
      <c r="C460" s="32"/>
      <c r="D460" s="32"/>
      <c r="E460" s="32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3.5" customHeight="1">
      <c r="A461" s="32"/>
      <c r="B461" s="32"/>
      <c r="C461" s="32"/>
      <c r="D461" s="32"/>
      <c r="E461" s="32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3.5" customHeight="1">
      <c r="A462" s="32"/>
      <c r="B462" s="32"/>
      <c r="C462" s="32"/>
      <c r="D462" s="32"/>
      <c r="E462" s="32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3.5" customHeight="1">
      <c r="A463" s="32"/>
      <c r="B463" s="32"/>
      <c r="C463" s="32"/>
      <c r="D463" s="32"/>
      <c r="E463" s="32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3.5" customHeight="1">
      <c r="A464" s="32"/>
      <c r="B464" s="32"/>
      <c r="C464" s="32"/>
      <c r="D464" s="32"/>
      <c r="E464" s="32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3.5" customHeight="1">
      <c r="A465" s="32"/>
      <c r="B465" s="32"/>
      <c r="C465" s="32"/>
      <c r="D465" s="32"/>
      <c r="E465" s="32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3.5" customHeight="1">
      <c r="A466" s="32"/>
      <c r="B466" s="32"/>
      <c r="C466" s="32"/>
      <c r="D466" s="32"/>
      <c r="E466" s="32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3.5" customHeight="1">
      <c r="A467" s="32"/>
      <c r="B467" s="32"/>
      <c r="C467" s="32"/>
      <c r="D467" s="32"/>
      <c r="E467" s="32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3.5" customHeight="1">
      <c r="A468" s="32"/>
      <c r="B468" s="32"/>
      <c r="C468" s="32"/>
      <c r="D468" s="32"/>
      <c r="E468" s="32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3.5" customHeight="1">
      <c r="A469" s="32"/>
      <c r="B469" s="32"/>
      <c r="C469" s="32"/>
      <c r="D469" s="32"/>
      <c r="E469" s="32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3.5" customHeight="1">
      <c r="A470" s="32"/>
      <c r="B470" s="32"/>
      <c r="C470" s="32"/>
      <c r="D470" s="32"/>
      <c r="E470" s="32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3.5" customHeight="1">
      <c r="A471" s="32"/>
      <c r="B471" s="32"/>
      <c r="C471" s="32"/>
      <c r="D471" s="32"/>
      <c r="E471" s="32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3.5" customHeight="1">
      <c r="A472" s="32"/>
      <c r="B472" s="32"/>
      <c r="C472" s="32"/>
      <c r="D472" s="32"/>
      <c r="E472" s="32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3.5" customHeight="1">
      <c r="A473" s="32"/>
      <c r="B473" s="32"/>
      <c r="C473" s="32"/>
      <c r="D473" s="32"/>
      <c r="E473" s="32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3.5" customHeight="1">
      <c r="A474" s="32"/>
      <c r="B474" s="32"/>
      <c r="C474" s="32"/>
      <c r="D474" s="32"/>
      <c r="E474" s="32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3.5" customHeight="1">
      <c r="A475" s="32"/>
      <c r="B475" s="32"/>
      <c r="C475" s="32"/>
      <c r="D475" s="32"/>
      <c r="E475" s="32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3.5" customHeight="1">
      <c r="A476" s="32"/>
      <c r="B476" s="32"/>
      <c r="C476" s="32"/>
      <c r="D476" s="32"/>
      <c r="E476" s="32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3.5" customHeight="1">
      <c r="A477" s="32"/>
      <c r="B477" s="32"/>
      <c r="C477" s="32"/>
      <c r="D477" s="32"/>
      <c r="E477" s="32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3.5" customHeight="1">
      <c r="A478" s="32"/>
      <c r="B478" s="32"/>
      <c r="C478" s="32"/>
      <c r="D478" s="32"/>
      <c r="E478" s="32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3.5" customHeight="1">
      <c r="A479" s="32"/>
      <c r="B479" s="32"/>
      <c r="C479" s="32"/>
      <c r="D479" s="32"/>
      <c r="E479" s="32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3.5" customHeight="1">
      <c r="A480" s="32"/>
      <c r="B480" s="32"/>
      <c r="C480" s="32"/>
      <c r="D480" s="32"/>
      <c r="E480" s="32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3.5" customHeight="1">
      <c r="A481" s="32"/>
      <c r="B481" s="32"/>
      <c r="C481" s="32"/>
      <c r="D481" s="32"/>
      <c r="E481" s="32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3.5" customHeight="1">
      <c r="A482" s="32"/>
      <c r="B482" s="32"/>
      <c r="C482" s="32"/>
      <c r="D482" s="32"/>
      <c r="E482" s="32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3.5" customHeight="1">
      <c r="A483" s="32"/>
      <c r="B483" s="32"/>
      <c r="C483" s="32"/>
      <c r="D483" s="32"/>
      <c r="E483" s="32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3.5" customHeight="1">
      <c r="A484" s="32"/>
      <c r="B484" s="32"/>
      <c r="C484" s="32"/>
      <c r="D484" s="32"/>
      <c r="E484" s="32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3.5" customHeight="1">
      <c r="A485" s="32"/>
      <c r="B485" s="32"/>
      <c r="C485" s="32"/>
      <c r="D485" s="32"/>
      <c r="E485" s="32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3.5" customHeight="1">
      <c r="A486" s="32"/>
      <c r="B486" s="32"/>
      <c r="C486" s="32"/>
      <c r="D486" s="32"/>
      <c r="E486" s="32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3.5" customHeight="1">
      <c r="A487" s="32"/>
      <c r="B487" s="32"/>
      <c r="C487" s="32"/>
      <c r="D487" s="32"/>
      <c r="E487" s="32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3.5" customHeight="1">
      <c r="A488" s="32"/>
      <c r="B488" s="32"/>
      <c r="C488" s="32"/>
      <c r="D488" s="32"/>
      <c r="E488" s="32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3.5" customHeight="1">
      <c r="A489" s="32"/>
      <c r="B489" s="32"/>
      <c r="C489" s="32"/>
      <c r="D489" s="32"/>
      <c r="E489" s="32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3.5" customHeight="1">
      <c r="A490" s="32"/>
      <c r="B490" s="32"/>
      <c r="C490" s="32"/>
      <c r="D490" s="32"/>
      <c r="E490" s="32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3.5" customHeight="1">
      <c r="A491" s="32"/>
      <c r="B491" s="32"/>
      <c r="C491" s="32"/>
      <c r="D491" s="32"/>
      <c r="E491" s="32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3.5" customHeight="1">
      <c r="A492" s="32"/>
      <c r="B492" s="32"/>
      <c r="C492" s="32"/>
      <c r="D492" s="32"/>
      <c r="E492" s="32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3.5" customHeight="1">
      <c r="A493" s="32"/>
      <c r="B493" s="32"/>
      <c r="C493" s="32"/>
      <c r="D493" s="32"/>
      <c r="E493" s="32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3.5" customHeight="1">
      <c r="A494" s="32"/>
      <c r="B494" s="32"/>
      <c r="C494" s="32"/>
      <c r="D494" s="32"/>
      <c r="E494" s="32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3.5" customHeight="1">
      <c r="A495" s="32"/>
      <c r="B495" s="32"/>
      <c r="C495" s="32"/>
      <c r="D495" s="32"/>
      <c r="E495" s="32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3.5" customHeight="1">
      <c r="A496" s="32"/>
      <c r="B496" s="32"/>
      <c r="C496" s="32"/>
      <c r="D496" s="32"/>
      <c r="E496" s="32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3.5" customHeight="1">
      <c r="A497" s="32"/>
      <c r="B497" s="32"/>
      <c r="C497" s="32"/>
      <c r="D497" s="32"/>
      <c r="E497" s="32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3.5" customHeight="1">
      <c r="A498" s="32"/>
      <c r="B498" s="32"/>
      <c r="C498" s="32"/>
      <c r="D498" s="32"/>
      <c r="E498" s="32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3.5" customHeight="1">
      <c r="A499" s="32"/>
      <c r="B499" s="32"/>
      <c r="C499" s="32"/>
      <c r="D499" s="32"/>
      <c r="E499" s="32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3.5" customHeight="1">
      <c r="A500" s="32"/>
      <c r="B500" s="32"/>
      <c r="C500" s="32"/>
      <c r="D500" s="32"/>
      <c r="E500" s="32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3.5" customHeight="1">
      <c r="A501" s="32"/>
      <c r="B501" s="32"/>
      <c r="C501" s="32"/>
      <c r="D501" s="32"/>
      <c r="E501" s="32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3.5" customHeight="1">
      <c r="A502" s="32"/>
      <c r="B502" s="32"/>
      <c r="C502" s="32"/>
      <c r="D502" s="32"/>
      <c r="E502" s="32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3.5" customHeight="1">
      <c r="A503" s="32"/>
      <c r="B503" s="32"/>
      <c r="C503" s="32"/>
      <c r="D503" s="32"/>
      <c r="E503" s="32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3.5" customHeight="1">
      <c r="A504" s="32"/>
      <c r="B504" s="32"/>
      <c r="C504" s="32"/>
      <c r="D504" s="32"/>
      <c r="E504" s="32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3.5" customHeight="1">
      <c r="A505" s="32"/>
      <c r="B505" s="32"/>
      <c r="C505" s="32"/>
      <c r="D505" s="32"/>
      <c r="E505" s="32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3.5" customHeight="1">
      <c r="A506" s="32"/>
      <c r="B506" s="32"/>
      <c r="C506" s="32"/>
      <c r="D506" s="32"/>
      <c r="E506" s="32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3.5" customHeight="1">
      <c r="A507" s="32"/>
      <c r="B507" s="32"/>
      <c r="C507" s="32"/>
      <c r="D507" s="32"/>
      <c r="E507" s="32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3.5" customHeight="1">
      <c r="A508" s="32"/>
      <c r="B508" s="32"/>
      <c r="C508" s="32"/>
      <c r="D508" s="32"/>
      <c r="E508" s="32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3.5" customHeight="1">
      <c r="A509" s="32"/>
      <c r="B509" s="32"/>
      <c r="C509" s="32"/>
      <c r="D509" s="32"/>
      <c r="E509" s="32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3.5" customHeight="1">
      <c r="A510" s="32"/>
      <c r="B510" s="32"/>
      <c r="C510" s="32"/>
      <c r="D510" s="32"/>
      <c r="E510" s="32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3.5" customHeight="1">
      <c r="A511" s="32"/>
      <c r="B511" s="32"/>
      <c r="C511" s="32"/>
      <c r="D511" s="32"/>
      <c r="E511" s="32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3.5" customHeight="1">
      <c r="A512" s="32"/>
      <c r="B512" s="32"/>
      <c r="C512" s="32"/>
      <c r="D512" s="32"/>
      <c r="E512" s="32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3.5" customHeight="1">
      <c r="A513" s="32"/>
      <c r="B513" s="32"/>
      <c r="C513" s="32"/>
      <c r="D513" s="32"/>
      <c r="E513" s="32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3.5" customHeight="1">
      <c r="A514" s="32"/>
      <c r="B514" s="32"/>
      <c r="C514" s="32"/>
      <c r="D514" s="32"/>
      <c r="E514" s="32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3.5" customHeight="1">
      <c r="A515" s="32"/>
      <c r="B515" s="32"/>
      <c r="C515" s="32"/>
      <c r="D515" s="32"/>
      <c r="E515" s="32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3.5" customHeight="1">
      <c r="A516" s="32"/>
      <c r="B516" s="32"/>
      <c r="C516" s="32"/>
      <c r="D516" s="32"/>
      <c r="E516" s="32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3.5" customHeight="1">
      <c r="A517" s="32"/>
      <c r="B517" s="32"/>
      <c r="C517" s="32"/>
      <c r="D517" s="32"/>
      <c r="E517" s="32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3.5" customHeight="1">
      <c r="A518" s="32"/>
      <c r="B518" s="32"/>
      <c r="C518" s="32"/>
      <c r="D518" s="32"/>
      <c r="E518" s="32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3.5" customHeight="1">
      <c r="A519" s="32"/>
      <c r="B519" s="32"/>
      <c r="C519" s="32"/>
      <c r="D519" s="32"/>
      <c r="E519" s="32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3.5" customHeight="1">
      <c r="A520" s="32"/>
      <c r="B520" s="32"/>
      <c r="C520" s="32"/>
      <c r="D520" s="32"/>
      <c r="E520" s="32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3.5" customHeight="1">
      <c r="A521" s="32"/>
      <c r="B521" s="32"/>
      <c r="C521" s="32"/>
      <c r="D521" s="32"/>
      <c r="E521" s="32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3.5" customHeight="1">
      <c r="A522" s="32"/>
      <c r="B522" s="32"/>
      <c r="C522" s="32"/>
      <c r="D522" s="32"/>
      <c r="E522" s="32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3.5" customHeight="1">
      <c r="A523" s="32"/>
      <c r="B523" s="32"/>
      <c r="C523" s="32"/>
      <c r="D523" s="32"/>
      <c r="E523" s="32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3.5" customHeight="1">
      <c r="A524" s="32"/>
      <c r="B524" s="32"/>
      <c r="C524" s="32"/>
      <c r="D524" s="32"/>
      <c r="E524" s="32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3.5" customHeight="1">
      <c r="A525" s="32"/>
      <c r="B525" s="32"/>
      <c r="C525" s="32"/>
      <c r="D525" s="32"/>
      <c r="E525" s="32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3.5" customHeight="1">
      <c r="A526" s="32"/>
      <c r="B526" s="32"/>
      <c r="C526" s="32"/>
      <c r="D526" s="32"/>
      <c r="E526" s="32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3.5" customHeight="1">
      <c r="A527" s="32"/>
      <c r="B527" s="32"/>
      <c r="C527" s="32"/>
      <c r="D527" s="32"/>
      <c r="E527" s="32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3.5" customHeight="1">
      <c r="A528" s="32"/>
      <c r="B528" s="32"/>
      <c r="C528" s="32"/>
      <c r="D528" s="32"/>
      <c r="E528" s="32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3.5" customHeight="1">
      <c r="A529" s="32"/>
      <c r="B529" s="32"/>
      <c r="C529" s="32"/>
      <c r="D529" s="32"/>
      <c r="E529" s="32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3.5" customHeight="1">
      <c r="A530" s="32"/>
      <c r="B530" s="32"/>
      <c r="C530" s="32"/>
      <c r="D530" s="32"/>
      <c r="E530" s="32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3.5" customHeight="1">
      <c r="A531" s="32"/>
      <c r="B531" s="32"/>
      <c r="C531" s="32"/>
      <c r="D531" s="32"/>
      <c r="E531" s="32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3.5" customHeight="1">
      <c r="A532" s="32"/>
      <c r="B532" s="32"/>
      <c r="C532" s="32"/>
      <c r="D532" s="32"/>
      <c r="E532" s="32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3.5" customHeight="1">
      <c r="A533" s="32"/>
      <c r="B533" s="32"/>
      <c r="C533" s="32"/>
      <c r="D533" s="32"/>
      <c r="E533" s="32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3.5" customHeight="1">
      <c r="A534" s="32"/>
      <c r="B534" s="32"/>
      <c r="C534" s="32"/>
      <c r="D534" s="32"/>
      <c r="E534" s="32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3.5" customHeight="1">
      <c r="A535" s="32"/>
      <c r="B535" s="32"/>
      <c r="C535" s="32"/>
      <c r="D535" s="32"/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3.5" customHeight="1">
      <c r="A536" s="32"/>
      <c r="B536" s="32"/>
      <c r="C536" s="32"/>
      <c r="D536" s="32"/>
      <c r="E536" s="32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3.5" customHeight="1">
      <c r="A537" s="32"/>
      <c r="B537" s="32"/>
      <c r="C537" s="32"/>
      <c r="D537" s="32"/>
      <c r="E537" s="32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3.5" customHeight="1">
      <c r="A538" s="32"/>
      <c r="B538" s="32"/>
      <c r="C538" s="32"/>
      <c r="D538" s="32"/>
      <c r="E538" s="32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3.5" customHeight="1">
      <c r="A539" s="32"/>
      <c r="B539" s="32"/>
      <c r="C539" s="32"/>
      <c r="D539" s="32"/>
      <c r="E539" s="32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3.5" customHeight="1">
      <c r="A540" s="32"/>
      <c r="B540" s="32"/>
      <c r="C540" s="32"/>
      <c r="D540" s="32"/>
      <c r="E540" s="32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3.5" customHeight="1">
      <c r="A541" s="32"/>
      <c r="B541" s="32"/>
      <c r="C541" s="32"/>
      <c r="D541" s="32"/>
      <c r="E541" s="32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3.5" customHeight="1">
      <c r="A542" s="32"/>
      <c r="B542" s="32"/>
      <c r="C542" s="32"/>
      <c r="D542" s="32"/>
      <c r="E542" s="32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3.5" customHeight="1">
      <c r="A543" s="32"/>
      <c r="B543" s="32"/>
      <c r="C543" s="32"/>
      <c r="D543" s="32"/>
      <c r="E543" s="32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3.5" customHeight="1">
      <c r="A544" s="32"/>
      <c r="B544" s="32"/>
      <c r="C544" s="32"/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3.5" customHeight="1">
      <c r="A545" s="32"/>
      <c r="B545" s="32"/>
      <c r="C545" s="32"/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3.5" customHeight="1">
      <c r="A546" s="32"/>
      <c r="B546" s="32"/>
      <c r="C546" s="32"/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3.5" customHeight="1">
      <c r="A547" s="32"/>
      <c r="B547" s="32"/>
      <c r="C547" s="32"/>
      <c r="D547" s="32"/>
      <c r="E547" s="32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3.5" customHeight="1">
      <c r="A548" s="32"/>
      <c r="B548" s="32"/>
      <c r="C548" s="32"/>
      <c r="D548" s="32"/>
      <c r="E548" s="32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3.5" customHeight="1">
      <c r="A549" s="32"/>
      <c r="B549" s="32"/>
      <c r="C549" s="32"/>
      <c r="D549" s="32"/>
      <c r="E549" s="32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3.5" customHeight="1">
      <c r="A550" s="32"/>
      <c r="B550" s="32"/>
      <c r="C550" s="32"/>
      <c r="D550" s="32"/>
      <c r="E550" s="32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3.5" customHeight="1">
      <c r="A551" s="32"/>
      <c r="B551" s="32"/>
      <c r="C551" s="32"/>
      <c r="D551" s="32"/>
      <c r="E551" s="32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3.5" customHeight="1">
      <c r="A552" s="32"/>
      <c r="B552" s="32"/>
      <c r="C552" s="32"/>
      <c r="D552" s="32"/>
      <c r="E552" s="32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3.5" customHeight="1">
      <c r="A553" s="32"/>
      <c r="B553" s="32"/>
      <c r="C553" s="32"/>
      <c r="D553" s="32"/>
      <c r="E553" s="32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3.5" customHeight="1">
      <c r="A554" s="32"/>
      <c r="B554" s="32"/>
      <c r="C554" s="32"/>
      <c r="D554" s="32"/>
      <c r="E554" s="32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3.5" customHeight="1">
      <c r="A555" s="32"/>
      <c r="B555" s="32"/>
      <c r="C555" s="32"/>
      <c r="D555" s="32"/>
      <c r="E555" s="32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3.5" customHeight="1">
      <c r="A556" s="32"/>
      <c r="B556" s="32"/>
      <c r="C556" s="32"/>
      <c r="D556" s="32"/>
      <c r="E556" s="32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3.5" customHeight="1">
      <c r="A557" s="32"/>
      <c r="B557" s="32"/>
      <c r="C557" s="32"/>
      <c r="D557" s="32"/>
      <c r="E557" s="32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3.5" customHeight="1">
      <c r="A558" s="32"/>
      <c r="B558" s="32"/>
      <c r="C558" s="32"/>
      <c r="D558" s="32"/>
      <c r="E558" s="32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3.5" customHeight="1">
      <c r="A559" s="32"/>
      <c r="B559" s="32"/>
      <c r="C559" s="32"/>
      <c r="D559" s="32"/>
      <c r="E559" s="32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3.5" customHeight="1">
      <c r="A560" s="32"/>
      <c r="B560" s="32"/>
      <c r="C560" s="32"/>
      <c r="D560" s="32"/>
      <c r="E560" s="32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3.5" customHeight="1">
      <c r="A561" s="32"/>
      <c r="B561" s="32"/>
      <c r="C561" s="32"/>
      <c r="D561" s="32"/>
      <c r="E561" s="32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3.5" customHeight="1">
      <c r="A562" s="32"/>
      <c r="B562" s="32"/>
      <c r="C562" s="32"/>
      <c r="D562" s="32"/>
      <c r="E562" s="32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3.5" customHeight="1">
      <c r="A563" s="32"/>
      <c r="B563" s="32"/>
      <c r="C563" s="32"/>
      <c r="D563" s="32"/>
      <c r="E563" s="32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3.5" customHeight="1">
      <c r="A564" s="32"/>
      <c r="B564" s="32"/>
      <c r="C564" s="32"/>
      <c r="D564" s="32"/>
      <c r="E564" s="32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3.5" customHeight="1">
      <c r="A565" s="32"/>
      <c r="B565" s="32"/>
      <c r="C565" s="32"/>
      <c r="D565" s="32"/>
      <c r="E565" s="32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3.5" customHeight="1">
      <c r="A566" s="32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3.5" customHeight="1">
      <c r="A567" s="32"/>
      <c r="B567" s="32"/>
      <c r="C567" s="32"/>
      <c r="D567" s="32"/>
      <c r="E567" s="32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3.5" customHeight="1">
      <c r="A568" s="32"/>
      <c r="B568" s="32"/>
      <c r="C568" s="32"/>
      <c r="D568" s="32"/>
      <c r="E568" s="32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3.5" customHeight="1">
      <c r="A569" s="32"/>
      <c r="B569" s="32"/>
      <c r="C569" s="32"/>
      <c r="D569" s="32"/>
      <c r="E569" s="32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3.5" customHeight="1">
      <c r="A570" s="32"/>
      <c r="B570" s="32"/>
      <c r="C570" s="32"/>
      <c r="D570" s="32"/>
      <c r="E570" s="32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3.5" customHeight="1">
      <c r="A571" s="32"/>
      <c r="B571" s="32"/>
      <c r="C571" s="32"/>
      <c r="D571" s="32"/>
      <c r="E571" s="32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3.5" customHeight="1">
      <c r="A572" s="32"/>
      <c r="B572" s="32"/>
      <c r="C572" s="32"/>
      <c r="D572" s="32"/>
      <c r="E572" s="32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3.5" customHeight="1">
      <c r="A573" s="32"/>
      <c r="B573" s="32"/>
      <c r="C573" s="32"/>
      <c r="D573" s="32"/>
      <c r="E573" s="32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3.5" customHeight="1">
      <c r="A574" s="32"/>
      <c r="B574" s="32"/>
      <c r="C574" s="32"/>
      <c r="D574" s="32"/>
      <c r="E574" s="32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3.5" customHeight="1">
      <c r="A575" s="32"/>
      <c r="B575" s="32"/>
      <c r="C575" s="32"/>
      <c r="D575" s="32"/>
      <c r="E575" s="32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3.5" customHeight="1">
      <c r="A576" s="32"/>
      <c r="B576" s="32"/>
      <c r="C576" s="32"/>
      <c r="D576" s="32"/>
      <c r="E576" s="32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3.5" customHeight="1">
      <c r="A577" s="32"/>
      <c r="B577" s="32"/>
      <c r="C577" s="32"/>
      <c r="D577" s="32"/>
      <c r="E577" s="32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3.5" customHeight="1">
      <c r="A578" s="32"/>
      <c r="B578" s="32"/>
      <c r="C578" s="32"/>
      <c r="D578" s="32"/>
      <c r="E578" s="32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3.5" customHeight="1">
      <c r="A579" s="32"/>
      <c r="B579" s="32"/>
      <c r="C579" s="32"/>
      <c r="D579" s="32"/>
      <c r="E579" s="32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3.5" customHeight="1">
      <c r="A580" s="32"/>
      <c r="B580" s="32"/>
      <c r="C580" s="32"/>
      <c r="D580" s="32"/>
      <c r="E580" s="32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3.5" customHeight="1">
      <c r="A581" s="32"/>
      <c r="B581" s="32"/>
      <c r="C581" s="32"/>
      <c r="D581" s="32"/>
      <c r="E581" s="32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3.5" customHeight="1">
      <c r="A582" s="32"/>
      <c r="B582" s="32"/>
      <c r="C582" s="32"/>
      <c r="D582" s="32"/>
      <c r="E582" s="32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3.5" customHeight="1">
      <c r="A583" s="32"/>
      <c r="B583" s="32"/>
      <c r="C583" s="32"/>
      <c r="D583" s="32"/>
      <c r="E583" s="32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3.5" customHeight="1">
      <c r="A584" s="32"/>
      <c r="B584" s="32"/>
      <c r="C584" s="32"/>
      <c r="D584" s="32"/>
      <c r="E584" s="32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3.5" customHeight="1">
      <c r="A585" s="32"/>
      <c r="B585" s="32"/>
      <c r="C585" s="32"/>
      <c r="D585" s="32"/>
      <c r="E585" s="32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3.5" customHeight="1">
      <c r="A586" s="32"/>
      <c r="B586" s="32"/>
      <c r="C586" s="32"/>
      <c r="D586" s="32"/>
      <c r="E586" s="32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3.5" customHeight="1">
      <c r="A587" s="32"/>
      <c r="B587" s="32"/>
      <c r="C587" s="32"/>
      <c r="D587" s="32"/>
      <c r="E587" s="32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3.5" customHeight="1">
      <c r="A588" s="32"/>
      <c r="B588" s="32"/>
      <c r="C588" s="32"/>
      <c r="D588" s="32"/>
      <c r="E588" s="32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3.5" customHeight="1">
      <c r="A589" s="32"/>
      <c r="B589" s="32"/>
      <c r="C589" s="32"/>
      <c r="D589" s="32"/>
      <c r="E589" s="32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3.5" customHeight="1">
      <c r="A590" s="32"/>
      <c r="B590" s="32"/>
      <c r="C590" s="32"/>
      <c r="D590" s="32"/>
      <c r="E590" s="32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3.5" customHeight="1">
      <c r="A591" s="32"/>
      <c r="B591" s="32"/>
      <c r="C591" s="32"/>
      <c r="D591" s="32"/>
      <c r="E591" s="32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3.5" customHeight="1">
      <c r="A592" s="32"/>
      <c r="B592" s="32"/>
      <c r="C592" s="32"/>
      <c r="D592" s="32"/>
      <c r="E592" s="32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3.5" customHeight="1">
      <c r="A593" s="32"/>
      <c r="B593" s="32"/>
      <c r="C593" s="32"/>
      <c r="D593" s="32"/>
      <c r="E593" s="32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3.5" customHeight="1">
      <c r="A594" s="32"/>
      <c r="B594" s="32"/>
      <c r="C594" s="32"/>
      <c r="D594" s="32"/>
      <c r="E594" s="32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3.5" customHeight="1">
      <c r="A595" s="32"/>
      <c r="B595" s="32"/>
      <c r="C595" s="32"/>
      <c r="D595" s="32"/>
      <c r="E595" s="32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3.5" customHeight="1">
      <c r="A596" s="32"/>
      <c r="B596" s="32"/>
      <c r="C596" s="32"/>
      <c r="D596" s="32"/>
      <c r="E596" s="32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3.5" customHeight="1">
      <c r="A597" s="32"/>
      <c r="B597" s="32"/>
      <c r="C597" s="32"/>
      <c r="D597" s="32"/>
      <c r="E597" s="32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3.5" customHeight="1">
      <c r="A598" s="32"/>
      <c r="B598" s="32"/>
      <c r="C598" s="32"/>
      <c r="D598" s="32"/>
      <c r="E598" s="32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3.5" customHeight="1">
      <c r="A599" s="32"/>
      <c r="B599" s="32"/>
      <c r="C599" s="32"/>
      <c r="D599" s="32"/>
      <c r="E599" s="32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3.5" customHeight="1">
      <c r="A600" s="32"/>
      <c r="B600" s="32"/>
      <c r="C600" s="32"/>
      <c r="D600" s="32"/>
      <c r="E600" s="32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3.5" customHeight="1">
      <c r="A601" s="32"/>
      <c r="B601" s="32"/>
      <c r="C601" s="32"/>
      <c r="D601" s="32"/>
      <c r="E601" s="32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3.5" customHeight="1">
      <c r="A602" s="32"/>
      <c r="B602" s="32"/>
      <c r="C602" s="32"/>
      <c r="D602" s="32"/>
      <c r="E602" s="32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3.5" customHeight="1">
      <c r="A603" s="32"/>
      <c r="B603" s="32"/>
      <c r="C603" s="32"/>
      <c r="D603" s="32"/>
      <c r="E603" s="32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3.5" customHeight="1">
      <c r="A604" s="32"/>
      <c r="B604" s="32"/>
      <c r="C604" s="32"/>
      <c r="D604" s="32"/>
      <c r="E604" s="32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3.5" customHeight="1">
      <c r="A605" s="32"/>
      <c r="B605" s="32"/>
      <c r="C605" s="32"/>
      <c r="D605" s="32"/>
      <c r="E605" s="32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3.5" customHeight="1">
      <c r="A606" s="32"/>
      <c r="B606" s="32"/>
      <c r="C606" s="32"/>
      <c r="D606" s="32"/>
      <c r="E606" s="32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3.5" customHeight="1">
      <c r="A607" s="32"/>
      <c r="B607" s="32"/>
      <c r="C607" s="32"/>
      <c r="D607" s="32"/>
      <c r="E607" s="32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3.5" customHeight="1">
      <c r="A608" s="32"/>
      <c r="B608" s="32"/>
      <c r="C608" s="32"/>
      <c r="D608" s="32"/>
      <c r="E608" s="32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3.5" customHeight="1">
      <c r="A609" s="32"/>
      <c r="B609" s="32"/>
      <c r="C609" s="32"/>
      <c r="D609" s="32"/>
      <c r="E609" s="32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3.5" customHeight="1">
      <c r="A610" s="32"/>
      <c r="B610" s="32"/>
      <c r="C610" s="32"/>
      <c r="D610" s="32"/>
      <c r="E610" s="32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3.5" customHeight="1">
      <c r="A611" s="32"/>
      <c r="B611" s="32"/>
      <c r="C611" s="32"/>
      <c r="D611" s="32"/>
      <c r="E611" s="32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3.5" customHeight="1">
      <c r="A612" s="32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3.5" customHeight="1">
      <c r="A613" s="32"/>
      <c r="B613" s="32"/>
      <c r="C613" s="32"/>
      <c r="D613" s="32"/>
      <c r="E613" s="32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3.5" customHeight="1">
      <c r="A614" s="32"/>
      <c r="B614" s="32"/>
      <c r="C614" s="32"/>
      <c r="D614" s="32"/>
      <c r="E614" s="32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3.5" customHeight="1">
      <c r="A615" s="32"/>
      <c r="B615" s="32"/>
      <c r="C615" s="32"/>
      <c r="D615" s="32"/>
      <c r="E615" s="32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3.5" customHeight="1">
      <c r="A616" s="32"/>
      <c r="B616" s="32"/>
      <c r="C616" s="32"/>
      <c r="D616" s="32"/>
      <c r="E616" s="32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3.5" customHeight="1">
      <c r="A617" s="32"/>
      <c r="B617" s="32"/>
      <c r="C617" s="32"/>
      <c r="D617" s="32"/>
      <c r="E617" s="32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3.5" customHeight="1">
      <c r="A618" s="32"/>
      <c r="B618" s="32"/>
      <c r="C618" s="32"/>
      <c r="D618" s="32"/>
      <c r="E618" s="32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3.5" customHeight="1">
      <c r="A619" s="32"/>
      <c r="B619" s="32"/>
      <c r="C619" s="32"/>
      <c r="D619" s="32"/>
      <c r="E619" s="32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3.5" customHeight="1">
      <c r="A620" s="32"/>
      <c r="B620" s="32"/>
      <c r="C620" s="32"/>
      <c r="D620" s="32"/>
      <c r="E620" s="32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3.5" customHeight="1">
      <c r="A621" s="32"/>
      <c r="B621" s="32"/>
      <c r="C621" s="32"/>
      <c r="D621" s="32"/>
      <c r="E621" s="32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3.5" customHeight="1">
      <c r="A622" s="32"/>
      <c r="B622" s="32"/>
      <c r="C622" s="32"/>
      <c r="D622" s="32"/>
      <c r="E622" s="32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3.5" customHeight="1">
      <c r="A623" s="32"/>
      <c r="B623" s="32"/>
      <c r="C623" s="32"/>
      <c r="D623" s="32"/>
      <c r="E623" s="32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3.5" customHeight="1">
      <c r="A624" s="32"/>
      <c r="B624" s="32"/>
      <c r="C624" s="32"/>
      <c r="D624" s="32"/>
      <c r="E624" s="32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3.5" customHeight="1">
      <c r="A625" s="32"/>
      <c r="B625" s="32"/>
      <c r="C625" s="32"/>
      <c r="D625" s="32"/>
      <c r="E625" s="32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3.5" customHeight="1">
      <c r="A626" s="32"/>
      <c r="B626" s="32"/>
      <c r="C626" s="32"/>
      <c r="D626" s="32"/>
      <c r="E626" s="32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3.5" customHeight="1">
      <c r="A627" s="32"/>
      <c r="B627" s="32"/>
      <c r="C627" s="32"/>
      <c r="D627" s="32"/>
      <c r="E627" s="32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3.5" customHeight="1">
      <c r="A628" s="32"/>
      <c r="B628" s="32"/>
      <c r="C628" s="32"/>
      <c r="D628" s="32"/>
      <c r="E628" s="32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3.5" customHeight="1">
      <c r="A629" s="32"/>
      <c r="B629" s="32"/>
      <c r="C629" s="32"/>
      <c r="D629" s="32"/>
      <c r="E629" s="32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3.5" customHeight="1">
      <c r="A630" s="32"/>
      <c r="B630" s="32"/>
      <c r="C630" s="32"/>
      <c r="D630" s="32"/>
      <c r="E630" s="32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3.5" customHeight="1">
      <c r="A631" s="32"/>
      <c r="B631" s="32"/>
      <c r="C631" s="32"/>
      <c r="D631" s="32"/>
      <c r="E631" s="32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3.5" customHeight="1">
      <c r="A632" s="32"/>
      <c r="B632" s="32"/>
      <c r="C632" s="32"/>
      <c r="D632" s="32"/>
      <c r="E632" s="32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3.5" customHeight="1">
      <c r="A633" s="32"/>
      <c r="B633" s="32"/>
      <c r="C633" s="32"/>
      <c r="D633" s="32"/>
      <c r="E633" s="32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3.5" customHeight="1">
      <c r="A634" s="32"/>
      <c r="B634" s="32"/>
      <c r="C634" s="32"/>
      <c r="D634" s="32"/>
      <c r="E634" s="32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3.5" customHeight="1">
      <c r="A635" s="32"/>
      <c r="B635" s="32"/>
      <c r="C635" s="32"/>
      <c r="D635" s="32"/>
      <c r="E635" s="32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3.5" customHeight="1">
      <c r="A636" s="32"/>
      <c r="B636" s="32"/>
      <c r="C636" s="32"/>
      <c r="D636" s="32"/>
      <c r="E636" s="32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3.5" customHeight="1">
      <c r="A637" s="32"/>
      <c r="B637" s="32"/>
      <c r="C637" s="32"/>
      <c r="D637" s="32"/>
      <c r="E637" s="32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3.5" customHeight="1">
      <c r="A638" s="32"/>
      <c r="B638" s="32"/>
      <c r="C638" s="32"/>
      <c r="D638" s="32"/>
      <c r="E638" s="32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3.5" customHeight="1">
      <c r="A639" s="32"/>
      <c r="B639" s="32"/>
      <c r="C639" s="32"/>
      <c r="D639" s="32"/>
      <c r="E639" s="32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3.5" customHeight="1">
      <c r="A640" s="32"/>
      <c r="B640" s="32"/>
      <c r="C640" s="32"/>
      <c r="D640" s="32"/>
      <c r="E640" s="32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3.5" customHeight="1">
      <c r="A641" s="32"/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3.5" customHeight="1">
      <c r="A642" s="32"/>
      <c r="B642" s="32"/>
      <c r="C642" s="32"/>
      <c r="D642" s="32"/>
      <c r="E642" s="32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3.5" customHeight="1">
      <c r="A643" s="32"/>
      <c r="B643" s="32"/>
      <c r="C643" s="32"/>
      <c r="D643" s="32"/>
      <c r="E643" s="32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3.5" customHeight="1">
      <c r="A644" s="32"/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3.5" customHeight="1">
      <c r="A645" s="32"/>
      <c r="B645" s="32"/>
      <c r="C645" s="32"/>
      <c r="D645" s="32"/>
      <c r="E645" s="32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3.5" customHeight="1">
      <c r="A646" s="32"/>
      <c r="B646" s="32"/>
      <c r="C646" s="32"/>
      <c r="D646" s="32"/>
      <c r="E646" s="32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3.5" customHeight="1">
      <c r="A647" s="32"/>
      <c r="B647" s="32"/>
      <c r="C647" s="32"/>
      <c r="D647" s="32"/>
      <c r="E647" s="32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3.5" customHeight="1">
      <c r="A648" s="32"/>
      <c r="B648" s="32"/>
      <c r="C648" s="32"/>
      <c r="D648" s="32"/>
      <c r="E648" s="32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3.5" customHeight="1">
      <c r="A649" s="32"/>
      <c r="B649" s="32"/>
      <c r="C649" s="32"/>
      <c r="D649" s="32"/>
      <c r="E649" s="32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3.5" customHeight="1">
      <c r="A650" s="32"/>
      <c r="B650" s="32"/>
      <c r="C650" s="32"/>
      <c r="D650" s="32"/>
      <c r="E650" s="32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3.5" customHeight="1">
      <c r="A651" s="32"/>
      <c r="B651" s="32"/>
      <c r="C651" s="32"/>
      <c r="D651" s="32"/>
      <c r="E651" s="32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3.5" customHeight="1">
      <c r="A652" s="32"/>
      <c r="B652" s="32"/>
      <c r="C652" s="32"/>
      <c r="D652" s="32"/>
      <c r="E652" s="32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3.5" customHeight="1">
      <c r="A653" s="32"/>
      <c r="B653" s="32"/>
      <c r="C653" s="32"/>
      <c r="D653" s="32"/>
      <c r="E653" s="32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3.5" customHeight="1">
      <c r="A654" s="32"/>
      <c r="B654" s="32"/>
      <c r="C654" s="32"/>
      <c r="D654" s="32"/>
      <c r="E654" s="32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3.5" customHeight="1">
      <c r="A655" s="32"/>
      <c r="B655" s="32"/>
      <c r="C655" s="32"/>
      <c r="D655" s="32"/>
      <c r="E655" s="32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3.5" customHeight="1">
      <c r="A656" s="32"/>
      <c r="B656" s="32"/>
      <c r="C656" s="32"/>
      <c r="D656" s="32"/>
      <c r="E656" s="32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3.5" customHeight="1">
      <c r="A657" s="32"/>
      <c r="B657" s="32"/>
      <c r="C657" s="32"/>
      <c r="D657" s="32"/>
      <c r="E657" s="32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3.5" customHeight="1">
      <c r="A658" s="32"/>
      <c r="B658" s="32"/>
      <c r="C658" s="32"/>
      <c r="D658" s="32"/>
      <c r="E658" s="32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3.5" customHeight="1">
      <c r="A659" s="32"/>
      <c r="B659" s="32"/>
      <c r="C659" s="32"/>
      <c r="D659" s="32"/>
      <c r="E659" s="32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3.5" customHeight="1">
      <c r="A660" s="32"/>
      <c r="B660" s="32"/>
      <c r="C660" s="32"/>
      <c r="D660" s="32"/>
      <c r="E660" s="32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3.5" customHeight="1">
      <c r="A661" s="32"/>
      <c r="B661" s="32"/>
      <c r="C661" s="32"/>
      <c r="D661" s="32"/>
      <c r="E661" s="32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3.5" customHeight="1">
      <c r="A662" s="32"/>
      <c r="B662" s="32"/>
      <c r="C662" s="32"/>
      <c r="D662" s="32"/>
      <c r="E662" s="32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3.5" customHeight="1">
      <c r="A663" s="32"/>
      <c r="B663" s="32"/>
      <c r="C663" s="32"/>
      <c r="D663" s="32"/>
      <c r="E663" s="32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3.5" customHeight="1">
      <c r="A664" s="32"/>
      <c r="B664" s="32"/>
      <c r="C664" s="32"/>
      <c r="D664" s="32"/>
      <c r="E664" s="32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3.5" customHeight="1">
      <c r="A665" s="32"/>
      <c r="B665" s="32"/>
      <c r="C665" s="32"/>
      <c r="D665" s="32"/>
      <c r="E665" s="32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3.5" customHeight="1">
      <c r="A666" s="32"/>
      <c r="B666" s="32"/>
      <c r="C666" s="32"/>
      <c r="D666" s="32"/>
      <c r="E666" s="32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3.5" customHeight="1">
      <c r="A667" s="32"/>
      <c r="B667" s="32"/>
      <c r="C667" s="32"/>
      <c r="D667" s="32"/>
      <c r="E667" s="32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3.5" customHeight="1">
      <c r="A668" s="32"/>
      <c r="B668" s="32"/>
      <c r="C668" s="32"/>
      <c r="D668" s="32"/>
      <c r="E668" s="32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3.5" customHeight="1">
      <c r="A669" s="32"/>
      <c r="B669" s="32"/>
      <c r="C669" s="32"/>
      <c r="D669" s="32"/>
      <c r="E669" s="32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3.5" customHeight="1">
      <c r="A670" s="32"/>
      <c r="B670" s="32"/>
      <c r="C670" s="32"/>
      <c r="D670" s="32"/>
      <c r="E670" s="32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3.5" customHeight="1">
      <c r="A671" s="32"/>
      <c r="B671" s="32"/>
      <c r="C671" s="32"/>
      <c r="D671" s="32"/>
      <c r="E671" s="32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3.5" customHeight="1">
      <c r="A672" s="32"/>
      <c r="B672" s="32"/>
      <c r="C672" s="32"/>
      <c r="D672" s="32"/>
      <c r="E672" s="32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3.5" customHeight="1">
      <c r="A673" s="32"/>
      <c r="B673" s="32"/>
      <c r="C673" s="32"/>
      <c r="D673" s="32"/>
      <c r="E673" s="32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3.5" customHeight="1">
      <c r="A674" s="32"/>
      <c r="B674" s="32"/>
      <c r="C674" s="32"/>
      <c r="D674" s="32"/>
      <c r="E674" s="32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3.5" customHeight="1">
      <c r="A675" s="32"/>
      <c r="B675" s="32"/>
      <c r="C675" s="32"/>
      <c r="D675" s="32"/>
      <c r="E675" s="32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3.5" customHeight="1">
      <c r="A676" s="32"/>
      <c r="B676" s="32"/>
      <c r="C676" s="32"/>
      <c r="D676" s="32"/>
      <c r="E676" s="32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3.5" customHeight="1">
      <c r="A677" s="32"/>
      <c r="B677" s="32"/>
      <c r="C677" s="32"/>
      <c r="D677" s="32"/>
      <c r="E677" s="32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3.5" customHeight="1">
      <c r="A678" s="32"/>
      <c r="B678" s="32"/>
      <c r="C678" s="32"/>
      <c r="D678" s="32"/>
      <c r="E678" s="32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3.5" customHeight="1">
      <c r="A679" s="32"/>
      <c r="B679" s="32"/>
      <c r="C679" s="32"/>
      <c r="D679" s="32"/>
      <c r="E679" s="32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3.5" customHeight="1">
      <c r="A680" s="32"/>
      <c r="B680" s="32"/>
      <c r="C680" s="32"/>
      <c r="D680" s="32"/>
      <c r="E680" s="32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3.5" customHeight="1">
      <c r="A681" s="32"/>
      <c r="B681" s="32"/>
      <c r="C681" s="32"/>
      <c r="D681" s="32"/>
      <c r="E681" s="32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3.5" customHeight="1">
      <c r="A682" s="32"/>
      <c r="B682" s="32"/>
      <c r="C682" s="32"/>
      <c r="D682" s="32"/>
      <c r="E682" s="32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3.5" customHeight="1">
      <c r="A683" s="32"/>
      <c r="B683" s="32"/>
      <c r="C683" s="32"/>
      <c r="D683" s="32"/>
      <c r="E683" s="32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3.5" customHeight="1">
      <c r="A684" s="32"/>
      <c r="B684" s="32"/>
      <c r="C684" s="32"/>
      <c r="D684" s="32"/>
      <c r="E684" s="32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3.5" customHeight="1">
      <c r="A685" s="32"/>
      <c r="B685" s="32"/>
      <c r="C685" s="32"/>
      <c r="D685" s="32"/>
      <c r="E685" s="32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3.5" customHeight="1">
      <c r="A686" s="32"/>
      <c r="B686" s="32"/>
      <c r="C686" s="32"/>
      <c r="D686" s="32"/>
      <c r="E686" s="32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3.5" customHeight="1">
      <c r="A687" s="32"/>
      <c r="B687" s="32"/>
      <c r="C687" s="32"/>
      <c r="D687" s="32"/>
      <c r="E687" s="32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3.5" customHeight="1">
      <c r="A688" s="32"/>
      <c r="B688" s="32"/>
      <c r="C688" s="32"/>
      <c r="D688" s="32"/>
      <c r="E688" s="32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3.5" customHeight="1">
      <c r="A689" s="32"/>
      <c r="B689" s="32"/>
      <c r="C689" s="32"/>
      <c r="D689" s="32"/>
      <c r="E689" s="32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3.5" customHeight="1">
      <c r="A690" s="32"/>
      <c r="B690" s="32"/>
      <c r="C690" s="32"/>
      <c r="D690" s="32"/>
      <c r="E690" s="32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3.5" customHeight="1">
      <c r="A691" s="32"/>
      <c r="B691" s="32"/>
      <c r="C691" s="32"/>
      <c r="D691" s="32"/>
      <c r="E691" s="32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3.5" customHeight="1">
      <c r="A692" s="32"/>
      <c r="B692" s="32"/>
      <c r="C692" s="32"/>
      <c r="D692" s="32"/>
      <c r="E692" s="32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3.5" customHeight="1">
      <c r="A693" s="32"/>
      <c r="B693" s="32"/>
      <c r="C693" s="32"/>
      <c r="D693" s="32"/>
      <c r="E693" s="32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3.5" customHeight="1">
      <c r="A694" s="32"/>
      <c r="B694" s="32"/>
      <c r="C694" s="32"/>
      <c r="D694" s="32"/>
      <c r="E694" s="32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3.5" customHeight="1">
      <c r="A695" s="32"/>
      <c r="B695" s="32"/>
      <c r="C695" s="32"/>
      <c r="D695" s="32"/>
      <c r="E695" s="32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3.5" customHeight="1">
      <c r="A696" s="32"/>
      <c r="B696" s="32"/>
      <c r="C696" s="32"/>
      <c r="D696" s="32"/>
      <c r="E696" s="32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3.5" customHeight="1">
      <c r="A697" s="32"/>
      <c r="B697" s="32"/>
      <c r="C697" s="32"/>
      <c r="D697" s="32"/>
      <c r="E697" s="32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3.5" customHeight="1">
      <c r="A698" s="32"/>
      <c r="B698" s="32"/>
      <c r="C698" s="32"/>
      <c r="D698" s="32"/>
      <c r="E698" s="32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3.5" customHeight="1">
      <c r="A699" s="32"/>
      <c r="B699" s="32"/>
      <c r="C699" s="32"/>
      <c r="D699" s="32"/>
      <c r="E699" s="32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3.5" customHeight="1">
      <c r="A700" s="32"/>
      <c r="B700" s="32"/>
      <c r="C700" s="32"/>
      <c r="D700" s="32"/>
      <c r="E700" s="32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3.5" customHeight="1">
      <c r="A701" s="32"/>
      <c r="B701" s="32"/>
      <c r="C701" s="32"/>
      <c r="D701" s="32"/>
      <c r="E701" s="32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3.5" customHeight="1">
      <c r="A702" s="32"/>
      <c r="B702" s="32"/>
      <c r="C702" s="32"/>
      <c r="D702" s="32"/>
      <c r="E702" s="32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3.5" customHeight="1">
      <c r="A703" s="32"/>
      <c r="B703" s="32"/>
      <c r="C703" s="32"/>
      <c r="D703" s="32"/>
      <c r="E703" s="32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3.5" customHeight="1">
      <c r="A704" s="32"/>
      <c r="B704" s="32"/>
      <c r="C704" s="32"/>
      <c r="D704" s="32"/>
      <c r="E704" s="32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3.5" customHeight="1">
      <c r="A705" s="32"/>
      <c r="B705" s="32"/>
      <c r="C705" s="32"/>
      <c r="D705" s="32"/>
      <c r="E705" s="32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3.5" customHeight="1">
      <c r="A706" s="32"/>
      <c r="B706" s="32"/>
      <c r="C706" s="32"/>
      <c r="D706" s="32"/>
      <c r="E706" s="32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3.5" customHeight="1">
      <c r="A707" s="32"/>
      <c r="B707" s="32"/>
      <c r="C707" s="32"/>
      <c r="D707" s="32"/>
      <c r="E707" s="32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3.5" customHeight="1">
      <c r="A708" s="32"/>
      <c r="B708" s="32"/>
      <c r="C708" s="32"/>
      <c r="D708" s="32"/>
      <c r="E708" s="32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3.5" customHeight="1">
      <c r="A709" s="32"/>
      <c r="B709" s="32"/>
      <c r="C709" s="32"/>
      <c r="D709" s="32"/>
      <c r="E709" s="32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3.5" customHeight="1">
      <c r="A710" s="32"/>
      <c r="B710" s="32"/>
      <c r="C710" s="32"/>
      <c r="D710" s="32"/>
      <c r="E710" s="32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3.5" customHeight="1">
      <c r="A711" s="32"/>
      <c r="B711" s="32"/>
      <c r="C711" s="32"/>
      <c r="D711" s="32"/>
      <c r="E711" s="32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3.5" customHeight="1">
      <c r="A712" s="32"/>
      <c r="B712" s="32"/>
      <c r="C712" s="32"/>
      <c r="D712" s="32"/>
      <c r="E712" s="32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3.5" customHeight="1">
      <c r="A713" s="32"/>
      <c r="B713" s="32"/>
      <c r="C713" s="32"/>
      <c r="D713" s="32"/>
      <c r="E713" s="32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3.5" customHeight="1">
      <c r="A714" s="32"/>
      <c r="B714" s="32"/>
      <c r="C714" s="32"/>
      <c r="D714" s="32"/>
      <c r="E714" s="32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3.5" customHeight="1">
      <c r="A715" s="32"/>
      <c r="B715" s="32"/>
      <c r="C715" s="32"/>
      <c r="D715" s="32"/>
      <c r="E715" s="32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3.5" customHeight="1">
      <c r="A716" s="32"/>
      <c r="B716" s="32"/>
      <c r="C716" s="32"/>
      <c r="D716" s="32"/>
      <c r="E716" s="32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3.5" customHeight="1">
      <c r="A717" s="32"/>
      <c r="B717" s="32"/>
      <c r="C717" s="32"/>
      <c r="D717" s="32"/>
      <c r="E717" s="32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3.5" customHeight="1">
      <c r="A718" s="32"/>
      <c r="B718" s="32"/>
      <c r="C718" s="32"/>
      <c r="D718" s="32"/>
      <c r="E718" s="32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3.5" customHeight="1">
      <c r="A719" s="32"/>
      <c r="B719" s="32"/>
      <c r="C719" s="32"/>
      <c r="D719" s="32"/>
      <c r="E719" s="32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3.5" customHeight="1">
      <c r="A720" s="32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3.5" customHeight="1">
      <c r="A721" s="32"/>
      <c r="B721" s="32"/>
      <c r="C721" s="32"/>
      <c r="D721" s="32"/>
      <c r="E721" s="32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3.5" customHeight="1">
      <c r="A722" s="32"/>
      <c r="B722" s="32"/>
      <c r="C722" s="32"/>
      <c r="D722" s="32"/>
      <c r="E722" s="32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3.5" customHeight="1">
      <c r="A723" s="32"/>
      <c r="B723" s="32"/>
      <c r="C723" s="32"/>
      <c r="D723" s="32"/>
      <c r="E723" s="32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3.5" customHeight="1">
      <c r="A724" s="32"/>
      <c r="B724" s="32"/>
      <c r="C724" s="32"/>
      <c r="D724" s="32"/>
      <c r="E724" s="32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3.5" customHeight="1">
      <c r="A725" s="32"/>
      <c r="B725" s="32"/>
      <c r="C725" s="32"/>
      <c r="D725" s="32"/>
      <c r="E725" s="32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3.5" customHeight="1">
      <c r="A726" s="32"/>
      <c r="B726" s="32"/>
      <c r="C726" s="32"/>
      <c r="D726" s="32"/>
      <c r="E726" s="32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3.5" customHeight="1">
      <c r="A727" s="32"/>
      <c r="B727" s="32"/>
      <c r="C727" s="32"/>
      <c r="D727" s="32"/>
      <c r="E727" s="32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3.5" customHeight="1">
      <c r="A728" s="32"/>
      <c r="B728" s="32"/>
      <c r="C728" s="32"/>
      <c r="D728" s="32"/>
      <c r="E728" s="32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3.5" customHeight="1">
      <c r="A729" s="32"/>
      <c r="B729" s="32"/>
      <c r="C729" s="32"/>
      <c r="D729" s="32"/>
      <c r="E729" s="32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3.5" customHeight="1">
      <c r="A730" s="32"/>
      <c r="B730" s="32"/>
      <c r="C730" s="32"/>
      <c r="D730" s="32"/>
      <c r="E730" s="32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3.5" customHeight="1">
      <c r="A731" s="32"/>
      <c r="B731" s="32"/>
      <c r="C731" s="32"/>
      <c r="D731" s="32"/>
      <c r="E731" s="32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3.5" customHeight="1">
      <c r="A732" s="32"/>
      <c r="B732" s="32"/>
      <c r="C732" s="32"/>
      <c r="D732" s="32"/>
      <c r="E732" s="32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3.5" customHeight="1">
      <c r="A733" s="32"/>
      <c r="B733" s="32"/>
      <c r="C733" s="32"/>
      <c r="D733" s="32"/>
      <c r="E733" s="32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3.5" customHeight="1">
      <c r="A734" s="32"/>
      <c r="B734" s="32"/>
      <c r="C734" s="32"/>
      <c r="D734" s="32"/>
      <c r="E734" s="32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3.5" customHeight="1">
      <c r="A735" s="32"/>
      <c r="B735" s="32"/>
      <c r="C735" s="32"/>
      <c r="D735" s="32"/>
      <c r="E735" s="32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3.5" customHeight="1">
      <c r="A736" s="32"/>
      <c r="B736" s="32"/>
      <c r="C736" s="32"/>
      <c r="D736" s="32"/>
      <c r="E736" s="32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3.5" customHeight="1">
      <c r="A737" s="32"/>
      <c r="B737" s="32"/>
      <c r="C737" s="32"/>
      <c r="D737" s="32"/>
      <c r="E737" s="32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3.5" customHeight="1">
      <c r="A738" s="32"/>
      <c r="B738" s="32"/>
      <c r="C738" s="32"/>
      <c r="D738" s="32"/>
      <c r="E738" s="32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3.5" customHeight="1">
      <c r="A739" s="32"/>
      <c r="B739" s="32"/>
      <c r="C739" s="32"/>
      <c r="D739" s="32"/>
      <c r="E739" s="32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3.5" customHeight="1">
      <c r="A740" s="32"/>
      <c r="B740" s="32"/>
      <c r="C740" s="32"/>
      <c r="D740" s="32"/>
      <c r="E740" s="32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3.5" customHeight="1">
      <c r="A741" s="32"/>
      <c r="B741" s="32"/>
      <c r="C741" s="32"/>
      <c r="D741" s="32"/>
      <c r="E741" s="32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3.5" customHeight="1">
      <c r="A742" s="32"/>
      <c r="B742" s="32"/>
      <c r="C742" s="32"/>
      <c r="D742" s="32"/>
      <c r="E742" s="32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3.5" customHeight="1">
      <c r="A743" s="32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3.5" customHeight="1">
      <c r="A744" s="32"/>
      <c r="B744" s="32"/>
      <c r="C744" s="32"/>
      <c r="D744" s="32"/>
      <c r="E744" s="32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3.5" customHeight="1">
      <c r="A745" s="32"/>
      <c r="B745" s="32"/>
      <c r="C745" s="32"/>
      <c r="D745" s="32"/>
      <c r="E745" s="32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3.5" customHeight="1">
      <c r="A746" s="32"/>
      <c r="B746" s="32"/>
      <c r="C746" s="32"/>
      <c r="D746" s="32"/>
      <c r="E746" s="32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3.5" customHeight="1">
      <c r="A747" s="32"/>
      <c r="B747" s="32"/>
      <c r="C747" s="32"/>
      <c r="D747" s="32"/>
      <c r="E747" s="32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3.5" customHeight="1">
      <c r="A748" s="32"/>
      <c r="B748" s="32"/>
      <c r="C748" s="32"/>
      <c r="D748" s="32"/>
      <c r="E748" s="32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3.5" customHeight="1">
      <c r="A749" s="32"/>
      <c r="B749" s="32"/>
      <c r="C749" s="32"/>
      <c r="D749" s="32"/>
      <c r="E749" s="32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3.5" customHeight="1">
      <c r="A750" s="32"/>
      <c r="B750" s="32"/>
      <c r="C750" s="32"/>
      <c r="D750" s="32"/>
      <c r="E750" s="32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3.5" customHeight="1">
      <c r="A751" s="32"/>
      <c r="B751" s="32"/>
      <c r="C751" s="32"/>
      <c r="D751" s="32"/>
      <c r="E751" s="32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3.5" customHeight="1">
      <c r="A752" s="32"/>
      <c r="B752" s="32"/>
      <c r="C752" s="32"/>
      <c r="D752" s="32"/>
      <c r="E752" s="32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3.5" customHeight="1">
      <c r="A753" s="32"/>
      <c r="B753" s="32"/>
      <c r="C753" s="32"/>
      <c r="D753" s="32"/>
      <c r="E753" s="32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3.5" customHeight="1">
      <c r="A754" s="32"/>
      <c r="B754" s="32"/>
      <c r="C754" s="32"/>
      <c r="D754" s="32"/>
      <c r="E754" s="32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3.5" customHeight="1">
      <c r="A755" s="32"/>
      <c r="B755" s="32"/>
      <c r="C755" s="32"/>
      <c r="D755" s="32"/>
      <c r="E755" s="32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3.5" customHeight="1">
      <c r="A756" s="32"/>
      <c r="B756" s="32"/>
      <c r="C756" s="32"/>
      <c r="D756" s="32"/>
      <c r="E756" s="32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3.5" customHeight="1">
      <c r="A757" s="32"/>
      <c r="B757" s="32"/>
      <c r="C757" s="32"/>
      <c r="D757" s="32"/>
      <c r="E757" s="32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3.5" customHeight="1">
      <c r="A758" s="32"/>
      <c r="B758" s="32"/>
      <c r="C758" s="32"/>
      <c r="D758" s="32"/>
      <c r="E758" s="32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3.5" customHeight="1">
      <c r="A759" s="32"/>
      <c r="B759" s="32"/>
      <c r="C759" s="32"/>
      <c r="D759" s="32"/>
      <c r="E759" s="32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3.5" customHeight="1">
      <c r="A760" s="32"/>
      <c r="B760" s="32"/>
      <c r="C760" s="32"/>
      <c r="D760" s="32"/>
      <c r="E760" s="32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3.5" customHeight="1">
      <c r="A761" s="32"/>
      <c r="B761" s="32"/>
      <c r="C761" s="32"/>
      <c r="D761" s="32"/>
      <c r="E761" s="32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3.5" customHeight="1">
      <c r="A762" s="32"/>
      <c r="B762" s="32"/>
      <c r="C762" s="32"/>
      <c r="D762" s="32"/>
      <c r="E762" s="32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3.5" customHeight="1">
      <c r="A763" s="32"/>
      <c r="B763" s="32"/>
      <c r="C763" s="32"/>
      <c r="D763" s="32"/>
      <c r="E763" s="32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3.5" customHeight="1">
      <c r="A764" s="32"/>
      <c r="B764" s="32"/>
      <c r="C764" s="32"/>
      <c r="D764" s="32"/>
      <c r="E764" s="32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3.5" customHeight="1">
      <c r="A765" s="32"/>
      <c r="B765" s="32"/>
      <c r="C765" s="32"/>
      <c r="D765" s="32"/>
      <c r="E765" s="32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3.5" customHeight="1">
      <c r="A766" s="32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3.5" customHeight="1">
      <c r="A767" s="32"/>
      <c r="B767" s="32"/>
      <c r="C767" s="32"/>
      <c r="D767" s="32"/>
      <c r="E767" s="32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3.5" customHeight="1">
      <c r="A768" s="32"/>
      <c r="B768" s="32"/>
      <c r="C768" s="32"/>
      <c r="D768" s="32"/>
      <c r="E768" s="32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3.5" customHeight="1">
      <c r="A769" s="32"/>
      <c r="B769" s="32"/>
      <c r="C769" s="32"/>
      <c r="D769" s="32"/>
      <c r="E769" s="32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3.5" customHeight="1">
      <c r="A770" s="32"/>
      <c r="B770" s="32"/>
      <c r="C770" s="32"/>
      <c r="D770" s="32"/>
      <c r="E770" s="32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3.5" customHeight="1">
      <c r="A771" s="32"/>
      <c r="B771" s="32"/>
      <c r="C771" s="32"/>
      <c r="D771" s="32"/>
      <c r="E771" s="32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3.5" customHeight="1">
      <c r="A772" s="32"/>
      <c r="B772" s="32"/>
      <c r="C772" s="32"/>
      <c r="D772" s="32"/>
      <c r="E772" s="32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3.5" customHeight="1">
      <c r="A773" s="32"/>
      <c r="B773" s="32"/>
      <c r="C773" s="32"/>
      <c r="D773" s="32"/>
      <c r="E773" s="32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3.5" customHeight="1">
      <c r="A774" s="32"/>
      <c r="B774" s="32"/>
      <c r="C774" s="32"/>
      <c r="D774" s="32"/>
      <c r="E774" s="32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3.5" customHeight="1">
      <c r="A775" s="32"/>
      <c r="B775" s="32"/>
      <c r="C775" s="32"/>
      <c r="D775" s="32"/>
      <c r="E775" s="32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3.5" customHeight="1">
      <c r="A776" s="32"/>
      <c r="B776" s="32"/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3.5" customHeight="1">
      <c r="A777" s="32"/>
      <c r="B777" s="32"/>
      <c r="C777" s="32"/>
      <c r="D777" s="32"/>
      <c r="E777" s="32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3.5" customHeight="1">
      <c r="A778" s="32"/>
      <c r="B778" s="32"/>
      <c r="C778" s="32"/>
      <c r="D778" s="32"/>
      <c r="E778" s="32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3.5" customHeight="1">
      <c r="A779" s="32"/>
      <c r="B779" s="32"/>
      <c r="C779" s="32"/>
      <c r="D779" s="32"/>
      <c r="E779" s="32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3.5" customHeight="1">
      <c r="A780" s="32"/>
      <c r="B780" s="32"/>
      <c r="C780" s="32"/>
      <c r="D780" s="32"/>
      <c r="E780" s="32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3.5" customHeight="1">
      <c r="A781" s="32"/>
      <c r="B781" s="32"/>
      <c r="C781" s="32"/>
      <c r="D781" s="32"/>
      <c r="E781" s="32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3.5" customHeight="1">
      <c r="A782" s="32"/>
      <c r="B782" s="32"/>
      <c r="C782" s="32"/>
      <c r="D782" s="32"/>
      <c r="E782" s="32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3.5" customHeight="1">
      <c r="A783" s="32"/>
      <c r="B783" s="32"/>
      <c r="C783" s="32"/>
      <c r="D783" s="32"/>
      <c r="E783" s="32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3.5" customHeight="1">
      <c r="A784" s="32"/>
      <c r="B784" s="32"/>
      <c r="C784" s="32"/>
      <c r="D784" s="32"/>
      <c r="E784" s="32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3.5" customHeight="1">
      <c r="A785" s="32"/>
      <c r="B785" s="32"/>
      <c r="C785" s="32"/>
      <c r="D785" s="32"/>
      <c r="E785" s="32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3.5" customHeight="1">
      <c r="A786" s="32"/>
      <c r="B786" s="32"/>
      <c r="C786" s="32"/>
      <c r="D786" s="32"/>
      <c r="E786" s="32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3.5" customHeight="1">
      <c r="A787" s="32"/>
      <c r="B787" s="32"/>
      <c r="C787" s="32"/>
      <c r="D787" s="32"/>
      <c r="E787" s="32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3.5" customHeight="1">
      <c r="A788" s="32"/>
      <c r="B788" s="32"/>
      <c r="C788" s="32"/>
      <c r="D788" s="32"/>
      <c r="E788" s="32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3.5" customHeight="1">
      <c r="A789" s="32"/>
      <c r="B789" s="32"/>
      <c r="C789" s="32"/>
      <c r="D789" s="32"/>
      <c r="E789" s="32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3.5" customHeight="1">
      <c r="A790" s="32"/>
      <c r="B790" s="32"/>
      <c r="C790" s="32"/>
      <c r="D790" s="32"/>
      <c r="E790" s="32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3.5" customHeight="1">
      <c r="A791" s="32"/>
      <c r="B791" s="32"/>
      <c r="C791" s="32"/>
      <c r="D791" s="32"/>
      <c r="E791" s="32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3.5" customHeight="1">
      <c r="A792" s="32"/>
      <c r="B792" s="32"/>
      <c r="C792" s="32"/>
      <c r="D792" s="32"/>
      <c r="E792" s="32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3.5" customHeight="1">
      <c r="A793" s="32"/>
      <c r="B793" s="32"/>
      <c r="C793" s="32"/>
      <c r="D793" s="32"/>
      <c r="E793" s="32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3.5" customHeight="1">
      <c r="A794" s="32"/>
      <c r="B794" s="32"/>
      <c r="C794" s="32"/>
      <c r="D794" s="32"/>
      <c r="E794" s="32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3.5" customHeight="1">
      <c r="A795" s="32"/>
      <c r="B795" s="32"/>
      <c r="C795" s="32"/>
      <c r="D795" s="32"/>
      <c r="E795" s="32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3.5" customHeight="1">
      <c r="A796" s="32"/>
      <c r="B796" s="32"/>
      <c r="C796" s="32"/>
      <c r="D796" s="32"/>
      <c r="E796" s="32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3.5" customHeight="1">
      <c r="A797" s="32"/>
      <c r="B797" s="32"/>
      <c r="C797" s="32"/>
      <c r="D797" s="32"/>
      <c r="E797" s="32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3.5" customHeight="1">
      <c r="A798" s="32"/>
      <c r="B798" s="32"/>
      <c r="C798" s="32"/>
      <c r="D798" s="32"/>
      <c r="E798" s="32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3.5" customHeight="1">
      <c r="A799" s="32"/>
      <c r="B799" s="32"/>
      <c r="C799" s="32"/>
      <c r="D799" s="32"/>
      <c r="E799" s="32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3.5" customHeight="1">
      <c r="A800" s="32"/>
      <c r="B800" s="32"/>
      <c r="C800" s="32"/>
      <c r="D800" s="32"/>
      <c r="E800" s="32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3.5" customHeight="1">
      <c r="A801" s="32"/>
      <c r="B801" s="32"/>
      <c r="C801" s="32"/>
      <c r="D801" s="32"/>
      <c r="E801" s="32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3.5" customHeight="1">
      <c r="A802" s="32"/>
      <c r="B802" s="32"/>
      <c r="C802" s="32"/>
      <c r="D802" s="32"/>
      <c r="E802" s="32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3.5" customHeight="1">
      <c r="A803" s="32"/>
      <c r="B803" s="32"/>
      <c r="C803" s="32"/>
      <c r="D803" s="32"/>
      <c r="E803" s="32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3.5" customHeight="1">
      <c r="A804" s="32"/>
      <c r="B804" s="32"/>
      <c r="C804" s="32"/>
      <c r="D804" s="32"/>
      <c r="E804" s="32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3.5" customHeight="1">
      <c r="A805" s="32"/>
      <c r="B805" s="32"/>
      <c r="C805" s="32"/>
      <c r="D805" s="32"/>
      <c r="E805" s="32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3.5" customHeight="1">
      <c r="A806" s="32"/>
      <c r="B806" s="32"/>
      <c r="C806" s="32"/>
      <c r="D806" s="32"/>
      <c r="E806" s="32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3.5" customHeight="1">
      <c r="A807" s="32"/>
      <c r="B807" s="32"/>
      <c r="C807" s="32"/>
      <c r="D807" s="32"/>
      <c r="E807" s="32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3.5" customHeight="1">
      <c r="A808" s="32"/>
      <c r="B808" s="32"/>
      <c r="C808" s="32"/>
      <c r="D808" s="32"/>
      <c r="E808" s="32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3.5" customHeight="1">
      <c r="A809" s="32"/>
      <c r="B809" s="32"/>
      <c r="C809" s="32"/>
      <c r="D809" s="32"/>
      <c r="E809" s="32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3.5" customHeight="1">
      <c r="A810" s="32"/>
      <c r="B810" s="32"/>
      <c r="C810" s="32"/>
      <c r="D810" s="32"/>
      <c r="E810" s="32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3.5" customHeight="1">
      <c r="A811" s="32"/>
      <c r="B811" s="32"/>
      <c r="C811" s="32"/>
      <c r="D811" s="32"/>
      <c r="E811" s="32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3.5" customHeight="1">
      <c r="A812" s="32"/>
      <c r="B812" s="32"/>
      <c r="C812" s="32"/>
      <c r="D812" s="32"/>
      <c r="E812" s="32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3.5" customHeight="1">
      <c r="A813" s="32"/>
      <c r="B813" s="32"/>
      <c r="C813" s="32"/>
      <c r="D813" s="32"/>
      <c r="E813" s="32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3.5" customHeight="1">
      <c r="A814" s="32"/>
      <c r="B814" s="32"/>
      <c r="C814" s="32"/>
      <c r="D814" s="32"/>
      <c r="E814" s="32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3.5" customHeight="1">
      <c r="A815" s="32"/>
      <c r="B815" s="32"/>
      <c r="C815" s="32"/>
      <c r="D815" s="32"/>
      <c r="E815" s="32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3.5" customHeight="1">
      <c r="A816" s="32"/>
      <c r="B816" s="32"/>
      <c r="C816" s="32"/>
      <c r="D816" s="32"/>
      <c r="E816" s="32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3.5" customHeight="1">
      <c r="A817" s="32"/>
      <c r="B817" s="32"/>
      <c r="C817" s="32"/>
      <c r="D817" s="32"/>
      <c r="E817" s="32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3.5" customHeight="1">
      <c r="A818" s="32"/>
      <c r="B818" s="32"/>
      <c r="C818" s="32"/>
      <c r="D818" s="32"/>
      <c r="E818" s="32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3.5" customHeight="1">
      <c r="A819" s="32"/>
      <c r="B819" s="32"/>
      <c r="C819" s="32"/>
      <c r="D819" s="32"/>
      <c r="E819" s="32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3.5" customHeight="1">
      <c r="A820" s="32"/>
      <c r="B820" s="32"/>
      <c r="C820" s="32"/>
      <c r="D820" s="32"/>
      <c r="E820" s="32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3.5" customHeight="1">
      <c r="A821" s="32"/>
      <c r="B821" s="32"/>
      <c r="C821" s="32"/>
      <c r="D821" s="32"/>
      <c r="E821" s="32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3.5" customHeight="1">
      <c r="A822" s="32"/>
      <c r="B822" s="32"/>
      <c r="C822" s="32"/>
      <c r="D822" s="32"/>
      <c r="E822" s="32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3.5" customHeight="1">
      <c r="A823" s="32"/>
      <c r="B823" s="32"/>
      <c r="C823" s="32"/>
      <c r="D823" s="32"/>
      <c r="E823" s="32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3.5" customHeight="1">
      <c r="A824" s="32"/>
      <c r="B824" s="32"/>
      <c r="C824" s="32"/>
      <c r="D824" s="32"/>
      <c r="E824" s="32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3.5" customHeight="1">
      <c r="A825" s="32"/>
      <c r="B825" s="32"/>
      <c r="C825" s="32"/>
      <c r="D825" s="32"/>
      <c r="E825" s="32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3.5" customHeight="1">
      <c r="A826" s="32"/>
      <c r="B826" s="32"/>
      <c r="C826" s="32"/>
      <c r="D826" s="32"/>
      <c r="E826" s="32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3.5" customHeight="1">
      <c r="A827" s="32"/>
      <c r="B827" s="32"/>
      <c r="C827" s="32"/>
      <c r="D827" s="32"/>
      <c r="E827" s="32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3.5" customHeight="1">
      <c r="A828" s="32"/>
      <c r="B828" s="32"/>
      <c r="C828" s="32"/>
      <c r="D828" s="32"/>
      <c r="E828" s="32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3.5" customHeight="1">
      <c r="A829" s="32"/>
      <c r="B829" s="32"/>
      <c r="C829" s="32"/>
      <c r="D829" s="32"/>
      <c r="E829" s="32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3.5" customHeight="1">
      <c r="A830" s="32"/>
      <c r="B830" s="32"/>
      <c r="C830" s="32"/>
      <c r="D830" s="32"/>
      <c r="E830" s="32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3.5" customHeight="1">
      <c r="A831" s="32"/>
      <c r="B831" s="32"/>
      <c r="C831" s="32"/>
      <c r="D831" s="32"/>
      <c r="E831" s="32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3.5" customHeight="1">
      <c r="A832" s="32"/>
      <c r="B832" s="32"/>
      <c r="C832" s="32"/>
      <c r="D832" s="32"/>
      <c r="E832" s="32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3.5" customHeight="1">
      <c r="A833" s="32"/>
      <c r="B833" s="32"/>
      <c r="C833" s="32"/>
      <c r="D833" s="32"/>
      <c r="E833" s="32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3.5" customHeight="1">
      <c r="A834" s="32"/>
      <c r="B834" s="32"/>
      <c r="C834" s="32"/>
      <c r="D834" s="32"/>
      <c r="E834" s="32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3.5" customHeight="1">
      <c r="A835" s="32"/>
      <c r="B835" s="32"/>
      <c r="C835" s="32"/>
      <c r="D835" s="32"/>
      <c r="E835" s="32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3.5" customHeight="1">
      <c r="A836" s="32"/>
      <c r="B836" s="32"/>
      <c r="C836" s="32"/>
      <c r="D836" s="32"/>
      <c r="E836" s="32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3.5" customHeight="1">
      <c r="A837" s="32"/>
      <c r="B837" s="32"/>
      <c r="C837" s="32"/>
      <c r="D837" s="32"/>
      <c r="E837" s="32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3.5" customHeight="1">
      <c r="A838" s="32"/>
      <c r="B838" s="32"/>
      <c r="C838" s="32"/>
      <c r="D838" s="32"/>
      <c r="E838" s="32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3.5" customHeight="1">
      <c r="A839" s="32"/>
      <c r="B839" s="32"/>
      <c r="C839" s="32"/>
      <c r="D839" s="32"/>
      <c r="E839" s="32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3.5" customHeight="1">
      <c r="A840" s="32"/>
      <c r="B840" s="32"/>
      <c r="C840" s="32"/>
      <c r="D840" s="32"/>
      <c r="E840" s="32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3.5" customHeight="1">
      <c r="A841" s="32"/>
      <c r="B841" s="32"/>
      <c r="C841" s="32"/>
      <c r="D841" s="32"/>
      <c r="E841" s="32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3.5" customHeight="1">
      <c r="A842" s="32"/>
      <c r="B842" s="32"/>
      <c r="C842" s="32"/>
      <c r="D842" s="32"/>
      <c r="E842" s="32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3.5" customHeight="1">
      <c r="A843" s="32"/>
      <c r="B843" s="32"/>
      <c r="C843" s="32"/>
      <c r="D843" s="32"/>
      <c r="E843" s="32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3.5" customHeight="1">
      <c r="A844" s="32"/>
      <c r="B844" s="32"/>
      <c r="C844" s="32"/>
      <c r="D844" s="32"/>
      <c r="E844" s="32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3.5" customHeight="1">
      <c r="A845" s="32"/>
      <c r="B845" s="32"/>
      <c r="C845" s="32"/>
      <c r="D845" s="32"/>
      <c r="E845" s="32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3.5" customHeight="1">
      <c r="A846" s="32"/>
      <c r="B846" s="32"/>
      <c r="C846" s="32"/>
      <c r="D846" s="32"/>
      <c r="E846" s="32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3.5" customHeight="1">
      <c r="A847" s="32"/>
      <c r="B847" s="32"/>
      <c r="C847" s="32"/>
      <c r="D847" s="32"/>
      <c r="E847" s="32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3.5" customHeight="1">
      <c r="A848" s="32"/>
      <c r="B848" s="32"/>
      <c r="C848" s="32"/>
      <c r="D848" s="32"/>
      <c r="E848" s="32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3.5" customHeight="1">
      <c r="A849" s="32"/>
      <c r="B849" s="32"/>
      <c r="C849" s="32"/>
      <c r="D849" s="32"/>
      <c r="E849" s="32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3.5" customHeight="1">
      <c r="A850" s="32"/>
      <c r="B850" s="32"/>
      <c r="C850" s="32"/>
      <c r="D850" s="32"/>
      <c r="E850" s="32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3.5" customHeight="1">
      <c r="A851" s="32"/>
      <c r="B851" s="32"/>
      <c r="C851" s="32"/>
      <c r="D851" s="32"/>
      <c r="E851" s="32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3.5" customHeight="1">
      <c r="A852" s="32"/>
      <c r="B852" s="32"/>
      <c r="C852" s="32"/>
      <c r="D852" s="32"/>
      <c r="E852" s="32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3.5" customHeight="1">
      <c r="A853" s="32"/>
      <c r="B853" s="32"/>
      <c r="C853" s="32"/>
      <c r="D853" s="32"/>
      <c r="E853" s="32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3.5" customHeight="1">
      <c r="A854" s="32"/>
      <c r="B854" s="32"/>
      <c r="C854" s="32"/>
      <c r="D854" s="32"/>
      <c r="E854" s="32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3.5" customHeight="1">
      <c r="A855" s="32"/>
      <c r="B855" s="32"/>
      <c r="C855" s="32"/>
      <c r="D855" s="32"/>
      <c r="E855" s="32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3.5" customHeight="1">
      <c r="A856" s="32"/>
      <c r="B856" s="32"/>
      <c r="C856" s="32"/>
      <c r="D856" s="32"/>
      <c r="E856" s="32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3.5" customHeight="1">
      <c r="A857" s="32"/>
      <c r="B857" s="32"/>
      <c r="C857" s="32"/>
      <c r="D857" s="32"/>
      <c r="E857" s="32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3.5" customHeight="1">
      <c r="A858" s="32"/>
      <c r="B858" s="32"/>
      <c r="C858" s="32"/>
      <c r="D858" s="32"/>
      <c r="E858" s="32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3.5" customHeight="1">
      <c r="A859" s="32"/>
      <c r="B859" s="32"/>
      <c r="C859" s="32"/>
      <c r="D859" s="32"/>
      <c r="E859" s="32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3.5" customHeight="1">
      <c r="A860" s="32"/>
      <c r="B860" s="32"/>
      <c r="C860" s="32"/>
      <c r="D860" s="32"/>
      <c r="E860" s="32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3.5" customHeight="1">
      <c r="A861" s="32"/>
      <c r="B861" s="32"/>
      <c r="C861" s="32"/>
      <c r="D861" s="32"/>
      <c r="E861" s="32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3.5" customHeight="1">
      <c r="A862" s="32"/>
      <c r="B862" s="32"/>
      <c r="C862" s="32"/>
      <c r="D862" s="32"/>
      <c r="E862" s="32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3.5" customHeight="1">
      <c r="A863" s="32"/>
      <c r="B863" s="32"/>
      <c r="C863" s="32"/>
      <c r="D863" s="32"/>
      <c r="E863" s="32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3.5" customHeight="1">
      <c r="A864" s="32"/>
      <c r="B864" s="32"/>
      <c r="C864" s="32"/>
      <c r="D864" s="32"/>
      <c r="E864" s="32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3.5" customHeight="1">
      <c r="A865" s="32"/>
      <c r="B865" s="32"/>
      <c r="C865" s="32"/>
      <c r="D865" s="32"/>
      <c r="E865" s="32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3.5" customHeight="1">
      <c r="A866" s="32"/>
      <c r="B866" s="32"/>
      <c r="C866" s="32"/>
      <c r="D866" s="32"/>
      <c r="E866" s="32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3.5" customHeight="1">
      <c r="A867" s="32"/>
      <c r="B867" s="32"/>
      <c r="C867" s="32"/>
      <c r="D867" s="32"/>
      <c r="E867" s="32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3.5" customHeight="1">
      <c r="A868" s="32"/>
      <c r="B868" s="32"/>
      <c r="C868" s="32"/>
      <c r="D868" s="32"/>
      <c r="E868" s="32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3.5" customHeight="1">
      <c r="A869" s="32"/>
      <c r="B869" s="32"/>
      <c r="C869" s="32"/>
      <c r="D869" s="32"/>
      <c r="E869" s="32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3.5" customHeight="1">
      <c r="A870" s="32"/>
      <c r="B870" s="32"/>
      <c r="C870" s="32"/>
      <c r="D870" s="32"/>
      <c r="E870" s="32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3.5" customHeight="1">
      <c r="A871" s="32"/>
      <c r="B871" s="32"/>
      <c r="C871" s="32"/>
      <c r="D871" s="32"/>
      <c r="E871" s="32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3.5" customHeight="1">
      <c r="A872" s="32"/>
      <c r="B872" s="32"/>
      <c r="C872" s="32"/>
      <c r="D872" s="32"/>
      <c r="E872" s="32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3.5" customHeight="1">
      <c r="A873" s="32"/>
      <c r="B873" s="32"/>
      <c r="C873" s="32"/>
      <c r="D873" s="32"/>
      <c r="E873" s="32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3.5" customHeight="1">
      <c r="A874" s="32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3.5" customHeight="1">
      <c r="A875" s="32"/>
      <c r="B875" s="32"/>
      <c r="C875" s="32"/>
      <c r="D875" s="32"/>
      <c r="E875" s="32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3.5" customHeight="1">
      <c r="A876" s="32"/>
      <c r="B876" s="32"/>
      <c r="C876" s="32"/>
      <c r="D876" s="32"/>
      <c r="E876" s="32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3.5" customHeight="1">
      <c r="A877" s="32"/>
      <c r="B877" s="32"/>
      <c r="C877" s="32"/>
      <c r="D877" s="32"/>
      <c r="E877" s="32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3.5" customHeight="1">
      <c r="A878" s="32"/>
      <c r="B878" s="32"/>
      <c r="C878" s="32"/>
      <c r="D878" s="32"/>
      <c r="E878" s="32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3.5" customHeight="1">
      <c r="A879" s="32"/>
      <c r="B879" s="32"/>
      <c r="C879" s="32"/>
      <c r="D879" s="32"/>
      <c r="E879" s="32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3.5" customHeight="1">
      <c r="A880" s="32"/>
      <c r="B880" s="32"/>
      <c r="C880" s="32"/>
      <c r="D880" s="32"/>
      <c r="E880" s="32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3.5" customHeight="1">
      <c r="A881" s="32"/>
      <c r="B881" s="32"/>
      <c r="C881" s="32"/>
      <c r="D881" s="32"/>
      <c r="E881" s="32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3.5" customHeight="1">
      <c r="A882" s="32"/>
      <c r="B882" s="32"/>
      <c r="C882" s="32"/>
      <c r="D882" s="32"/>
      <c r="E882" s="32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3.5" customHeight="1">
      <c r="A883" s="32"/>
      <c r="B883" s="32"/>
      <c r="C883" s="32"/>
      <c r="D883" s="32"/>
      <c r="E883" s="32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3.5" customHeight="1">
      <c r="A884" s="32"/>
      <c r="B884" s="32"/>
      <c r="C884" s="32"/>
      <c r="D884" s="32"/>
      <c r="E884" s="32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3.5" customHeight="1">
      <c r="A885" s="32"/>
      <c r="B885" s="32"/>
      <c r="C885" s="32"/>
      <c r="D885" s="32"/>
      <c r="E885" s="32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3.5" customHeight="1">
      <c r="A886" s="32"/>
      <c r="B886" s="32"/>
      <c r="C886" s="32"/>
      <c r="D886" s="32"/>
      <c r="E886" s="32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3.5" customHeight="1">
      <c r="A887" s="32"/>
      <c r="B887" s="32"/>
      <c r="C887" s="32"/>
      <c r="D887" s="32"/>
      <c r="E887" s="32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3.5" customHeight="1">
      <c r="A888" s="32"/>
      <c r="B888" s="32"/>
      <c r="C888" s="32"/>
      <c r="D888" s="32"/>
      <c r="E888" s="32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3.5" customHeight="1">
      <c r="A889" s="32"/>
      <c r="B889" s="32"/>
      <c r="C889" s="32"/>
      <c r="D889" s="32"/>
      <c r="E889" s="32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3.5" customHeight="1">
      <c r="A890" s="32"/>
      <c r="B890" s="32"/>
      <c r="C890" s="32"/>
      <c r="D890" s="32"/>
      <c r="E890" s="32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3.5" customHeight="1">
      <c r="A891" s="32"/>
      <c r="B891" s="32"/>
      <c r="C891" s="32"/>
      <c r="D891" s="32"/>
      <c r="E891" s="32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3.5" customHeight="1">
      <c r="A892" s="32"/>
      <c r="B892" s="32"/>
      <c r="C892" s="32"/>
      <c r="D892" s="32"/>
      <c r="E892" s="32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3.5" customHeight="1">
      <c r="A893" s="32"/>
      <c r="B893" s="32"/>
      <c r="C893" s="32"/>
      <c r="D893" s="32"/>
      <c r="E893" s="32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3.5" customHeight="1">
      <c r="A894" s="32"/>
      <c r="B894" s="32"/>
      <c r="C894" s="32"/>
      <c r="D894" s="32"/>
      <c r="E894" s="32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3.5" customHeight="1">
      <c r="A895" s="32"/>
      <c r="B895" s="32"/>
      <c r="C895" s="32"/>
      <c r="D895" s="32"/>
      <c r="E895" s="32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3.5" customHeight="1">
      <c r="A896" s="32"/>
      <c r="B896" s="32"/>
      <c r="C896" s="32"/>
      <c r="D896" s="32"/>
      <c r="E896" s="32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3.5" customHeight="1">
      <c r="A897" s="32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3.5" customHeight="1">
      <c r="A898" s="32"/>
      <c r="B898" s="32"/>
      <c r="C898" s="32"/>
      <c r="D898" s="32"/>
      <c r="E898" s="32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3.5" customHeight="1">
      <c r="A899" s="32"/>
      <c r="B899" s="32"/>
      <c r="C899" s="32"/>
      <c r="D899" s="32"/>
      <c r="E899" s="32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3.5" customHeight="1">
      <c r="A900" s="32"/>
      <c r="B900" s="32"/>
      <c r="C900" s="32"/>
      <c r="D900" s="32"/>
      <c r="E900" s="32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3.5" customHeight="1">
      <c r="A901" s="32"/>
      <c r="B901" s="32"/>
      <c r="C901" s="32"/>
      <c r="D901" s="32"/>
      <c r="E901" s="32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3.5" customHeight="1">
      <c r="A902" s="32"/>
      <c r="B902" s="32"/>
      <c r="C902" s="32"/>
      <c r="D902" s="32"/>
      <c r="E902" s="32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3.5" customHeight="1">
      <c r="A903" s="32"/>
      <c r="B903" s="32"/>
      <c r="C903" s="32"/>
      <c r="D903" s="32"/>
      <c r="E903" s="32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3.5" customHeight="1">
      <c r="A904" s="32"/>
      <c r="B904" s="32"/>
      <c r="C904" s="32"/>
      <c r="D904" s="32"/>
      <c r="E904" s="32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3.5" customHeight="1">
      <c r="A905" s="32"/>
      <c r="B905" s="32"/>
      <c r="C905" s="32"/>
      <c r="D905" s="32"/>
      <c r="E905" s="32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3.5" customHeight="1">
      <c r="A906" s="32"/>
      <c r="B906" s="32"/>
      <c r="C906" s="32"/>
      <c r="D906" s="32"/>
      <c r="E906" s="32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3.5" customHeight="1">
      <c r="A907" s="32"/>
      <c r="B907" s="32"/>
      <c r="C907" s="32"/>
      <c r="D907" s="32"/>
      <c r="E907" s="32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3.5" customHeight="1">
      <c r="A908" s="32"/>
      <c r="B908" s="32"/>
      <c r="C908" s="32"/>
      <c r="D908" s="32"/>
      <c r="E908" s="32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3.5" customHeight="1">
      <c r="A909" s="32"/>
      <c r="B909" s="32"/>
      <c r="C909" s="32"/>
      <c r="D909" s="32"/>
      <c r="E909" s="32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3.5" customHeight="1">
      <c r="A910" s="32"/>
      <c r="B910" s="32"/>
      <c r="C910" s="32"/>
      <c r="D910" s="32"/>
      <c r="E910" s="32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3.5" customHeight="1">
      <c r="A911" s="32"/>
      <c r="B911" s="32"/>
      <c r="C911" s="32"/>
      <c r="D911" s="32"/>
      <c r="E911" s="32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3.5" customHeight="1">
      <c r="A912" s="32"/>
      <c r="B912" s="32"/>
      <c r="C912" s="32"/>
      <c r="D912" s="32"/>
      <c r="E912" s="32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3.5" customHeight="1">
      <c r="A913" s="32"/>
      <c r="B913" s="32"/>
      <c r="C913" s="32"/>
      <c r="D913" s="32"/>
      <c r="E913" s="32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3.5" customHeight="1">
      <c r="A914" s="32"/>
      <c r="B914" s="32"/>
      <c r="C914" s="32"/>
      <c r="D914" s="32"/>
      <c r="E914" s="32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3.5" customHeight="1">
      <c r="A915" s="32"/>
      <c r="B915" s="32"/>
      <c r="C915" s="32"/>
      <c r="D915" s="32"/>
      <c r="E915" s="32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3.5" customHeight="1">
      <c r="A916" s="32"/>
      <c r="B916" s="32"/>
      <c r="C916" s="32"/>
      <c r="D916" s="32"/>
      <c r="E916" s="32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3.5" customHeight="1">
      <c r="A917" s="32"/>
      <c r="B917" s="32"/>
      <c r="C917" s="32"/>
      <c r="D917" s="32"/>
      <c r="E917" s="32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3.5" customHeight="1">
      <c r="A918" s="32"/>
      <c r="B918" s="32"/>
      <c r="C918" s="32"/>
      <c r="D918" s="32"/>
      <c r="E918" s="32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3.5" customHeight="1">
      <c r="A919" s="32"/>
      <c r="B919" s="32"/>
      <c r="C919" s="32"/>
      <c r="D919" s="32"/>
      <c r="E919" s="32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3.5" customHeight="1">
      <c r="A920" s="32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3.5" customHeight="1">
      <c r="A921" s="32"/>
      <c r="B921" s="32"/>
      <c r="C921" s="32"/>
      <c r="D921" s="32"/>
      <c r="E921" s="32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3.5" customHeight="1">
      <c r="A922" s="32"/>
      <c r="B922" s="32"/>
      <c r="C922" s="32"/>
      <c r="D922" s="32"/>
      <c r="E922" s="32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3.5" customHeight="1">
      <c r="A923" s="32"/>
      <c r="B923" s="32"/>
      <c r="C923" s="32"/>
      <c r="D923" s="32"/>
      <c r="E923" s="32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3.5" customHeight="1">
      <c r="A924" s="32"/>
      <c r="B924" s="32"/>
      <c r="C924" s="32"/>
      <c r="D924" s="32"/>
      <c r="E924" s="32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3.5" customHeight="1">
      <c r="A925" s="32"/>
      <c r="B925" s="32"/>
      <c r="C925" s="32"/>
      <c r="D925" s="32"/>
      <c r="E925" s="32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3.5" customHeight="1">
      <c r="A926" s="32"/>
      <c r="B926" s="32"/>
      <c r="C926" s="32"/>
      <c r="D926" s="32"/>
      <c r="E926" s="32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3.5" customHeight="1">
      <c r="A927" s="32"/>
      <c r="B927" s="32"/>
      <c r="C927" s="32"/>
      <c r="D927" s="32"/>
      <c r="E927" s="32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3.5" customHeight="1">
      <c r="A928" s="32"/>
      <c r="B928" s="32"/>
      <c r="C928" s="32"/>
      <c r="D928" s="32"/>
      <c r="E928" s="32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3.5" customHeight="1">
      <c r="A929" s="32"/>
      <c r="B929" s="32"/>
      <c r="C929" s="32"/>
      <c r="D929" s="32"/>
      <c r="E929" s="32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3.5" customHeight="1">
      <c r="A930" s="32"/>
      <c r="B930" s="32"/>
      <c r="C930" s="32"/>
      <c r="D930" s="32"/>
      <c r="E930" s="32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3.5" customHeight="1">
      <c r="A931" s="32"/>
      <c r="B931" s="32"/>
      <c r="C931" s="32"/>
      <c r="D931" s="32"/>
      <c r="E931" s="32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3.5" customHeight="1">
      <c r="A932" s="32"/>
      <c r="B932" s="32"/>
      <c r="C932" s="32"/>
      <c r="D932" s="32"/>
      <c r="E932" s="32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3.5" customHeight="1">
      <c r="A933" s="32"/>
      <c r="B933" s="32"/>
      <c r="C933" s="32"/>
      <c r="D933" s="32"/>
      <c r="E933" s="32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3.5" customHeight="1">
      <c r="A934" s="32"/>
      <c r="B934" s="32"/>
      <c r="C934" s="32"/>
      <c r="D934" s="32"/>
      <c r="E934" s="32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3.5" customHeight="1">
      <c r="A935" s="32"/>
      <c r="B935" s="32"/>
      <c r="C935" s="32"/>
      <c r="D935" s="32"/>
      <c r="E935" s="32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3.5" customHeight="1">
      <c r="A936" s="32"/>
      <c r="B936" s="32"/>
      <c r="C936" s="32"/>
      <c r="D936" s="32"/>
      <c r="E936" s="32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3.5" customHeight="1">
      <c r="A937" s="32"/>
      <c r="B937" s="32"/>
      <c r="C937" s="32"/>
      <c r="D937" s="32"/>
      <c r="E937" s="32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3.5" customHeight="1">
      <c r="A938" s="32"/>
      <c r="B938" s="32"/>
      <c r="C938" s="32"/>
      <c r="D938" s="32"/>
      <c r="E938" s="32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3.5" customHeight="1">
      <c r="A939" s="32"/>
      <c r="B939" s="32"/>
      <c r="C939" s="32"/>
      <c r="D939" s="32"/>
      <c r="E939" s="32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3.5" customHeight="1">
      <c r="A940" s="32"/>
      <c r="B940" s="32"/>
      <c r="C940" s="32"/>
      <c r="D940" s="32"/>
      <c r="E940" s="32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3.5" customHeight="1">
      <c r="A941" s="32"/>
      <c r="B941" s="32"/>
      <c r="C941" s="32"/>
      <c r="D941" s="32"/>
      <c r="E941" s="32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3.5" customHeight="1">
      <c r="A942" s="32"/>
      <c r="B942" s="32"/>
      <c r="C942" s="32"/>
      <c r="D942" s="32"/>
      <c r="E942" s="32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3.5" customHeight="1">
      <c r="A943" s="32"/>
      <c r="B943" s="32"/>
      <c r="C943" s="32"/>
      <c r="D943" s="32"/>
      <c r="E943" s="32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3.5" customHeight="1">
      <c r="A944" s="32"/>
      <c r="B944" s="32"/>
      <c r="C944" s="32"/>
      <c r="D944" s="32"/>
      <c r="E944" s="32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3.5" customHeight="1">
      <c r="A945" s="32"/>
      <c r="B945" s="32"/>
      <c r="C945" s="32"/>
      <c r="D945" s="32"/>
      <c r="E945" s="32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3.5" customHeight="1">
      <c r="A946" s="32"/>
      <c r="B946" s="32"/>
      <c r="C946" s="32"/>
      <c r="D946" s="32"/>
      <c r="E946" s="32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3.5" customHeight="1">
      <c r="A947" s="32"/>
      <c r="B947" s="32"/>
      <c r="C947" s="32"/>
      <c r="D947" s="32"/>
      <c r="E947" s="32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3.5" customHeight="1">
      <c r="A948" s="32"/>
      <c r="B948" s="32"/>
      <c r="C948" s="32"/>
      <c r="D948" s="32"/>
      <c r="E948" s="32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3.5" customHeight="1">
      <c r="A949" s="32"/>
      <c r="B949" s="32"/>
      <c r="C949" s="32"/>
      <c r="D949" s="32"/>
      <c r="E949" s="32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3.5" customHeight="1">
      <c r="A950" s="32"/>
      <c r="B950" s="32"/>
      <c r="C950" s="32"/>
      <c r="D950" s="32"/>
      <c r="E950" s="32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3.5" customHeight="1">
      <c r="A951" s="32"/>
      <c r="B951" s="32"/>
      <c r="C951" s="32"/>
      <c r="D951" s="32"/>
      <c r="E951" s="32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3.5" customHeight="1">
      <c r="A952" s="32"/>
      <c r="B952" s="32"/>
      <c r="C952" s="32"/>
      <c r="D952" s="32"/>
      <c r="E952" s="32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3.5" customHeight="1">
      <c r="A953" s="32"/>
      <c r="B953" s="32"/>
      <c r="C953" s="32"/>
      <c r="D953" s="32"/>
      <c r="E953" s="32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3.5" customHeight="1">
      <c r="A954" s="32"/>
      <c r="B954" s="32"/>
      <c r="C954" s="32"/>
      <c r="D954" s="32"/>
      <c r="E954" s="32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3.5" customHeight="1">
      <c r="A955" s="32"/>
      <c r="B955" s="32"/>
      <c r="C955" s="32"/>
      <c r="D955" s="32"/>
      <c r="E955" s="32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3.5" customHeight="1">
      <c r="A956" s="32"/>
      <c r="B956" s="32"/>
      <c r="C956" s="32"/>
      <c r="D956" s="32"/>
      <c r="E956" s="32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3.5" customHeight="1">
      <c r="A957" s="32"/>
      <c r="B957" s="32"/>
      <c r="C957" s="32"/>
      <c r="D957" s="32"/>
      <c r="E957" s="32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3.5" customHeight="1">
      <c r="A958" s="32"/>
      <c r="B958" s="32"/>
      <c r="C958" s="32"/>
      <c r="D958" s="32"/>
      <c r="E958" s="32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3.5" customHeight="1">
      <c r="A959" s="32"/>
      <c r="B959" s="32"/>
      <c r="C959" s="32"/>
      <c r="D959" s="32"/>
      <c r="E959" s="32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3.5" customHeight="1">
      <c r="A960" s="32"/>
      <c r="B960" s="32"/>
      <c r="C960" s="32"/>
      <c r="D960" s="32"/>
      <c r="E960" s="32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3.5" customHeight="1">
      <c r="A961" s="32"/>
      <c r="B961" s="32"/>
      <c r="C961" s="32"/>
      <c r="D961" s="32"/>
      <c r="E961" s="32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3.5" customHeight="1">
      <c r="A962" s="32"/>
      <c r="B962" s="32"/>
      <c r="C962" s="32"/>
      <c r="D962" s="32"/>
      <c r="E962" s="32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3.5" customHeight="1">
      <c r="A963" s="32"/>
      <c r="B963" s="32"/>
      <c r="C963" s="32"/>
      <c r="D963" s="32"/>
      <c r="E963" s="32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3.5" customHeight="1">
      <c r="A964" s="32"/>
      <c r="B964" s="32"/>
      <c r="C964" s="32"/>
      <c r="D964" s="32"/>
      <c r="E964" s="32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3.5" customHeight="1">
      <c r="A965" s="32"/>
      <c r="B965" s="32"/>
      <c r="C965" s="32"/>
      <c r="D965" s="32"/>
      <c r="E965" s="32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3.5" customHeight="1">
      <c r="A966" s="32"/>
      <c r="B966" s="32"/>
      <c r="C966" s="32"/>
      <c r="D966" s="32"/>
      <c r="E966" s="32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3.5" customHeight="1">
      <c r="A967" s="32"/>
      <c r="B967" s="32"/>
      <c r="C967" s="32"/>
      <c r="D967" s="32"/>
      <c r="E967" s="32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3.5" customHeight="1">
      <c r="A968" s="32"/>
      <c r="B968" s="32"/>
      <c r="C968" s="32"/>
      <c r="D968" s="32"/>
      <c r="E968" s="32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3.5" customHeight="1">
      <c r="A969" s="32"/>
      <c r="B969" s="32"/>
      <c r="C969" s="32"/>
      <c r="D969" s="32"/>
      <c r="E969" s="32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3.5" customHeight="1">
      <c r="A970" s="32"/>
      <c r="B970" s="32"/>
      <c r="C970" s="32"/>
      <c r="D970" s="32"/>
      <c r="E970" s="32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3.5" customHeight="1">
      <c r="A971" s="32"/>
      <c r="B971" s="32"/>
      <c r="C971" s="32"/>
      <c r="D971" s="32"/>
      <c r="E971" s="32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3.5" customHeight="1">
      <c r="A972" s="32"/>
      <c r="B972" s="32"/>
      <c r="C972" s="32"/>
      <c r="D972" s="32"/>
      <c r="E972" s="32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3.5" customHeight="1">
      <c r="A973" s="32"/>
      <c r="B973" s="32"/>
      <c r="C973" s="32"/>
      <c r="D973" s="32"/>
      <c r="E973" s="32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3.5" customHeight="1">
      <c r="A974" s="32"/>
      <c r="B974" s="32"/>
      <c r="C974" s="32"/>
      <c r="D974" s="32"/>
      <c r="E974" s="32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3.5" customHeight="1">
      <c r="A975" s="32"/>
      <c r="B975" s="32"/>
      <c r="C975" s="32"/>
      <c r="D975" s="32"/>
      <c r="E975" s="32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3.5" customHeight="1">
      <c r="A976" s="32"/>
      <c r="B976" s="32"/>
      <c r="C976" s="32"/>
      <c r="D976" s="32"/>
      <c r="E976" s="32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3.5" customHeight="1">
      <c r="A977" s="32"/>
      <c r="B977" s="32"/>
      <c r="C977" s="32"/>
      <c r="D977" s="32"/>
      <c r="E977" s="32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3.5" customHeight="1">
      <c r="A978" s="32"/>
      <c r="B978" s="32"/>
      <c r="C978" s="32"/>
      <c r="D978" s="32"/>
      <c r="E978" s="32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3.5" customHeight="1">
      <c r="A979" s="32"/>
      <c r="B979" s="32"/>
      <c r="C979" s="32"/>
      <c r="D979" s="32"/>
      <c r="E979" s="32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3.5" customHeight="1">
      <c r="A980" s="32"/>
      <c r="B980" s="32"/>
      <c r="C980" s="32"/>
      <c r="D980" s="32"/>
      <c r="E980" s="32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3.5" customHeight="1">
      <c r="A981" s="32"/>
      <c r="B981" s="32"/>
      <c r="C981" s="32"/>
      <c r="D981" s="32"/>
      <c r="E981" s="32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3.5" customHeight="1">
      <c r="A982" s="32"/>
      <c r="B982" s="32"/>
      <c r="C982" s="32"/>
      <c r="D982" s="32"/>
      <c r="E982" s="32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3.5" customHeight="1">
      <c r="A983" s="32"/>
      <c r="B983" s="32"/>
      <c r="C983" s="32"/>
      <c r="D983" s="32"/>
      <c r="E983" s="32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3.5" customHeight="1">
      <c r="A984" s="32"/>
      <c r="B984" s="32"/>
      <c r="C984" s="32"/>
      <c r="D984" s="32"/>
      <c r="E984" s="32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3.5" customHeight="1">
      <c r="A985" s="32"/>
      <c r="B985" s="32"/>
      <c r="C985" s="32"/>
      <c r="D985" s="32"/>
      <c r="E985" s="32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3.5" customHeight="1">
      <c r="A986" s="32"/>
      <c r="B986" s="32"/>
      <c r="C986" s="32"/>
      <c r="D986" s="32"/>
      <c r="E986" s="32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3.5" customHeight="1">
      <c r="A987" s="32"/>
      <c r="B987" s="32"/>
      <c r="C987" s="32"/>
      <c r="D987" s="32"/>
      <c r="E987" s="32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3.5" customHeight="1">
      <c r="A988" s="32"/>
      <c r="B988" s="32"/>
      <c r="C988" s="32"/>
      <c r="D988" s="32"/>
      <c r="E988" s="32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3.5" customHeight="1">
      <c r="A989" s="32"/>
      <c r="B989" s="32"/>
      <c r="C989" s="32"/>
      <c r="D989" s="32"/>
      <c r="E989" s="32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3.5" customHeight="1">
      <c r="A990" s="32"/>
      <c r="B990" s="32"/>
      <c r="C990" s="32"/>
      <c r="D990" s="32"/>
      <c r="E990" s="32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3.5" customHeight="1">
      <c r="A991" s="32"/>
      <c r="B991" s="32"/>
      <c r="C991" s="32"/>
      <c r="D991" s="32"/>
      <c r="E991" s="32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3.5" customHeight="1">
      <c r="A992" s="32"/>
      <c r="B992" s="32"/>
      <c r="C992" s="32"/>
      <c r="D992" s="32"/>
      <c r="E992" s="32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3.5" customHeight="1">
      <c r="A993" s="32"/>
      <c r="B993" s="32"/>
      <c r="C993" s="32"/>
      <c r="D993" s="32"/>
      <c r="E993" s="32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3.5" customHeight="1">
      <c r="A994" s="32"/>
      <c r="B994" s="32"/>
      <c r="C994" s="32"/>
      <c r="D994" s="32"/>
      <c r="E994" s="32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3.5" customHeight="1">
      <c r="A995" s="32"/>
      <c r="B995" s="32"/>
      <c r="C995" s="32"/>
      <c r="D995" s="32"/>
      <c r="E995" s="32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3.5" customHeight="1">
      <c r="A996" s="32"/>
      <c r="B996" s="32"/>
      <c r="C996" s="32"/>
      <c r="D996" s="32"/>
      <c r="E996" s="32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3.5" customHeight="1">
      <c r="A997" s="32"/>
      <c r="B997" s="32"/>
      <c r="C997" s="32"/>
      <c r="D997" s="32"/>
      <c r="E997" s="32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3.5" customHeight="1">
      <c r="A998" s="32"/>
      <c r="B998" s="32"/>
      <c r="C998" s="32"/>
      <c r="D998" s="32"/>
      <c r="E998" s="32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3.5" customHeight="1">
      <c r="A999" s="32"/>
      <c r="B999" s="32"/>
      <c r="C999" s="32"/>
      <c r="D999" s="32"/>
      <c r="E999" s="32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3.5" customHeight="1">
      <c r="A1000" s="32"/>
      <c r="B1000" s="32"/>
      <c r="C1000" s="32"/>
      <c r="D1000" s="32"/>
      <c r="E1000" s="32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5">
    <mergeCell ref="A7:C7"/>
    <mergeCell ref="A15:C15"/>
    <mergeCell ref="D30:H30"/>
    <mergeCell ref="D31:H31"/>
    <mergeCell ref="A32:C32"/>
  </mergeCells>
  <printOptions/>
  <pageMargins bottom="0.6299212598425197" footer="0.0" header="0.0" left="0.7480314960629921" right="0.1968503937007874" top="0.6299212598425197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3.0" ySplit="5.0" topLeftCell="D6" activePane="bottomRight" state="frozen"/>
      <selection activeCell="D1" sqref="D1" pane="topRight"/>
      <selection activeCell="A6" sqref="A6" pane="bottomLeft"/>
      <selection activeCell="D6" sqref="D6" pane="bottomRight"/>
    </sheetView>
  </sheetViews>
  <sheetFormatPr customHeight="1" defaultColWidth="14.43" defaultRowHeight="15.0"/>
  <cols>
    <col customWidth="1" min="1" max="2" width="1.71"/>
    <col customWidth="1" min="3" max="3" width="44.86"/>
    <col customWidth="1" hidden="1" min="4" max="4" width="9.14"/>
    <col customWidth="1" min="5" max="5" width="8.29"/>
    <col customWidth="1" hidden="1" min="6" max="6" width="8.29"/>
    <col customWidth="1" min="7" max="8" width="8.29"/>
    <col customWidth="1" min="9" max="9" width="9.71"/>
    <col customWidth="1" min="10" max="10" width="11.29"/>
    <col customWidth="1" min="11" max="13" width="9.14"/>
    <col customWidth="1" min="14" max="26" width="8.71"/>
  </cols>
  <sheetData>
    <row r="1" ht="18.0" customHeight="1">
      <c r="A1" s="73" t="s">
        <v>505</v>
      </c>
      <c r="B1" s="4"/>
      <c r="C1" s="170"/>
      <c r="D1" s="2"/>
      <c r="E1" s="2"/>
      <c r="F1" s="171"/>
      <c r="G1" s="3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0" customHeight="1">
      <c r="A2" s="10" t="s">
        <v>506</v>
      </c>
      <c r="B2" s="4"/>
      <c r="C2" s="170"/>
      <c r="D2" s="2"/>
      <c r="E2" s="2"/>
      <c r="F2" s="171"/>
      <c r="G2" s="3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168"/>
      <c r="B3" s="4"/>
      <c r="C3" s="170"/>
      <c r="D3" s="2"/>
      <c r="E3" s="2"/>
      <c r="F3" s="171"/>
      <c r="G3" s="3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0" customHeight="1">
      <c r="A4" s="172"/>
      <c r="B4" s="4"/>
      <c r="C4" s="170"/>
      <c r="D4" s="2"/>
      <c r="E4" s="2"/>
      <c r="F4" s="126"/>
      <c r="G4" s="140" t="s">
        <v>507</v>
      </c>
      <c r="H4" s="53"/>
      <c r="I4" s="53"/>
      <c r="J4" s="53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54.0" customHeight="1">
      <c r="A5" s="118"/>
      <c r="B5" s="118"/>
      <c r="C5" s="119"/>
      <c r="D5" s="31" t="s">
        <v>62</v>
      </c>
      <c r="E5" s="31" t="s">
        <v>63</v>
      </c>
      <c r="F5" s="31" t="s">
        <v>64</v>
      </c>
      <c r="G5" s="31" t="s">
        <v>65</v>
      </c>
      <c r="H5" s="31" t="s">
        <v>66</v>
      </c>
      <c r="I5" s="31" t="s">
        <v>508</v>
      </c>
      <c r="J5" s="31" t="s">
        <v>509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0" customHeight="1">
      <c r="A6" s="32"/>
      <c r="B6" s="32"/>
      <c r="C6" s="33"/>
      <c r="D6" s="34"/>
      <c r="E6" s="34"/>
      <c r="F6" s="34"/>
      <c r="G6" s="34"/>
      <c r="H6" s="34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75" customHeight="1">
      <c r="A7" s="135" t="s">
        <v>510</v>
      </c>
      <c r="D7" s="58">
        <v>307.0</v>
      </c>
      <c r="E7" s="58">
        <v>380.0</v>
      </c>
      <c r="F7" s="58">
        <v>488.0</v>
      </c>
      <c r="G7" s="58">
        <v>587.0</v>
      </c>
      <c r="H7" s="58">
        <v>457.0</v>
      </c>
      <c r="I7" s="58">
        <f t="shared" ref="I7:J7" si="1">I9+I10</f>
        <v>248</v>
      </c>
      <c r="J7" s="58">
        <f t="shared" si="1"/>
        <v>118</v>
      </c>
      <c r="K7" s="2"/>
      <c r="L7" s="4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75" customHeight="1">
      <c r="A8" s="135"/>
      <c r="B8" s="4" t="s">
        <v>511</v>
      </c>
      <c r="C8" s="11"/>
      <c r="D8" s="167"/>
      <c r="E8" s="167"/>
      <c r="F8" s="167"/>
      <c r="G8" s="167"/>
      <c r="H8" s="167"/>
      <c r="I8" s="16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75" customHeight="1">
      <c r="A9" s="135"/>
      <c r="B9" s="168"/>
      <c r="C9" s="11" t="s">
        <v>512</v>
      </c>
      <c r="D9" s="37">
        <v>102.0</v>
      </c>
      <c r="E9" s="37">
        <v>165.0</v>
      </c>
      <c r="F9" s="37">
        <v>192.0</v>
      </c>
      <c r="G9" s="42">
        <v>205.0</v>
      </c>
      <c r="H9" s="42">
        <v>183.0</v>
      </c>
      <c r="I9" s="42">
        <v>87.0</v>
      </c>
      <c r="J9" s="120">
        <v>57.0</v>
      </c>
      <c r="K9" s="2"/>
      <c r="L9" s="42"/>
      <c r="M9" s="4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75" customHeight="1">
      <c r="A10" s="135"/>
      <c r="B10" s="168"/>
      <c r="C10" s="11" t="s">
        <v>513</v>
      </c>
      <c r="D10" s="37">
        <v>205.0</v>
      </c>
      <c r="E10" s="37">
        <v>215.0</v>
      </c>
      <c r="F10" s="37">
        <v>296.0</v>
      </c>
      <c r="G10" s="42">
        <v>382.0</v>
      </c>
      <c r="H10" s="42">
        <v>274.0</v>
      </c>
      <c r="I10" s="42">
        <v>161.0</v>
      </c>
      <c r="J10" s="120">
        <v>61.0</v>
      </c>
      <c r="K10" s="4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75" customHeight="1">
      <c r="A11" s="136"/>
      <c r="B11" s="21" t="s">
        <v>514</v>
      </c>
      <c r="C11" s="2"/>
      <c r="D11" s="167"/>
      <c r="E11" s="167"/>
      <c r="F11" s="167"/>
      <c r="G11" s="167"/>
      <c r="H11" s="167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75" customHeight="1">
      <c r="A12" s="136"/>
      <c r="B12" s="2"/>
      <c r="C12" s="13" t="s">
        <v>515</v>
      </c>
      <c r="D12" s="60">
        <v>0.0</v>
      </c>
      <c r="E12" s="60">
        <v>0.0</v>
      </c>
      <c r="F12" s="60">
        <v>0.0</v>
      </c>
      <c r="G12" s="60">
        <v>0.0</v>
      </c>
      <c r="H12" s="60">
        <v>0.0</v>
      </c>
      <c r="I12" s="60">
        <v>0.0</v>
      </c>
      <c r="J12" s="173">
        <v>0.0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75" customHeight="1">
      <c r="A13" s="136"/>
      <c r="B13" s="2"/>
      <c r="C13" s="13" t="s">
        <v>516</v>
      </c>
      <c r="D13" s="37">
        <v>307.0</v>
      </c>
      <c r="E13" s="37">
        <v>380.0</v>
      </c>
      <c r="F13" s="37">
        <v>488.0</v>
      </c>
      <c r="G13" s="42">
        <v>587.0</v>
      </c>
      <c r="H13" s="42">
        <v>457.0</v>
      </c>
      <c r="I13" s="2">
        <v>285.0</v>
      </c>
      <c r="J13" s="120">
        <v>118.0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75" customHeight="1">
      <c r="A14" s="136"/>
      <c r="B14" s="73" t="s">
        <v>517</v>
      </c>
      <c r="C14" s="73"/>
      <c r="D14" s="167"/>
      <c r="E14" s="167"/>
      <c r="F14" s="167"/>
      <c r="G14" s="167"/>
      <c r="H14" s="167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75" customHeight="1">
      <c r="A15" s="136"/>
      <c r="B15" s="2"/>
      <c r="C15" s="2" t="s">
        <v>518</v>
      </c>
      <c r="D15" s="60">
        <v>0.0</v>
      </c>
      <c r="E15" s="60">
        <v>0.0</v>
      </c>
      <c r="F15" s="60">
        <v>0.0</v>
      </c>
      <c r="G15" s="60">
        <v>0.0</v>
      </c>
      <c r="H15" s="60">
        <v>0.0</v>
      </c>
      <c r="I15" s="60">
        <v>0.0</v>
      </c>
      <c r="J15" s="173">
        <v>0.0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75" customHeight="1">
      <c r="A16" s="136"/>
      <c r="B16" s="2"/>
      <c r="C16" s="2" t="s">
        <v>519</v>
      </c>
      <c r="D16" s="37">
        <v>307.0</v>
      </c>
      <c r="E16" s="37">
        <v>380.0</v>
      </c>
      <c r="F16" s="37">
        <v>488.0</v>
      </c>
      <c r="G16" s="42">
        <v>587.0</v>
      </c>
      <c r="H16" s="42">
        <v>457.0</v>
      </c>
      <c r="I16" s="2">
        <v>285.0</v>
      </c>
      <c r="J16" s="120">
        <v>118.0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8.75" customHeight="1">
      <c r="A17" s="21" t="s">
        <v>520</v>
      </c>
      <c r="B17" s="2"/>
      <c r="C17" s="170"/>
      <c r="D17" s="58">
        <v>145.0</v>
      </c>
      <c r="E17" s="58">
        <v>120.0</v>
      </c>
      <c r="F17" s="58">
        <v>368.0</v>
      </c>
      <c r="G17" s="58">
        <v>320.0</v>
      </c>
      <c r="H17" s="58">
        <v>384.0</v>
      </c>
      <c r="I17" s="58">
        <v>403.0</v>
      </c>
      <c r="J17" s="21">
        <v>400.0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8.75" customHeight="1">
      <c r="A18" s="136"/>
      <c r="B18" s="21" t="s">
        <v>521</v>
      </c>
      <c r="C18" s="2"/>
      <c r="D18" s="167"/>
      <c r="E18" s="167"/>
      <c r="F18" s="167"/>
      <c r="G18" s="167"/>
      <c r="H18" s="167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75" customHeight="1">
      <c r="A19" s="136"/>
      <c r="B19" s="2"/>
      <c r="C19" s="13" t="s">
        <v>522</v>
      </c>
      <c r="D19" s="60">
        <v>0.0</v>
      </c>
      <c r="E19" s="60">
        <v>0.0</v>
      </c>
      <c r="F19" s="60">
        <v>0.0</v>
      </c>
      <c r="G19" s="60">
        <v>0.0</v>
      </c>
      <c r="H19" s="60">
        <v>0.0</v>
      </c>
      <c r="I19" s="60">
        <v>0.0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75" customHeight="1">
      <c r="A20" s="136"/>
      <c r="B20" s="2"/>
      <c r="C20" s="13" t="s">
        <v>523</v>
      </c>
      <c r="D20" s="37">
        <v>145.0</v>
      </c>
      <c r="E20" s="37">
        <v>120.0</v>
      </c>
      <c r="F20" s="37">
        <v>368.0</v>
      </c>
      <c r="G20" s="42">
        <v>320.0</v>
      </c>
      <c r="H20" s="42">
        <v>384.0</v>
      </c>
      <c r="I20" s="2">
        <v>403.0</v>
      </c>
      <c r="J20" s="120">
        <v>100.0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75" customHeight="1">
      <c r="A21" s="136"/>
      <c r="B21" s="73" t="s">
        <v>524</v>
      </c>
      <c r="C21" s="73"/>
      <c r="D21" s="167"/>
      <c r="E21" s="167"/>
      <c r="F21" s="167"/>
      <c r="G21" s="167"/>
      <c r="H21" s="167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75" customHeight="1">
      <c r="A22" s="136"/>
      <c r="B22" s="2"/>
      <c r="C22" s="2" t="s">
        <v>525</v>
      </c>
      <c r="D22" s="60">
        <v>0.0</v>
      </c>
      <c r="E22" s="60">
        <v>0.0</v>
      </c>
      <c r="F22" s="60">
        <v>0.0</v>
      </c>
      <c r="G22" s="60">
        <v>0.0</v>
      </c>
      <c r="H22" s="60">
        <v>0.0</v>
      </c>
      <c r="I22" s="60">
        <v>0.0</v>
      </c>
      <c r="J22" s="173">
        <v>0.0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75" customHeight="1">
      <c r="A23" s="136"/>
      <c r="B23" s="2"/>
      <c r="C23" s="2" t="s">
        <v>526</v>
      </c>
      <c r="D23" s="37">
        <v>145.0</v>
      </c>
      <c r="E23" s="37">
        <v>120.0</v>
      </c>
      <c r="F23" s="37">
        <v>368.0</v>
      </c>
      <c r="G23" s="42">
        <v>320.0</v>
      </c>
      <c r="H23" s="42">
        <v>384.0</v>
      </c>
      <c r="I23" s="2">
        <v>403.0</v>
      </c>
      <c r="J23" s="120">
        <v>100.0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75" customHeight="1">
      <c r="A24" s="135" t="s">
        <v>527</v>
      </c>
      <c r="D24" s="58">
        <v>240.0</v>
      </c>
      <c r="E24" s="58">
        <v>134.0</v>
      </c>
      <c r="F24" s="58">
        <v>176.0</v>
      </c>
      <c r="G24" s="58">
        <v>106.0</v>
      </c>
      <c r="H24" s="58">
        <v>354.0</v>
      </c>
      <c r="I24" s="58">
        <v>548.0</v>
      </c>
      <c r="J24" s="21">
        <v>197.0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75" customHeight="1">
      <c r="A25" s="136" t="s">
        <v>528</v>
      </c>
      <c r="D25" s="37"/>
      <c r="E25" s="37"/>
      <c r="F25" s="37"/>
      <c r="G25" s="42"/>
      <c r="H25" s="4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75" customHeight="1">
      <c r="A26" s="136"/>
      <c r="B26" s="21" t="s">
        <v>529</v>
      </c>
      <c r="C26" s="2"/>
      <c r="D26" s="167"/>
      <c r="E26" s="167"/>
      <c r="F26" s="167"/>
      <c r="G26" s="167"/>
      <c r="H26" s="167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75" customHeight="1">
      <c r="A27" s="136"/>
      <c r="B27" s="2"/>
      <c r="C27" s="13" t="s">
        <v>530</v>
      </c>
      <c r="D27" s="60">
        <v>0.0</v>
      </c>
      <c r="E27" s="60">
        <v>0.0</v>
      </c>
      <c r="F27" s="60">
        <v>0.0</v>
      </c>
      <c r="G27" s="60">
        <v>0.0</v>
      </c>
      <c r="H27" s="60">
        <v>0.0</v>
      </c>
      <c r="I27" s="60">
        <v>0.0</v>
      </c>
      <c r="J27" s="173">
        <v>0.0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75" customHeight="1">
      <c r="A28" s="136"/>
      <c r="B28" s="2"/>
      <c r="C28" s="13" t="s">
        <v>531</v>
      </c>
      <c r="D28" s="37">
        <v>240.0</v>
      </c>
      <c r="E28" s="37">
        <v>134.0</v>
      </c>
      <c r="F28" s="37">
        <v>176.0</v>
      </c>
      <c r="G28" s="42">
        <v>106.0</v>
      </c>
      <c r="H28" s="42">
        <v>354.0</v>
      </c>
      <c r="I28" s="2">
        <v>548.0</v>
      </c>
      <c r="J28" s="120">
        <v>197.0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75" customHeight="1">
      <c r="A29" s="136"/>
      <c r="B29" s="73" t="s">
        <v>532</v>
      </c>
      <c r="C29" s="73"/>
      <c r="D29" s="167"/>
      <c r="E29" s="167"/>
      <c r="F29" s="167"/>
      <c r="G29" s="167"/>
      <c r="H29" s="167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75" customHeight="1">
      <c r="A30" s="136"/>
      <c r="B30" s="2"/>
      <c r="C30" s="2" t="s">
        <v>533</v>
      </c>
      <c r="D30" s="60">
        <v>0.0</v>
      </c>
      <c r="E30" s="60">
        <v>0.0</v>
      </c>
      <c r="F30" s="60">
        <v>0.0</v>
      </c>
      <c r="G30" s="60">
        <v>0.0</v>
      </c>
      <c r="H30" s="60">
        <v>0.0</v>
      </c>
      <c r="I30" s="60">
        <v>0.0</v>
      </c>
      <c r="J30" s="173">
        <v>0.0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75" customHeight="1">
      <c r="A31" s="136"/>
      <c r="B31" s="2"/>
      <c r="C31" s="2" t="s">
        <v>534</v>
      </c>
      <c r="D31" s="37">
        <v>240.0</v>
      </c>
      <c r="E31" s="37">
        <v>134.0</v>
      </c>
      <c r="F31" s="37">
        <v>176.0</v>
      </c>
      <c r="G31" s="42">
        <v>106.0</v>
      </c>
      <c r="H31" s="42">
        <v>354.0</v>
      </c>
      <c r="I31" s="2">
        <v>548.0</v>
      </c>
      <c r="J31" s="120">
        <v>197.0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32"/>
      <c r="B32" s="32"/>
      <c r="C32" s="32"/>
      <c r="D32" s="32"/>
      <c r="E32" s="32"/>
      <c r="F32" s="32"/>
      <c r="G32" s="3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G4:J4"/>
    <mergeCell ref="A7:C7"/>
    <mergeCell ref="A24:C24"/>
    <mergeCell ref="A25:C25"/>
  </mergeCells>
  <printOptions/>
  <pageMargins bottom="0.6299212598425197" footer="0.0" header="0.0" left="0.7480314960629921" right="0.2755905511811024" top="0.6299212598425197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2" width="1.71"/>
    <col customWidth="1" min="3" max="3" width="43.0"/>
    <col customWidth="1" hidden="1" min="4" max="4" width="9.14"/>
    <col customWidth="1" min="5" max="5" width="9.14"/>
    <col customWidth="1" hidden="1" min="6" max="6" width="9.14"/>
    <col customWidth="1" min="7" max="7" width="8.57"/>
    <col customWidth="1" min="8" max="8" width="9.29"/>
    <col customWidth="1" min="9" max="9" width="11.0"/>
    <col customWidth="1" min="10" max="10" width="11.14"/>
    <col customWidth="1" min="11" max="26" width="8.71"/>
  </cols>
  <sheetData>
    <row r="1" ht="18.0" customHeight="1">
      <c r="A1" s="20" t="s">
        <v>535</v>
      </c>
      <c r="B1" s="21"/>
      <c r="C1" s="21"/>
      <c r="D1" s="21"/>
      <c r="E1" s="21"/>
      <c r="F1" s="21"/>
      <c r="G1" s="22"/>
      <c r="H1" s="2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0" customHeight="1">
      <c r="A2" s="23" t="s">
        <v>536</v>
      </c>
      <c r="B2" s="21"/>
      <c r="C2" s="21"/>
      <c r="D2" s="21"/>
      <c r="E2" s="21"/>
      <c r="F2" s="21"/>
      <c r="G2" s="22"/>
      <c r="H2" s="2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21"/>
      <c r="B3" s="21"/>
      <c r="C3" s="24"/>
      <c r="D3" s="21"/>
      <c r="E3" s="21"/>
      <c r="F3" s="21"/>
      <c r="G3" s="22"/>
      <c r="H3" s="2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0" customHeight="1">
      <c r="A4" s="104"/>
      <c r="B4" s="32"/>
      <c r="C4" s="80"/>
      <c r="D4" s="174"/>
      <c r="E4" s="174"/>
      <c r="F4" s="174"/>
      <c r="G4" s="174"/>
      <c r="H4" s="174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64.5" customHeight="1">
      <c r="A5" s="118"/>
      <c r="B5" s="118"/>
      <c r="C5" s="154"/>
      <c r="D5" s="31" t="s">
        <v>62</v>
      </c>
      <c r="E5" s="31" t="s">
        <v>63</v>
      </c>
      <c r="F5" s="31" t="s">
        <v>64</v>
      </c>
      <c r="G5" s="31" t="s">
        <v>65</v>
      </c>
      <c r="H5" s="31" t="s">
        <v>66</v>
      </c>
      <c r="I5" s="31" t="s">
        <v>537</v>
      </c>
      <c r="J5" s="31" t="s">
        <v>538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0" customHeight="1">
      <c r="A6" s="32"/>
      <c r="B6" s="32"/>
      <c r="C6" s="80"/>
      <c r="D6" s="175"/>
      <c r="E6" s="175"/>
      <c r="F6" s="175"/>
      <c r="G6" s="32"/>
      <c r="H6" s="3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0" customHeight="1">
      <c r="A7" s="73" t="s">
        <v>539</v>
      </c>
      <c r="B7" s="73"/>
      <c r="C7" s="73"/>
      <c r="D7" s="176">
        <v>0.0</v>
      </c>
      <c r="E7" s="94">
        <v>0.0</v>
      </c>
      <c r="F7" s="94">
        <v>0.0</v>
      </c>
      <c r="G7" s="94">
        <v>0.0</v>
      </c>
      <c r="H7" s="94">
        <v>0.0</v>
      </c>
      <c r="I7" s="94">
        <v>0.0</v>
      </c>
      <c r="J7" s="94">
        <v>0.0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0" customHeight="1">
      <c r="A8" s="73"/>
      <c r="B8" s="141" t="s">
        <v>540</v>
      </c>
      <c r="C8" s="11"/>
      <c r="D8" s="176"/>
      <c r="E8" s="94"/>
      <c r="F8" s="94"/>
      <c r="G8" s="94"/>
      <c r="H8" s="94"/>
      <c r="I8" s="2"/>
      <c r="J8" s="94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0" customHeight="1">
      <c r="A9" s="73"/>
      <c r="B9" s="11"/>
      <c r="C9" s="9" t="s">
        <v>541</v>
      </c>
      <c r="D9" s="60">
        <v>0.0</v>
      </c>
      <c r="E9" s="60">
        <v>0.0</v>
      </c>
      <c r="F9" s="60">
        <v>0.0</v>
      </c>
      <c r="G9" s="60">
        <v>0.0</v>
      </c>
      <c r="H9" s="60">
        <v>0.0</v>
      </c>
      <c r="I9" s="60">
        <v>0.0</v>
      </c>
      <c r="J9" s="94">
        <v>0.0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0" customHeight="1">
      <c r="A10" s="73"/>
      <c r="B10" s="11"/>
      <c r="C10" s="9" t="s">
        <v>542</v>
      </c>
      <c r="D10" s="60">
        <v>0.0</v>
      </c>
      <c r="E10" s="60">
        <v>0.0</v>
      </c>
      <c r="F10" s="60">
        <v>0.0</v>
      </c>
      <c r="G10" s="60">
        <v>0.0</v>
      </c>
      <c r="H10" s="60">
        <v>0.0</v>
      </c>
      <c r="I10" s="60">
        <v>0.0</v>
      </c>
      <c r="J10" s="94">
        <v>0.0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0" customHeight="1">
      <c r="A11" s="73"/>
      <c r="B11" s="73" t="s">
        <v>543</v>
      </c>
      <c r="C11" s="73"/>
      <c r="D11" s="176"/>
      <c r="E11" s="94"/>
      <c r="F11" s="94"/>
      <c r="G11" s="94"/>
      <c r="H11" s="94"/>
      <c r="I11" s="94"/>
      <c r="J11" s="9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0" customHeight="1">
      <c r="A12" s="73"/>
      <c r="B12" s="11"/>
      <c r="C12" s="11" t="s">
        <v>544</v>
      </c>
      <c r="D12" s="60">
        <v>0.0</v>
      </c>
      <c r="E12" s="60">
        <v>0.0</v>
      </c>
      <c r="F12" s="60">
        <v>0.0</v>
      </c>
      <c r="G12" s="60">
        <v>0.0</v>
      </c>
      <c r="H12" s="60">
        <v>0.0</v>
      </c>
      <c r="I12" s="60">
        <v>0.0</v>
      </c>
      <c r="J12" s="94">
        <v>0.0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0" customHeight="1">
      <c r="A13" s="73"/>
      <c r="B13" s="11"/>
      <c r="C13" s="11" t="s">
        <v>545</v>
      </c>
      <c r="D13" s="60">
        <v>0.0</v>
      </c>
      <c r="E13" s="60">
        <v>0.0</v>
      </c>
      <c r="F13" s="60">
        <v>0.0</v>
      </c>
      <c r="G13" s="60">
        <v>0.0</v>
      </c>
      <c r="H13" s="60">
        <v>0.0</v>
      </c>
      <c r="I13" s="60">
        <v>0.0</v>
      </c>
      <c r="J13" s="94">
        <v>0.0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0" customHeight="1">
      <c r="A14" s="73" t="s">
        <v>134</v>
      </c>
      <c r="B14" s="73"/>
      <c r="C14" s="11"/>
      <c r="D14" s="176">
        <v>0.0</v>
      </c>
      <c r="E14" s="94">
        <v>0.0</v>
      </c>
      <c r="F14" s="94">
        <v>0.0</v>
      </c>
      <c r="G14" s="94">
        <v>0.0</v>
      </c>
      <c r="H14" s="94">
        <v>0.0</v>
      </c>
      <c r="I14" s="94">
        <v>0.0</v>
      </c>
      <c r="J14" s="94">
        <v>0.0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0" customHeight="1">
      <c r="A15" s="168" t="s">
        <v>135</v>
      </c>
      <c r="B15" s="168"/>
      <c r="C15" s="11"/>
      <c r="D15" s="58"/>
      <c r="E15" s="37"/>
      <c r="F15" s="37"/>
      <c r="G15" s="37"/>
      <c r="H15" s="37"/>
      <c r="I15" s="37"/>
      <c r="J15" s="9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0" customHeight="1">
      <c r="A16" s="168"/>
      <c r="B16" s="21" t="s">
        <v>546</v>
      </c>
      <c r="C16" s="11"/>
      <c r="D16" s="176"/>
      <c r="E16" s="94"/>
      <c r="F16" s="94"/>
      <c r="G16" s="94"/>
      <c r="H16" s="94"/>
      <c r="I16" s="94"/>
      <c r="J16" s="94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8.0" customHeight="1">
      <c r="A17" s="168"/>
      <c r="B17" s="168"/>
      <c r="C17" s="11" t="s">
        <v>547</v>
      </c>
      <c r="D17" s="60">
        <v>0.0</v>
      </c>
      <c r="E17" s="60">
        <v>0.0</v>
      </c>
      <c r="F17" s="60">
        <v>0.0</v>
      </c>
      <c r="G17" s="60">
        <v>0.0</v>
      </c>
      <c r="H17" s="60">
        <v>0.0</v>
      </c>
      <c r="I17" s="60">
        <v>0.0</v>
      </c>
      <c r="J17" s="94">
        <v>0.0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8.0" customHeight="1">
      <c r="A18" s="168"/>
      <c r="B18" s="168"/>
      <c r="C18" s="11" t="s">
        <v>548</v>
      </c>
      <c r="D18" s="60">
        <v>0.0</v>
      </c>
      <c r="E18" s="60">
        <v>0.0</v>
      </c>
      <c r="F18" s="60">
        <v>0.0</v>
      </c>
      <c r="G18" s="60">
        <v>0.0</v>
      </c>
      <c r="H18" s="60">
        <v>0.0</v>
      </c>
      <c r="I18" s="60">
        <v>0.0</v>
      </c>
      <c r="J18" s="94">
        <v>0.0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0" customHeight="1">
      <c r="A19" s="168"/>
      <c r="B19" s="141" t="s">
        <v>549</v>
      </c>
      <c r="C19" s="11"/>
      <c r="D19" s="176"/>
      <c r="E19" s="94"/>
      <c r="F19" s="94"/>
      <c r="G19" s="94"/>
      <c r="H19" s="94"/>
      <c r="I19" s="94"/>
      <c r="J19" s="94">
        <v>0.0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0" customHeight="1">
      <c r="A20" s="168"/>
      <c r="B20" s="11"/>
      <c r="C20" s="9" t="s">
        <v>550</v>
      </c>
      <c r="D20" s="60">
        <v>0.0</v>
      </c>
      <c r="E20" s="60">
        <v>0.0</v>
      </c>
      <c r="F20" s="60">
        <v>0.0</v>
      </c>
      <c r="G20" s="60">
        <v>0.0</v>
      </c>
      <c r="H20" s="60">
        <v>0.0</v>
      </c>
      <c r="I20" s="60">
        <v>0.0</v>
      </c>
      <c r="J20" s="94">
        <v>0.0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0" customHeight="1">
      <c r="A21" s="168"/>
      <c r="B21" s="11"/>
      <c r="C21" s="9" t="s">
        <v>551</v>
      </c>
      <c r="D21" s="60">
        <v>0.0</v>
      </c>
      <c r="E21" s="60">
        <v>0.0</v>
      </c>
      <c r="F21" s="60">
        <v>0.0</v>
      </c>
      <c r="G21" s="60">
        <v>0.0</v>
      </c>
      <c r="H21" s="60">
        <v>0.0</v>
      </c>
      <c r="I21" s="60">
        <v>0.0</v>
      </c>
      <c r="J21" s="94">
        <v>0.0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0" customHeight="1">
      <c r="A22" s="168"/>
      <c r="B22" s="73" t="s">
        <v>552</v>
      </c>
      <c r="C22" s="73"/>
      <c r="D22" s="176"/>
      <c r="E22" s="94"/>
      <c r="F22" s="94"/>
      <c r="G22" s="94"/>
      <c r="H22" s="94"/>
      <c r="I22" s="94"/>
      <c r="J22" s="94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0" customHeight="1">
      <c r="A23" s="168"/>
      <c r="B23" s="11"/>
      <c r="C23" s="11" t="s">
        <v>553</v>
      </c>
      <c r="D23" s="60">
        <v>0.0</v>
      </c>
      <c r="E23" s="60">
        <v>0.0</v>
      </c>
      <c r="F23" s="60">
        <v>0.0</v>
      </c>
      <c r="G23" s="60">
        <v>0.0</v>
      </c>
      <c r="H23" s="60">
        <v>0.0</v>
      </c>
      <c r="I23" s="60">
        <v>0.0</v>
      </c>
      <c r="J23" s="94">
        <v>0.0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168"/>
      <c r="B24" s="11"/>
      <c r="C24" s="11" t="s">
        <v>554</v>
      </c>
      <c r="D24" s="60">
        <v>0.0</v>
      </c>
      <c r="E24" s="60">
        <v>0.0</v>
      </c>
      <c r="F24" s="60">
        <v>0.0</v>
      </c>
      <c r="G24" s="60">
        <v>0.0</v>
      </c>
      <c r="H24" s="60">
        <v>0.0</v>
      </c>
      <c r="I24" s="60">
        <v>0.0</v>
      </c>
      <c r="J24" s="94">
        <v>0.0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0" customHeight="1">
      <c r="A25" s="168"/>
      <c r="B25" s="141" t="s">
        <v>500</v>
      </c>
      <c r="C25" s="11"/>
      <c r="D25" s="176"/>
      <c r="E25" s="94"/>
      <c r="F25" s="94"/>
      <c r="G25" s="94"/>
      <c r="H25" s="94"/>
      <c r="I25" s="94"/>
      <c r="J25" s="9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0" customHeight="1">
      <c r="A26" s="73"/>
      <c r="B26" s="145" t="s">
        <v>501</v>
      </c>
      <c r="C26" s="11"/>
      <c r="D26" s="42"/>
      <c r="E26" s="37"/>
      <c r="F26" s="37"/>
      <c r="G26" s="37"/>
      <c r="H26" s="37"/>
      <c r="I26" s="37"/>
      <c r="J26" s="94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0" customHeight="1">
      <c r="A27" s="73"/>
      <c r="B27" s="145"/>
      <c r="C27" s="9" t="s">
        <v>555</v>
      </c>
      <c r="D27" s="60">
        <v>0.0</v>
      </c>
      <c r="E27" s="60">
        <v>0.0</v>
      </c>
      <c r="F27" s="60">
        <v>0.0</v>
      </c>
      <c r="G27" s="60">
        <v>0.0</v>
      </c>
      <c r="H27" s="60">
        <v>0.0</v>
      </c>
      <c r="I27" s="60">
        <v>0.0</v>
      </c>
      <c r="J27" s="94">
        <v>0.0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0" customHeight="1">
      <c r="A28" s="73"/>
      <c r="B28" s="145"/>
      <c r="C28" s="9" t="s">
        <v>556</v>
      </c>
      <c r="D28" s="60">
        <v>0.0</v>
      </c>
      <c r="E28" s="60">
        <v>0.0</v>
      </c>
      <c r="F28" s="60">
        <v>0.0</v>
      </c>
      <c r="G28" s="60">
        <v>0.0</v>
      </c>
      <c r="H28" s="60">
        <v>0.0</v>
      </c>
      <c r="I28" s="60">
        <v>0.0</v>
      </c>
      <c r="J28" s="94">
        <v>0.0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0" customHeight="1">
      <c r="A29" s="73"/>
      <c r="B29" s="145"/>
      <c r="C29" s="9" t="s">
        <v>557</v>
      </c>
      <c r="D29" s="60">
        <v>0.0</v>
      </c>
      <c r="E29" s="60">
        <v>0.0</v>
      </c>
      <c r="F29" s="60">
        <v>0.0</v>
      </c>
      <c r="G29" s="60">
        <v>0.0</v>
      </c>
      <c r="H29" s="60">
        <v>0.0</v>
      </c>
      <c r="I29" s="60">
        <v>0.0</v>
      </c>
      <c r="J29" s="94">
        <v>0.0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0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6299212598425197" footer="0.0" header="0.0" left="0.7480314960629921" right="0.15748031496062992" top="0.6299212598425197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2" width="1.71"/>
    <col customWidth="1" min="3" max="3" width="44.57"/>
    <col customWidth="1" hidden="1" min="4" max="4" width="9.29"/>
    <col customWidth="1" min="5" max="5" width="8.71"/>
    <col customWidth="1" hidden="1" min="6" max="6" width="8.71"/>
    <col customWidth="1" min="7" max="8" width="8.71"/>
    <col customWidth="1" min="9" max="9" width="9.71"/>
    <col customWidth="1" min="10" max="10" width="11.0"/>
    <col customWidth="1" min="11" max="26" width="8.71"/>
  </cols>
  <sheetData>
    <row r="1" ht="18.0" customHeight="1">
      <c r="A1" s="20" t="s">
        <v>558</v>
      </c>
      <c r="B1" s="21"/>
      <c r="C1" s="170"/>
      <c r="D1" s="2"/>
      <c r="E1" s="2"/>
      <c r="F1" s="2"/>
      <c r="G1" s="126"/>
      <c r="H1" s="3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0" customHeight="1">
      <c r="A2" s="23" t="s">
        <v>559</v>
      </c>
      <c r="B2" s="23"/>
      <c r="C2" s="23"/>
      <c r="D2" s="23"/>
      <c r="E2" s="23"/>
      <c r="F2" s="23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</row>
    <row r="3" ht="18.0" customHeight="1">
      <c r="A3" s="168"/>
      <c r="B3" s="4"/>
      <c r="C3" s="170"/>
      <c r="D3" s="2"/>
      <c r="E3" s="2"/>
      <c r="F3" s="2"/>
      <c r="G3" s="126"/>
      <c r="H3" s="3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0" customHeight="1">
      <c r="A4" s="172"/>
      <c r="B4" s="4"/>
      <c r="C4" s="170"/>
      <c r="D4" s="2"/>
      <c r="E4" s="2"/>
      <c r="F4" s="2"/>
      <c r="G4" s="140" t="s">
        <v>560</v>
      </c>
      <c r="H4" s="53"/>
      <c r="I4" s="53"/>
      <c r="J4" s="53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46.5" customHeight="1">
      <c r="A5" s="118"/>
      <c r="B5" s="118"/>
      <c r="C5" s="119"/>
      <c r="D5" s="31" t="s">
        <v>62</v>
      </c>
      <c r="E5" s="31" t="s">
        <v>63</v>
      </c>
      <c r="F5" s="31" t="s">
        <v>64</v>
      </c>
      <c r="G5" s="31" t="s">
        <v>65</v>
      </c>
      <c r="H5" s="31" t="s">
        <v>66</v>
      </c>
      <c r="I5" s="31" t="s">
        <v>561</v>
      </c>
      <c r="J5" s="31" t="s">
        <v>562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9.5" customHeight="1">
      <c r="A6" s="32"/>
      <c r="B6" s="32"/>
      <c r="C6" s="33"/>
      <c r="D6" s="34"/>
      <c r="E6" s="34"/>
      <c r="F6" s="34"/>
      <c r="G6" s="34"/>
      <c r="H6" s="34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9.5" customHeight="1">
      <c r="A7" s="135" t="s">
        <v>563</v>
      </c>
      <c r="D7" s="60">
        <v>0.0</v>
      </c>
      <c r="E7" s="60">
        <v>0.0</v>
      </c>
      <c r="F7" s="60">
        <v>0.0</v>
      </c>
      <c r="G7" s="60">
        <v>0.0</v>
      </c>
      <c r="H7" s="60">
        <v>0.0</v>
      </c>
      <c r="I7" s="60">
        <v>0.0</v>
      </c>
      <c r="J7" s="60">
        <v>0.0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135"/>
      <c r="B8" s="21" t="s">
        <v>564</v>
      </c>
      <c r="C8" s="11"/>
      <c r="D8" s="60"/>
      <c r="E8" s="60"/>
      <c r="F8" s="60"/>
      <c r="G8" s="60"/>
      <c r="H8" s="60"/>
      <c r="I8" s="60"/>
      <c r="J8" s="60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135"/>
      <c r="B9" s="168"/>
      <c r="C9" s="11" t="s">
        <v>565</v>
      </c>
      <c r="D9" s="60">
        <v>0.0</v>
      </c>
      <c r="E9" s="60">
        <v>0.0</v>
      </c>
      <c r="F9" s="60">
        <v>0.0</v>
      </c>
      <c r="G9" s="60">
        <v>0.0</v>
      </c>
      <c r="H9" s="60">
        <v>0.0</v>
      </c>
      <c r="I9" s="60">
        <v>0.0</v>
      </c>
      <c r="J9" s="60">
        <v>0.0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135"/>
      <c r="B10" s="168"/>
      <c r="C10" s="11" t="s">
        <v>566</v>
      </c>
      <c r="D10" s="60">
        <v>0.0</v>
      </c>
      <c r="E10" s="60">
        <v>0.0</v>
      </c>
      <c r="F10" s="60">
        <v>0.0</v>
      </c>
      <c r="G10" s="60">
        <v>0.0</v>
      </c>
      <c r="H10" s="60">
        <v>0.0</v>
      </c>
      <c r="I10" s="60">
        <v>0.0</v>
      </c>
      <c r="J10" s="60">
        <v>0.0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136"/>
      <c r="B11" s="141" t="s">
        <v>567</v>
      </c>
      <c r="C11" s="11"/>
      <c r="D11" s="60"/>
      <c r="E11" s="60"/>
      <c r="F11" s="60"/>
      <c r="G11" s="60"/>
      <c r="H11" s="60"/>
      <c r="I11" s="60"/>
      <c r="J11" s="60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136"/>
      <c r="B12" s="11"/>
      <c r="C12" s="9" t="s">
        <v>568</v>
      </c>
      <c r="D12" s="60">
        <v>0.0</v>
      </c>
      <c r="E12" s="60">
        <v>0.0</v>
      </c>
      <c r="F12" s="60">
        <v>0.0</v>
      </c>
      <c r="G12" s="60">
        <v>0.0</v>
      </c>
      <c r="H12" s="60">
        <v>0.0</v>
      </c>
      <c r="I12" s="60">
        <v>0.0</v>
      </c>
      <c r="J12" s="60">
        <v>0.0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136"/>
      <c r="B13" s="11"/>
      <c r="C13" s="9" t="s">
        <v>569</v>
      </c>
      <c r="D13" s="60">
        <v>0.0</v>
      </c>
      <c r="E13" s="60">
        <v>0.0</v>
      </c>
      <c r="F13" s="60">
        <v>0.0</v>
      </c>
      <c r="G13" s="60">
        <v>0.0</v>
      </c>
      <c r="H13" s="60">
        <v>0.0</v>
      </c>
      <c r="I13" s="60">
        <v>0.0</v>
      </c>
      <c r="J13" s="60">
        <v>0.0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136"/>
      <c r="B14" s="73" t="s">
        <v>570</v>
      </c>
      <c r="C14" s="73"/>
      <c r="D14" s="60"/>
      <c r="E14" s="60"/>
      <c r="F14" s="60"/>
      <c r="G14" s="60"/>
      <c r="H14" s="60"/>
      <c r="I14" s="60"/>
      <c r="J14" s="60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136"/>
      <c r="B15" s="11"/>
      <c r="C15" s="11" t="s">
        <v>571</v>
      </c>
      <c r="D15" s="60">
        <v>0.0</v>
      </c>
      <c r="E15" s="60">
        <v>0.0</v>
      </c>
      <c r="F15" s="60">
        <v>0.0</v>
      </c>
      <c r="G15" s="60">
        <v>0.0</v>
      </c>
      <c r="H15" s="60">
        <v>0.0</v>
      </c>
      <c r="I15" s="60">
        <v>0.0</v>
      </c>
      <c r="J15" s="60">
        <v>0.0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136"/>
      <c r="B16" s="11"/>
      <c r="C16" s="11" t="s">
        <v>572</v>
      </c>
      <c r="D16" s="60">
        <v>0.0</v>
      </c>
      <c r="E16" s="60">
        <v>0.0</v>
      </c>
      <c r="F16" s="60">
        <v>0.0</v>
      </c>
      <c r="G16" s="60">
        <v>0.0</v>
      </c>
      <c r="H16" s="60">
        <v>0.0</v>
      </c>
      <c r="I16" s="60">
        <v>0.0</v>
      </c>
      <c r="J16" s="60">
        <v>0.0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141" t="s">
        <v>573</v>
      </c>
      <c r="B17" s="11"/>
      <c r="C17" s="177"/>
      <c r="D17" s="60">
        <v>0.0</v>
      </c>
      <c r="E17" s="60">
        <v>0.0</v>
      </c>
      <c r="F17" s="60">
        <v>0.0</v>
      </c>
      <c r="G17" s="60">
        <v>0.0</v>
      </c>
      <c r="H17" s="60">
        <v>0.0</v>
      </c>
      <c r="I17" s="60">
        <v>0.0</v>
      </c>
      <c r="J17" s="60">
        <v>0.0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136"/>
      <c r="B18" s="141" t="s">
        <v>574</v>
      </c>
      <c r="C18" s="11"/>
      <c r="D18" s="60"/>
      <c r="E18" s="60"/>
      <c r="F18" s="60"/>
      <c r="G18" s="60"/>
      <c r="H18" s="60"/>
      <c r="I18" s="60"/>
      <c r="J18" s="60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136"/>
      <c r="B19" s="11"/>
      <c r="C19" s="9" t="s">
        <v>575</v>
      </c>
      <c r="D19" s="60">
        <v>0.0</v>
      </c>
      <c r="E19" s="60">
        <v>0.0</v>
      </c>
      <c r="F19" s="60">
        <v>0.0</v>
      </c>
      <c r="G19" s="60">
        <v>0.0</v>
      </c>
      <c r="H19" s="60">
        <v>0.0</v>
      </c>
      <c r="I19" s="60">
        <v>0.0</v>
      </c>
      <c r="J19" s="60">
        <v>0.0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136"/>
      <c r="B20" s="11"/>
      <c r="C20" s="9" t="s">
        <v>576</v>
      </c>
      <c r="D20" s="60">
        <v>0.0</v>
      </c>
      <c r="E20" s="60">
        <v>0.0</v>
      </c>
      <c r="F20" s="60">
        <v>0.0</v>
      </c>
      <c r="G20" s="60">
        <v>0.0</v>
      </c>
      <c r="H20" s="60">
        <v>0.0</v>
      </c>
      <c r="I20" s="60">
        <v>0.0</v>
      </c>
      <c r="J20" s="60">
        <v>0.0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136"/>
      <c r="B21" s="73" t="s">
        <v>577</v>
      </c>
      <c r="C21" s="73"/>
      <c r="D21" s="60"/>
      <c r="E21" s="60"/>
      <c r="F21" s="60"/>
      <c r="G21" s="60"/>
      <c r="H21" s="60"/>
      <c r="I21" s="60"/>
      <c r="J21" s="60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136"/>
      <c r="B22" s="11"/>
      <c r="C22" s="11" t="s">
        <v>578</v>
      </c>
      <c r="D22" s="60">
        <v>0.0</v>
      </c>
      <c r="E22" s="60">
        <v>0.0</v>
      </c>
      <c r="F22" s="60">
        <v>0.0</v>
      </c>
      <c r="G22" s="60">
        <v>0.0</v>
      </c>
      <c r="H22" s="60">
        <v>0.0</v>
      </c>
      <c r="I22" s="60">
        <v>0.0</v>
      </c>
      <c r="J22" s="60">
        <v>0.0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136"/>
      <c r="B23" s="11"/>
      <c r="C23" s="11" t="s">
        <v>579</v>
      </c>
      <c r="D23" s="60">
        <v>0.0</v>
      </c>
      <c r="E23" s="60">
        <v>0.0</v>
      </c>
      <c r="F23" s="60">
        <v>0.0</v>
      </c>
      <c r="G23" s="60">
        <v>0.0</v>
      </c>
      <c r="H23" s="60">
        <v>0.0</v>
      </c>
      <c r="I23" s="60">
        <v>0.0</v>
      </c>
      <c r="J23" s="60">
        <v>0.0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135" t="s">
        <v>580</v>
      </c>
      <c r="D24" s="60">
        <v>0.0</v>
      </c>
      <c r="E24" s="60">
        <v>0.0</v>
      </c>
      <c r="F24" s="60">
        <v>0.0</v>
      </c>
      <c r="G24" s="60">
        <v>0.0</v>
      </c>
      <c r="H24" s="60">
        <v>0.0</v>
      </c>
      <c r="I24" s="60">
        <v>0.0</v>
      </c>
      <c r="J24" s="60">
        <v>0.0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136" t="s">
        <v>581</v>
      </c>
      <c r="D25" s="60"/>
      <c r="E25" s="60"/>
      <c r="F25" s="60"/>
      <c r="G25" s="60"/>
      <c r="H25" s="60"/>
      <c r="I25" s="60"/>
      <c r="J25" s="60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136"/>
      <c r="B26" s="141" t="s">
        <v>582</v>
      </c>
      <c r="C26" s="11"/>
      <c r="D26" s="60"/>
      <c r="E26" s="60"/>
      <c r="F26" s="60"/>
      <c r="G26" s="60"/>
      <c r="H26" s="60"/>
      <c r="I26" s="60"/>
      <c r="J26" s="60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136"/>
      <c r="B27" s="11"/>
      <c r="C27" s="9" t="s">
        <v>583</v>
      </c>
      <c r="D27" s="60">
        <v>0.0</v>
      </c>
      <c r="E27" s="60">
        <v>0.0</v>
      </c>
      <c r="F27" s="60">
        <v>0.0</v>
      </c>
      <c r="G27" s="60">
        <v>0.0</v>
      </c>
      <c r="H27" s="60">
        <v>0.0</v>
      </c>
      <c r="I27" s="60">
        <v>0.0</v>
      </c>
      <c r="J27" s="60">
        <v>0.0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136"/>
      <c r="B28" s="11"/>
      <c r="C28" s="9" t="s">
        <v>584</v>
      </c>
      <c r="D28" s="60">
        <v>0.0</v>
      </c>
      <c r="E28" s="60">
        <v>0.0</v>
      </c>
      <c r="F28" s="60">
        <v>0.0</v>
      </c>
      <c r="G28" s="60">
        <v>0.0</v>
      </c>
      <c r="H28" s="60">
        <v>0.0</v>
      </c>
      <c r="I28" s="60">
        <v>0.0</v>
      </c>
      <c r="J28" s="60">
        <v>0.0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136"/>
      <c r="B29" s="73" t="s">
        <v>585</v>
      </c>
      <c r="C29" s="73"/>
      <c r="D29" s="60"/>
      <c r="E29" s="60"/>
      <c r="F29" s="60"/>
      <c r="G29" s="60"/>
      <c r="H29" s="60"/>
      <c r="I29" s="60"/>
      <c r="J29" s="60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136"/>
      <c r="B30" s="11"/>
      <c r="C30" s="11" t="s">
        <v>586</v>
      </c>
      <c r="D30" s="60">
        <v>0.0</v>
      </c>
      <c r="E30" s="60">
        <v>0.0</v>
      </c>
      <c r="F30" s="60">
        <v>0.0</v>
      </c>
      <c r="G30" s="60">
        <v>0.0</v>
      </c>
      <c r="H30" s="60">
        <v>0.0</v>
      </c>
      <c r="I30" s="60">
        <v>0.0</v>
      </c>
      <c r="J30" s="60">
        <v>0.0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136"/>
      <c r="B31" s="11"/>
      <c r="C31" s="11" t="s">
        <v>587</v>
      </c>
      <c r="D31" s="60">
        <v>0.0</v>
      </c>
      <c r="E31" s="60">
        <v>0.0</v>
      </c>
      <c r="F31" s="60">
        <v>0.0</v>
      </c>
      <c r="G31" s="60">
        <v>0.0</v>
      </c>
      <c r="H31" s="60">
        <v>0.0</v>
      </c>
      <c r="I31" s="60">
        <v>0.0</v>
      </c>
      <c r="J31" s="60">
        <v>0.0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0" customHeight="1">
      <c r="A32" s="32"/>
      <c r="B32" s="32"/>
      <c r="C32" s="32"/>
      <c r="D32" s="32"/>
      <c r="E32" s="32"/>
      <c r="F32" s="32"/>
      <c r="G32" s="32"/>
      <c r="H32" s="3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0" customHeight="1">
      <c r="A49" s="2"/>
      <c r="B49" s="2"/>
      <c r="C49" s="2"/>
      <c r="D49" s="2"/>
      <c r="E49" s="2"/>
      <c r="F49" s="2"/>
      <c r="G49" s="2"/>
      <c r="H49" s="2"/>
      <c r="I49" s="159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G4:J4"/>
    <mergeCell ref="A7:C7"/>
    <mergeCell ref="A24:C24"/>
    <mergeCell ref="A25:C25"/>
  </mergeCells>
  <printOptions/>
  <pageMargins bottom="0.6299212598425197" footer="0.0" header="0.0" left="0.7480314960629921" right="0.15748031496062992" top="0.6299212598425197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2" width="1.71"/>
    <col customWidth="1" min="3" max="3" width="44.0"/>
    <col customWidth="1" hidden="1" min="4" max="4" width="8.43"/>
    <col customWidth="1" min="5" max="5" width="8.43"/>
    <col customWidth="1" hidden="1" min="6" max="6" width="8.43"/>
    <col customWidth="1" min="7" max="7" width="8.43"/>
    <col customWidth="1" min="8" max="8" width="8.86"/>
    <col customWidth="1" min="9" max="9" width="11.14"/>
    <col customWidth="1" min="10" max="10" width="11.0"/>
    <col customWidth="1" min="11" max="26" width="8.71"/>
  </cols>
  <sheetData>
    <row r="1" ht="18.0" customHeight="1">
      <c r="A1" s="20" t="s">
        <v>588</v>
      </c>
      <c r="B1" s="21"/>
      <c r="C1" s="21"/>
      <c r="D1" s="21"/>
      <c r="E1" s="21"/>
      <c r="F1" s="21"/>
      <c r="G1" s="22"/>
      <c r="H1" s="2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0" customHeight="1">
      <c r="A2" s="23" t="s">
        <v>589</v>
      </c>
      <c r="B2" s="21"/>
      <c r="C2" s="21"/>
      <c r="D2" s="21"/>
      <c r="E2" s="21"/>
      <c r="F2" s="21"/>
      <c r="G2" s="22"/>
      <c r="H2" s="2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8.0" customHeight="1">
      <c r="A3" s="21"/>
      <c r="B3" s="21"/>
      <c r="C3" s="24"/>
      <c r="D3" s="21"/>
      <c r="E3" s="21"/>
      <c r="F3" s="21"/>
      <c r="G3" s="22"/>
      <c r="H3" s="2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0" customHeight="1">
      <c r="A4" s="104"/>
      <c r="B4" s="32"/>
      <c r="C4" s="80"/>
      <c r="D4" s="174"/>
      <c r="E4" s="174"/>
      <c r="F4" s="174"/>
      <c r="G4" s="174"/>
      <c r="H4" s="174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65.25" customHeight="1">
      <c r="A5" s="118"/>
      <c r="B5" s="118"/>
      <c r="C5" s="154"/>
      <c r="D5" s="31" t="s">
        <v>62</v>
      </c>
      <c r="E5" s="31" t="s">
        <v>63</v>
      </c>
      <c r="F5" s="31" t="s">
        <v>64</v>
      </c>
      <c r="G5" s="31" t="s">
        <v>65</v>
      </c>
      <c r="H5" s="31" t="s">
        <v>590</v>
      </c>
      <c r="I5" s="31" t="s">
        <v>591</v>
      </c>
      <c r="J5" s="31" t="s">
        <v>592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0" customHeight="1">
      <c r="A6" s="32"/>
      <c r="B6" s="32"/>
      <c r="C6" s="54"/>
      <c r="D6" s="178"/>
      <c r="E6" s="178"/>
      <c r="F6" s="178"/>
      <c r="G6" s="178"/>
      <c r="H6" s="3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0" customHeight="1">
      <c r="A7" s="73" t="s">
        <v>593</v>
      </c>
      <c r="B7" s="73"/>
      <c r="C7" s="73"/>
      <c r="D7" s="60">
        <v>0.0</v>
      </c>
      <c r="E7" s="60">
        <v>0.0</v>
      </c>
      <c r="F7" s="60">
        <v>0.0</v>
      </c>
      <c r="G7" s="60">
        <v>0.0</v>
      </c>
      <c r="H7" s="60">
        <v>0.0</v>
      </c>
      <c r="I7" s="60">
        <v>0.0</v>
      </c>
      <c r="J7" s="60">
        <v>0.0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0" customHeight="1">
      <c r="A8" s="73"/>
      <c r="B8" s="141" t="s">
        <v>594</v>
      </c>
      <c r="C8" s="2"/>
      <c r="D8" s="60"/>
      <c r="E8" s="60"/>
      <c r="F8" s="60"/>
      <c r="G8" s="60"/>
      <c r="H8" s="60"/>
      <c r="I8" s="60"/>
      <c r="J8" s="60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0" customHeight="1">
      <c r="A9" s="73"/>
      <c r="B9" s="2"/>
      <c r="C9" s="13" t="s">
        <v>595</v>
      </c>
      <c r="D9" s="60">
        <v>0.0</v>
      </c>
      <c r="E9" s="60">
        <v>0.0</v>
      </c>
      <c r="F9" s="60">
        <v>0.0</v>
      </c>
      <c r="G9" s="60">
        <v>0.0</v>
      </c>
      <c r="H9" s="60">
        <v>0.0</v>
      </c>
      <c r="I9" s="60">
        <v>0.0</v>
      </c>
      <c r="J9" s="60">
        <v>0.0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0" customHeight="1">
      <c r="A10" s="73"/>
      <c r="B10" s="2"/>
      <c r="C10" s="13" t="s">
        <v>596</v>
      </c>
      <c r="D10" s="60">
        <v>0.0</v>
      </c>
      <c r="E10" s="60">
        <v>0.0</v>
      </c>
      <c r="F10" s="60">
        <v>0.0</v>
      </c>
      <c r="G10" s="60">
        <v>0.0</v>
      </c>
      <c r="H10" s="60">
        <v>0.0</v>
      </c>
      <c r="I10" s="60">
        <v>0.0</v>
      </c>
      <c r="J10" s="60">
        <v>0.0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0" customHeight="1">
      <c r="A11" s="73"/>
      <c r="B11" s="73" t="s">
        <v>597</v>
      </c>
      <c r="C11" s="73"/>
      <c r="D11" s="60"/>
      <c r="E11" s="60"/>
      <c r="F11" s="60"/>
      <c r="G11" s="60"/>
      <c r="H11" s="60"/>
      <c r="I11" s="60"/>
      <c r="J11" s="60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0" customHeight="1">
      <c r="A12" s="73"/>
      <c r="B12" s="2"/>
      <c r="C12" s="2" t="s">
        <v>598</v>
      </c>
      <c r="D12" s="60">
        <v>0.0</v>
      </c>
      <c r="E12" s="60">
        <v>0.0</v>
      </c>
      <c r="F12" s="60">
        <v>0.0</v>
      </c>
      <c r="G12" s="60">
        <v>0.0</v>
      </c>
      <c r="H12" s="60">
        <v>0.0</v>
      </c>
      <c r="I12" s="60">
        <v>0.0</v>
      </c>
      <c r="J12" s="60">
        <v>0.0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0" customHeight="1">
      <c r="A13" s="73"/>
      <c r="B13" s="2"/>
      <c r="C13" s="2" t="s">
        <v>599</v>
      </c>
      <c r="D13" s="60">
        <v>0.0</v>
      </c>
      <c r="E13" s="60">
        <v>0.0</v>
      </c>
      <c r="F13" s="60">
        <v>0.0</v>
      </c>
      <c r="G13" s="60">
        <v>0.0</v>
      </c>
      <c r="H13" s="60">
        <v>0.0</v>
      </c>
      <c r="I13" s="60">
        <v>0.0</v>
      </c>
      <c r="J13" s="60">
        <v>0.0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0" customHeight="1">
      <c r="A14" s="20" t="s">
        <v>600</v>
      </c>
      <c r="B14" s="20"/>
      <c r="C14" s="2"/>
      <c r="D14" s="60">
        <v>0.0</v>
      </c>
      <c r="E14" s="60">
        <v>0.0</v>
      </c>
      <c r="F14" s="60">
        <v>0.0</v>
      </c>
      <c r="G14" s="60">
        <v>0.0</v>
      </c>
      <c r="H14" s="60">
        <v>0.0</v>
      </c>
      <c r="I14" s="60">
        <v>0.0</v>
      </c>
      <c r="J14" s="60">
        <v>0.0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0" customHeight="1">
      <c r="A15" s="168" t="s">
        <v>135</v>
      </c>
      <c r="D15" s="60"/>
      <c r="E15" s="60"/>
      <c r="F15" s="60"/>
      <c r="G15" s="60"/>
      <c r="H15" s="60"/>
      <c r="I15" s="60"/>
      <c r="J15" s="60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0" customHeight="1">
      <c r="A16" s="168"/>
      <c r="B16" s="21" t="s">
        <v>601</v>
      </c>
      <c r="C16" s="11"/>
      <c r="D16" s="60"/>
      <c r="E16" s="60"/>
      <c r="F16" s="60"/>
      <c r="G16" s="60"/>
      <c r="H16" s="60"/>
      <c r="I16" s="60"/>
      <c r="J16" s="60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8.0" customHeight="1">
      <c r="A17" s="168"/>
      <c r="B17" s="168"/>
      <c r="C17" s="11" t="s">
        <v>602</v>
      </c>
      <c r="D17" s="60">
        <v>0.0</v>
      </c>
      <c r="E17" s="60">
        <v>0.0</v>
      </c>
      <c r="F17" s="60">
        <v>0.0</v>
      </c>
      <c r="G17" s="60">
        <v>0.0</v>
      </c>
      <c r="H17" s="60">
        <v>0.0</v>
      </c>
      <c r="I17" s="60">
        <v>0.0</v>
      </c>
      <c r="J17" s="60">
        <v>0.0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8.0" customHeight="1">
      <c r="A18" s="168"/>
      <c r="B18" s="168"/>
      <c r="C18" s="11" t="s">
        <v>603</v>
      </c>
      <c r="D18" s="60">
        <v>0.0</v>
      </c>
      <c r="E18" s="60">
        <v>0.0</v>
      </c>
      <c r="F18" s="60">
        <v>0.0</v>
      </c>
      <c r="G18" s="60">
        <v>0.0</v>
      </c>
      <c r="H18" s="60">
        <v>0.0</v>
      </c>
      <c r="I18" s="60">
        <v>0.0</v>
      </c>
      <c r="J18" s="60">
        <v>0.0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0" customHeight="1">
      <c r="A19" s="168"/>
      <c r="B19" s="141" t="s">
        <v>604</v>
      </c>
      <c r="C19" s="2"/>
      <c r="D19" s="60"/>
      <c r="E19" s="60"/>
      <c r="F19" s="60"/>
      <c r="G19" s="60"/>
      <c r="H19" s="60"/>
      <c r="I19" s="60"/>
      <c r="J19" s="60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0" customHeight="1">
      <c r="A20" s="168"/>
      <c r="B20" s="2"/>
      <c r="C20" s="13" t="s">
        <v>605</v>
      </c>
      <c r="D20" s="60">
        <v>0.0</v>
      </c>
      <c r="E20" s="60">
        <v>0.0</v>
      </c>
      <c r="F20" s="60">
        <v>0.0</v>
      </c>
      <c r="G20" s="60">
        <v>0.0</v>
      </c>
      <c r="H20" s="60">
        <v>0.0</v>
      </c>
      <c r="I20" s="60">
        <v>0.0</v>
      </c>
      <c r="J20" s="60">
        <v>0.0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0" customHeight="1">
      <c r="A21" s="168"/>
      <c r="B21" s="2"/>
      <c r="C21" s="13" t="s">
        <v>606</v>
      </c>
      <c r="D21" s="60">
        <v>0.0</v>
      </c>
      <c r="E21" s="60">
        <v>0.0</v>
      </c>
      <c r="F21" s="60">
        <v>0.0</v>
      </c>
      <c r="G21" s="60">
        <v>0.0</v>
      </c>
      <c r="H21" s="60">
        <v>0.0</v>
      </c>
      <c r="I21" s="60">
        <v>0.0</v>
      </c>
      <c r="J21" s="60">
        <v>0.0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0" customHeight="1">
      <c r="A22" s="168"/>
      <c r="B22" s="73" t="s">
        <v>607</v>
      </c>
      <c r="C22" s="73"/>
      <c r="D22" s="60"/>
      <c r="E22" s="60"/>
      <c r="F22" s="60"/>
      <c r="G22" s="60"/>
      <c r="H22" s="60"/>
      <c r="I22" s="60"/>
      <c r="J22" s="60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0" customHeight="1">
      <c r="A23" s="168"/>
      <c r="B23" s="2"/>
      <c r="C23" s="2" t="s">
        <v>608</v>
      </c>
      <c r="D23" s="60">
        <v>0.0</v>
      </c>
      <c r="E23" s="60">
        <v>0.0</v>
      </c>
      <c r="F23" s="60">
        <v>0.0</v>
      </c>
      <c r="G23" s="60">
        <v>0.0</v>
      </c>
      <c r="H23" s="60">
        <v>0.0</v>
      </c>
      <c r="I23" s="60">
        <v>0.0</v>
      </c>
      <c r="J23" s="60">
        <v>0.0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168"/>
      <c r="B24" s="2"/>
      <c r="C24" s="2" t="s">
        <v>609</v>
      </c>
      <c r="D24" s="60">
        <v>0.0</v>
      </c>
      <c r="E24" s="60">
        <v>0.0</v>
      </c>
      <c r="F24" s="60">
        <v>0.0</v>
      </c>
      <c r="G24" s="60">
        <v>0.0</v>
      </c>
      <c r="H24" s="60">
        <v>0.0</v>
      </c>
      <c r="I24" s="60">
        <v>0.0</v>
      </c>
      <c r="J24" s="60">
        <v>0.0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0" customHeight="1">
      <c r="A25" s="168"/>
      <c r="B25" s="4" t="s">
        <v>500</v>
      </c>
      <c r="C25" s="11"/>
      <c r="D25" s="60"/>
      <c r="E25" s="60"/>
      <c r="F25" s="60"/>
      <c r="G25" s="60"/>
      <c r="H25" s="60"/>
      <c r="I25" s="60"/>
      <c r="J25" s="60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0" customHeight="1">
      <c r="A26" s="73"/>
      <c r="B26" s="4" t="s">
        <v>501</v>
      </c>
      <c r="C26" s="2"/>
      <c r="D26" s="60"/>
      <c r="E26" s="60"/>
      <c r="F26" s="60"/>
      <c r="G26" s="60"/>
      <c r="H26" s="60"/>
      <c r="I26" s="60"/>
      <c r="J26" s="60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0" customHeight="1">
      <c r="A27" s="73"/>
      <c r="B27" s="4"/>
      <c r="C27" s="13" t="s">
        <v>610</v>
      </c>
      <c r="D27" s="60">
        <v>0.0</v>
      </c>
      <c r="E27" s="60">
        <v>0.0</v>
      </c>
      <c r="F27" s="60">
        <v>0.0</v>
      </c>
      <c r="G27" s="60">
        <v>0.0</v>
      </c>
      <c r="H27" s="60">
        <v>0.0</v>
      </c>
      <c r="I27" s="60">
        <v>0.0</v>
      </c>
      <c r="J27" s="60">
        <v>0.0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0" customHeight="1">
      <c r="A28" s="73"/>
      <c r="B28" s="4"/>
      <c r="C28" s="13" t="s">
        <v>611</v>
      </c>
      <c r="D28" s="60">
        <v>0.0</v>
      </c>
      <c r="E28" s="60">
        <v>0.0</v>
      </c>
      <c r="F28" s="60">
        <v>0.0</v>
      </c>
      <c r="G28" s="60">
        <v>0.0</v>
      </c>
      <c r="H28" s="60">
        <v>0.0</v>
      </c>
      <c r="I28" s="60">
        <v>0.0</v>
      </c>
      <c r="J28" s="60">
        <v>0.0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0" customHeight="1">
      <c r="A29" s="73"/>
      <c r="B29" s="4"/>
      <c r="C29" s="13" t="s">
        <v>612</v>
      </c>
      <c r="D29" s="60">
        <v>0.0</v>
      </c>
      <c r="E29" s="60">
        <v>0.0</v>
      </c>
      <c r="F29" s="60">
        <v>0.0</v>
      </c>
      <c r="G29" s="60">
        <v>0.0</v>
      </c>
      <c r="H29" s="60">
        <v>0.0</v>
      </c>
      <c r="I29" s="60">
        <v>0.0</v>
      </c>
      <c r="J29" s="60">
        <v>0.0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0" customHeight="1">
      <c r="A30" s="32"/>
      <c r="B30" s="172"/>
      <c r="C30" s="32"/>
      <c r="D30" s="179"/>
      <c r="E30" s="32"/>
      <c r="F30" s="32"/>
      <c r="G30" s="32"/>
      <c r="H30" s="3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32"/>
      <c r="B31" s="172"/>
      <c r="C31" s="32"/>
      <c r="D31" s="179"/>
      <c r="E31" s="32"/>
      <c r="F31" s="32"/>
      <c r="G31" s="32"/>
      <c r="H31" s="3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32"/>
      <c r="B32" s="172"/>
      <c r="C32" s="32"/>
      <c r="D32" s="179"/>
      <c r="E32" s="32"/>
      <c r="F32" s="32"/>
      <c r="G32" s="32"/>
      <c r="H32" s="3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32"/>
      <c r="B33" s="172"/>
      <c r="C33" s="32"/>
      <c r="D33" s="179"/>
      <c r="E33" s="32"/>
      <c r="F33" s="32"/>
      <c r="G33" s="32"/>
      <c r="H33" s="3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32"/>
      <c r="B34" s="172"/>
      <c r="C34" s="32"/>
      <c r="D34" s="179"/>
      <c r="E34" s="32"/>
      <c r="F34" s="32"/>
      <c r="G34" s="32"/>
      <c r="H34" s="3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32"/>
      <c r="B35" s="172"/>
      <c r="C35" s="32"/>
      <c r="D35" s="179"/>
      <c r="E35" s="32"/>
      <c r="F35" s="32"/>
      <c r="G35" s="32"/>
      <c r="H35" s="3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32"/>
      <c r="B36" s="172"/>
      <c r="C36" s="32"/>
      <c r="D36" s="179"/>
      <c r="E36" s="32"/>
      <c r="F36" s="32"/>
      <c r="G36" s="32"/>
      <c r="H36" s="3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32"/>
      <c r="B37" s="172"/>
      <c r="C37" s="32"/>
      <c r="D37" s="179"/>
      <c r="E37" s="32"/>
      <c r="F37" s="32"/>
      <c r="G37" s="32"/>
      <c r="H37" s="3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32"/>
      <c r="B38" s="172"/>
      <c r="C38" s="32"/>
      <c r="D38" s="179"/>
      <c r="E38" s="32"/>
      <c r="F38" s="32"/>
      <c r="G38" s="32"/>
      <c r="H38" s="3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32"/>
      <c r="B39" s="172"/>
      <c r="C39" s="32"/>
      <c r="D39" s="179"/>
      <c r="E39" s="32"/>
      <c r="F39" s="32"/>
      <c r="G39" s="32"/>
      <c r="H39" s="3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2"/>
      <c r="B40" s="32"/>
      <c r="C40" s="32"/>
      <c r="D40" s="32"/>
      <c r="E40" s="32"/>
      <c r="F40" s="32"/>
      <c r="G40" s="32"/>
      <c r="H40" s="3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5:C15"/>
  </mergeCells>
  <printOptions/>
  <pageMargins bottom="0.6299212598425197" footer="0.0" header="0.0" left="0.7480314960629921" right="0.1968503937007874" top="0.6299212598425197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2" width="1.71"/>
    <col customWidth="1" min="3" max="3" width="43.86"/>
    <col customWidth="1" hidden="1" min="4" max="4" width="9.29"/>
    <col customWidth="1" min="5" max="5" width="8.57"/>
    <col customWidth="1" hidden="1" min="6" max="6" width="8.57"/>
    <col customWidth="1" min="7" max="8" width="8.57"/>
    <col customWidth="1" min="9" max="9" width="9.43"/>
    <col customWidth="1" min="10" max="10" width="11.14"/>
    <col customWidth="1" min="11" max="26" width="8.71"/>
  </cols>
  <sheetData>
    <row r="1" ht="18.0" customHeight="1">
      <c r="A1" s="20" t="s">
        <v>613</v>
      </c>
      <c r="B1" s="21"/>
      <c r="C1" s="170"/>
      <c r="D1" s="2"/>
      <c r="E1" s="2"/>
      <c r="F1" s="2"/>
      <c r="G1" s="126"/>
      <c r="H1" s="3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0" customHeight="1">
      <c r="A2" s="23" t="s">
        <v>614</v>
      </c>
      <c r="B2" s="23"/>
      <c r="C2" s="23"/>
      <c r="D2" s="23"/>
      <c r="E2" s="23"/>
      <c r="F2" s="23"/>
      <c r="G2" s="159"/>
      <c r="H2" s="159"/>
      <c r="I2" s="159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</row>
    <row r="3" ht="18.0" customHeight="1">
      <c r="A3" s="168"/>
      <c r="B3" s="4"/>
      <c r="C3" s="170"/>
      <c r="D3" s="2"/>
      <c r="E3" s="2"/>
      <c r="F3" s="2"/>
      <c r="G3" s="126"/>
      <c r="H3" s="3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8.0" customHeight="1">
      <c r="A4" s="172"/>
      <c r="B4" s="4"/>
      <c r="C4" s="170"/>
      <c r="D4" s="2"/>
      <c r="E4" s="2"/>
      <c r="F4" s="2"/>
      <c r="G4" s="140" t="s">
        <v>615</v>
      </c>
      <c r="H4" s="53"/>
      <c r="I4" s="53"/>
      <c r="J4" s="53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64.5" customHeight="1">
      <c r="A5" s="118"/>
      <c r="B5" s="118"/>
      <c r="C5" s="119"/>
      <c r="D5" s="31" t="s">
        <v>62</v>
      </c>
      <c r="E5" s="31" t="s">
        <v>63</v>
      </c>
      <c r="F5" s="31" t="s">
        <v>64</v>
      </c>
      <c r="G5" s="31" t="s">
        <v>65</v>
      </c>
      <c r="H5" s="31" t="s">
        <v>66</v>
      </c>
      <c r="I5" s="31" t="s">
        <v>616</v>
      </c>
      <c r="J5" s="31" t="s">
        <v>617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32"/>
      <c r="B6" s="32"/>
      <c r="C6" s="33"/>
      <c r="D6" s="34"/>
      <c r="E6" s="34"/>
      <c r="F6" s="34"/>
      <c r="G6" s="34"/>
      <c r="H6" s="34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8.0" customHeight="1">
      <c r="A7" s="135" t="s">
        <v>618</v>
      </c>
      <c r="D7" s="60">
        <v>0.0</v>
      </c>
      <c r="E7" s="60">
        <v>0.0</v>
      </c>
      <c r="F7" s="60">
        <v>0.0</v>
      </c>
      <c r="G7" s="60">
        <v>0.0</v>
      </c>
      <c r="H7" s="60">
        <v>0.0</v>
      </c>
      <c r="I7" s="60">
        <v>0.0</v>
      </c>
      <c r="J7" s="60">
        <v>0.0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8.0" customHeight="1">
      <c r="A8" s="135"/>
      <c r="B8" s="21" t="s">
        <v>619</v>
      </c>
      <c r="C8" s="11"/>
      <c r="D8" s="60"/>
      <c r="E8" s="60"/>
      <c r="F8" s="60"/>
      <c r="G8" s="60"/>
      <c r="H8" s="60"/>
      <c r="I8" s="60"/>
      <c r="J8" s="60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8.0" customHeight="1">
      <c r="A9" s="135"/>
      <c r="B9" s="168"/>
      <c r="C9" s="11" t="s">
        <v>620</v>
      </c>
      <c r="D9" s="60">
        <v>0.0</v>
      </c>
      <c r="E9" s="60">
        <v>0.0</v>
      </c>
      <c r="F9" s="60">
        <v>0.0</v>
      </c>
      <c r="G9" s="60">
        <v>0.0</v>
      </c>
      <c r="H9" s="60">
        <v>0.0</v>
      </c>
      <c r="I9" s="60">
        <v>0.0</v>
      </c>
      <c r="J9" s="60">
        <v>0.0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8.0" customHeight="1">
      <c r="A10" s="135"/>
      <c r="B10" s="168"/>
      <c r="C10" s="11" t="s">
        <v>621</v>
      </c>
      <c r="D10" s="60">
        <v>0.0</v>
      </c>
      <c r="E10" s="60">
        <v>0.0</v>
      </c>
      <c r="F10" s="60">
        <v>0.0</v>
      </c>
      <c r="G10" s="60">
        <v>0.0</v>
      </c>
      <c r="H10" s="60">
        <v>0.0</v>
      </c>
      <c r="I10" s="60">
        <v>0.0</v>
      </c>
      <c r="J10" s="60">
        <v>0.0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8.0" customHeight="1">
      <c r="A11" s="136"/>
      <c r="B11" s="141" t="s">
        <v>622</v>
      </c>
      <c r="C11" s="2"/>
      <c r="D11" s="60"/>
      <c r="E11" s="60"/>
      <c r="F11" s="60"/>
      <c r="G11" s="60"/>
      <c r="H11" s="60"/>
      <c r="I11" s="60"/>
      <c r="J11" s="60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8.0" customHeight="1">
      <c r="A12" s="136"/>
      <c r="B12" s="2"/>
      <c r="C12" s="13" t="s">
        <v>623</v>
      </c>
      <c r="D12" s="60">
        <v>0.0</v>
      </c>
      <c r="E12" s="60">
        <v>0.0</v>
      </c>
      <c r="F12" s="60">
        <v>0.0</v>
      </c>
      <c r="G12" s="60">
        <v>0.0</v>
      </c>
      <c r="H12" s="60">
        <v>0.0</v>
      </c>
      <c r="I12" s="60">
        <v>0.0</v>
      </c>
      <c r="J12" s="60">
        <v>0.0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8.0" customHeight="1">
      <c r="A13" s="136"/>
      <c r="B13" s="2"/>
      <c r="C13" s="13" t="s">
        <v>624</v>
      </c>
      <c r="D13" s="60">
        <v>0.0</v>
      </c>
      <c r="E13" s="60">
        <v>0.0</v>
      </c>
      <c r="F13" s="60">
        <v>0.0</v>
      </c>
      <c r="G13" s="60">
        <v>0.0</v>
      </c>
      <c r="H13" s="60">
        <v>0.0</v>
      </c>
      <c r="I13" s="60">
        <v>0.0</v>
      </c>
      <c r="J13" s="60">
        <v>0.0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8.0" customHeight="1">
      <c r="A14" s="136"/>
      <c r="B14" s="73" t="s">
        <v>625</v>
      </c>
      <c r="C14" s="73"/>
      <c r="D14" s="60"/>
      <c r="E14" s="60"/>
      <c r="F14" s="60"/>
      <c r="G14" s="60"/>
      <c r="H14" s="60"/>
      <c r="I14" s="60"/>
      <c r="J14" s="60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8.0" customHeight="1">
      <c r="A15" s="136"/>
      <c r="B15" s="2"/>
      <c r="C15" s="2" t="s">
        <v>626</v>
      </c>
      <c r="D15" s="60">
        <v>0.0</v>
      </c>
      <c r="E15" s="60">
        <v>0.0</v>
      </c>
      <c r="F15" s="60">
        <v>0.0</v>
      </c>
      <c r="G15" s="60">
        <v>0.0</v>
      </c>
      <c r="H15" s="60">
        <v>0.0</v>
      </c>
      <c r="I15" s="60">
        <v>0.0</v>
      </c>
      <c r="J15" s="60">
        <v>0.0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8.0" customHeight="1">
      <c r="A16" s="136"/>
      <c r="B16" s="2"/>
      <c r="C16" s="2" t="s">
        <v>627</v>
      </c>
      <c r="D16" s="60">
        <v>0.0</v>
      </c>
      <c r="E16" s="60">
        <v>0.0</v>
      </c>
      <c r="F16" s="60">
        <v>0.0</v>
      </c>
      <c r="G16" s="60">
        <v>0.0</v>
      </c>
      <c r="H16" s="60">
        <v>0.0</v>
      </c>
      <c r="I16" s="60">
        <v>0.0</v>
      </c>
      <c r="J16" s="60">
        <v>0.0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8.0" customHeight="1">
      <c r="A17" s="21" t="s">
        <v>628</v>
      </c>
      <c r="B17" s="2"/>
      <c r="C17" s="170"/>
      <c r="D17" s="60">
        <v>0.0</v>
      </c>
      <c r="E17" s="60">
        <v>0.0</v>
      </c>
      <c r="F17" s="60">
        <v>0.0</v>
      </c>
      <c r="G17" s="60">
        <v>0.0</v>
      </c>
      <c r="H17" s="60">
        <v>0.0</v>
      </c>
      <c r="I17" s="60">
        <v>0.0</v>
      </c>
      <c r="J17" s="60">
        <v>0.0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8.0" customHeight="1">
      <c r="A18" s="136"/>
      <c r="B18" s="141" t="s">
        <v>629</v>
      </c>
      <c r="C18" s="2"/>
      <c r="D18" s="60"/>
      <c r="E18" s="60"/>
      <c r="F18" s="60"/>
      <c r="G18" s="60"/>
      <c r="H18" s="60"/>
      <c r="I18" s="60"/>
      <c r="J18" s="60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8.0" customHeight="1">
      <c r="A19" s="136"/>
      <c r="B19" s="2"/>
      <c r="C19" s="13" t="s">
        <v>630</v>
      </c>
      <c r="D19" s="60">
        <v>0.0</v>
      </c>
      <c r="E19" s="60">
        <v>0.0</v>
      </c>
      <c r="F19" s="60">
        <v>0.0</v>
      </c>
      <c r="G19" s="60">
        <v>0.0</v>
      </c>
      <c r="H19" s="60">
        <v>0.0</v>
      </c>
      <c r="I19" s="60">
        <v>0.0</v>
      </c>
      <c r="J19" s="60">
        <v>0.0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8.0" customHeight="1">
      <c r="A20" s="136"/>
      <c r="B20" s="2"/>
      <c r="C20" s="13" t="s">
        <v>631</v>
      </c>
      <c r="D20" s="60">
        <v>0.0</v>
      </c>
      <c r="E20" s="60">
        <v>0.0</v>
      </c>
      <c r="F20" s="60">
        <v>0.0</v>
      </c>
      <c r="G20" s="60">
        <v>0.0</v>
      </c>
      <c r="H20" s="60">
        <v>0.0</v>
      </c>
      <c r="I20" s="60">
        <v>0.0</v>
      </c>
      <c r="J20" s="60">
        <v>0.0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8.0" customHeight="1">
      <c r="A21" s="136"/>
      <c r="B21" s="73" t="s">
        <v>632</v>
      </c>
      <c r="C21" s="73"/>
      <c r="D21" s="60"/>
      <c r="E21" s="60"/>
      <c r="F21" s="60"/>
      <c r="G21" s="60"/>
      <c r="H21" s="60"/>
      <c r="I21" s="60"/>
      <c r="J21" s="60">
        <v>0.0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8.0" customHeight="1">
      <c r="A22" s="136"/>
      <c r="B22" s="2"/>
      <c r="C22" s="2" t="s">
        <v>633</v>
      </c>
      <c r="D22" s="60">
        <v>0.0</v>
      </c>
      <c r="E22" s="60">
        <v>0.0</v>
      </c>
      <c r="F22" s="60">
        <v>0.0</v>
      </c>
      <c r="G22" s="60">
        <v>0.0</v>
      </c>
      <c r="H22" s="60">
        <v>0.0</v>
      </c>
      <c r="I22" s="60">
        <v>0.0</v>
      </c>
      <c r="J22" s="60">
        <v>0.0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8.0" customHeight="1">
      <c r="A23" s="136"/>
      <c r="B23" s="2"/>
      <c r="C23" s="2" t="s">
        <v>634</v>
      </c>
      <c r="D23" s="60">
        <v>0.0</v>
      </c>
      <c r="E23" s="60">
        <v>0.0</v>
      </c>
      <c r="F23" s="60">
        <v>0.0</v>
      </c>
      <c r="G23" s="60">
        <v>0.0</v>
      </c>
      <c r="H23" s="60">
        <v>0.0</v>
      </c>
      <c r="I23" s="60">
        <v>0.0</v>
      </c>
      <c r="J23" s="60">
        <v>0.0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8.0" customHeight="1">
      <c r="A24" s="135" t="s">
        <v>580</v>
      </c>
      <c r="D24" s="60">
        <v>0.0</v>
      </c>
      <c r="E24" s="60">
        <v>0.0</v>
      </c>
      <c r="F24" s="60">
        <v>0.0</v>
      </c>
      <c r="G24" s="60">
        <v>0.0</v>
      </c>
      <c r="H24" s="60">
        <v>0.0</v>
      </c>
      <c r="I24" s="60">
        <v>0.0</v>
      </c>
      <c r="J24" s="60">
        <v>0.0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8.0" customHeight="1">
      <c r="A25" s="136" t="s">
        <v>581</v>
      </c>
      <c r="D25" s="60"/>
      <c r="E25" s="60"/>
      <c r="F25" s="60"/>
      <c r="G25" s="60"/>
      <c r="H25" s="60"/>
      <c r="I25" s="60"/>
      <c r="J25" s="60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8.0" customHeight="1">
      <c r="A26" s="136"/>
      <c r="B26" s="141" t="s">
        <v>635</v>
      </c>
      <c r="C26" s="2"/>
      <c r="D26" s="60"/>
      <c r="E26" s="60"/>
      <c r="F26" s="60"/>
      <c r="G26" s="60"/>
      <c r="H26" s="60"/>
      <c r="I26" s="60"/>
      <c r="J26" s="60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8.0" customHeight="1">
      <c r="A27" s="136"/>
      <c r="B27" s="2"/>
      <c r="C27" s="13" t="s">
        <v>636</v>
      </c>
      <c r="D27" s="60">
        <v>0.0</v>
      </c>
      <c r="E27" s="60">
        <v>0.0</v>
      </c>
      <c r="F27" s="60">
        <v>0.0</v>
      </c>
      <c r="G27" s="60">
        <v>0.0</v>
      </c>
      <c r="H27" s="60">
        <v>0.0</v>
      </c>
      <c r="I27" s="60">
        <v>0.0</v>
      </c>
      <c r="J27" s="60">
        <v>0.0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8.0" customHeight="1">
      <c r="A28" s="136"/>
      <c r="B28" s="2"/>
      <c r="C28" s="13" t="s">
        <v>637</v>
      </c>
      <c r="D28" s="60">
        <v>0.0</v>
      </c>
      <c r="E28" s="60">
        <v>0.0</v>
      </c>
      <c r="F28" s="60">
        <v>0.0</v>
      </c>
      <c r="G28" s="60">
        <v>0.0</v>
      </c>
      <c r="H28" s="60">
        <v>0.0</v>
      </c>
      <c r="I28" s="60">
        <v>0.0</v>
      </c>
      <c r="J28" s="60">
        <v>0.0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8.0" customHeight="1">
      <c r="A29" s="136"/>
      <c r="B29" s="73" t="s">
        <v>638</v>
      </c>
      <c r="C29" s="73"/>
      <c r="D29" s="60"/>
      <c r="E29" s="60"/>
      <c r="F29" s="60"/>
      <c r="G29" s="60"/>
      <c r="H29" s="60"/>
      <c r="I29" s="60"/>
      <c r="J29" s="60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8.0" customHeight="1">
      <c r="A30" s="136"/>
      <c r="B30" s="2"/>
      <c r="C30" s="2" t="s">
        <v>639</v>
      </c>
      <c r="D30" s="60">
        <v>0.0</v>
      </c>
      <c r="E30" s="60">
        <v>0.0</v>
      </c>
      <c r="F30" s="60">
        <v>0.0</v>
      </c>
      <c r="G30" s="60">
        <v>0.0</v>
      </c>
      <c r="H30" s="60">
        <v>0.0</v>
      </c>
      <c r="I30" s="60">
        <v>0.0</v>
      </c>
      <c r="J30" s="60">
        <v>0.0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8.0" customHeight="1">
      <c r="A31" s="136"/>
      <c r="B31" s="2"/>
      <c r="C31" s="2" t="s">
        <v>640</v>
      </c>
      <c r="D31" s="60">
        <v>0.0</v>
      </c>
      <c r="E31" s="60">
        <v>0.0</v>
      </c>
      <c r="F31" s="60">
        <v>0.0</v>
      </c>
      <c r="G31" s="60">
        <v>0.0</v>
      </c>
      <c r="H31" s="60">
        <v>0.0</v>
      </c>
      <c r="I31" s="60">
        <v>0.0</v>
      </c>
      <c r="J31" s="60">
        <v>0.0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32"/>
      <c r="B32" s="32"/>
      <c r="C32" s="32"/>
      <c r="D32" s="32"/>
      <c r="E32" s="32"/>
      <c r="F32" s="32"/>
      <c r="G32" s="32"/>
      <c r="H32" s="3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4">
    <mergeCell ref="G4:J4"/>
    <mergeCell ref="A7:C7"/>
    <mergeCell ref="A24:C24"/>
    <mergeCell ref="A25:C25"/>
  </mergeCells>
  <printOptions/>
  <pageMargins bottom="0.6299212598425197" footer="0.0" header="0.0" left="0.7480314960629921" right="0.31496062992125984" top="0.6299212598425197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min="1" max="1" width="4.0"/>
    <col customWidth="1" min="2" max="2" width="46.14"/>
    <col customWidth="1" hidden="1" min="3" max="3" width="9.0"/>
    <col customWidth="1" min="4" max="4" width="8.29"/>
    <col customWidth="1" hidden="1" min="5" max="5" width="8.29"/>
    <col customWidth="1" min="6" max="7" width="8.29"/>
    <col customWidth="1" min="8" max="8" width="9.14"/>
    <col customWidth="1" min="9" max="9" width="10.57"/>
    <col customWidth="1" min="10" max="26" width="8.71"/>
  </cols>
  <sheetData>
    <row r="1" ht="18.0" customHeight="1">
      <c r="A1" s="66" t="s">
        <v>641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ht="18.0" customHeight="1">
      <c r="A2" s="23" t="s">
        <v>642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5.75" customHeight="1">
      <c r="A3" s="21"/>
      <c r="B3" s="23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5.75" customHeight="1">
      <c r="A4" s="99"/>
      <c r="B4" s="168"/>
      <c r="C4" s="21"/>
      <c r="D4" s="21"/>
      <c r="E4" s="180" t="s">
        <v>643</v>
      </c>
      <c r="F4" s="53"/>
      <c r="G4" s="53"/>
      <c r="H4" s="53"/>
      <c r="I4" s="53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46.5" customHeight="1">
      <c r="A5" s="2"/>
      <c r="B5" s="181"/>
      <c r="C5" s="27">
        <v>2010.0</v>
      </c>
      <c r="D5" s="182">
        <v>2015.0</v>
      </c>
      <c r="E5" s="182">
        <v>2016.0</v>
      </c>
      <c r="F5" s="182">
        <v>2017.0</v>
      </c>
      <c r="G5" s="183">
        <v>2018.0</v>
      </c>
      <c r="H5" s="183">
        <v>2019.0</v>
      </c>
      <c r="I5" s="100" t="s">
        <v>644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8.0" customHeight="1">
      <c r="A6" s="2"/>
      <c r="B6" s="18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25.5" customHeight="1">
      <c r="A7" s="73" t="s">
        <v>645</v>
      </c>
      <c r="B7" s="2"/>
      <c r="C7" s="60">
        <v>0.0</v>
      </c>
      <c r="D7" s="60">
        <v>0.0</v>
      </c>
      <c r="E7" s="68">
        <v>1.0</v>
      </c>
      <c r="F7" s="68">
        <v>1.0</v>
      </c>
      <c r="G7" s="68">
        <v>1.0</v>
      </c>
      <c r="H7" s="68">
        <v>1.0</v>
      </c>
      <c r="I7" s="20">
        <v>1.0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25.5" customHeight="1">
      <c r="A8" s="21" t="s">
        <v>646</v>
      </c>
      <c r="B8" s="2"/>
      <c r="C8" s="185"/>
      <c r="D8" s="185"/>
      <c r="E8" s="185"/>
      <c r="F8" s="185"/>
      <c r="G8" s="185"/>
      <c r="H8" s="2"/>
      <c r="I8" s="186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25.5" customHeight="1">
      <c r="A9" s="4" t="s">
        <v>647</v>
      </c>
      <c r="B9" s="2"/>
      <c r="C9" s="187"/>
      <c r="D9" s="187"/>
      <c r="E9" s="187"/>
      <c r="F9" s="187"/>
      <c r="G9" s="187"/>
      <c r="H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25.5" customHeight="1">
      <c r="A10" s="2"/>
      <c r="B10" s="2" t="s">
        <v>648</v>
      </c>
      <c r="C10" s="60">
        <v>0.0</v>
      </c>
      <c r="D10" s="60">
        <v>0.0</v>
      </c>
      <c r="E10" s="60">
        <v>0.0</v>
      </c>
      <c r="F10" s="60">
        <v>0.0</v>
      </c>
      <c r="G10" s="60">
        <v>0.0</v>
      </c>
      <c r="H10" s="60">
        <v>0.0</v>
      </c>
      <c r="I10" s="60">
        <v>0.0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25.5" customHeight="1">
      <c r="A11" s="2"/>
      <c r="B11" s="50" t="s">
        <v>649</v>
      </c>
      <c r="C11" s="187"/>
      <c r="D11" s="187"/>
      <c r="E11" s="187"/>
      <c r="F11" s="187"/>
      <c r="G11" s="187"/>
      <c r="H11" s="18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25.5" customHeight="1">
      <c r="A12" s="2"/>
      <c r="B12" s="50" t="s">
        <v>650</v>
      </c>
      <c r="C12" s="187"/>
      <c r="D12" s="187"/>
      <c r="E12" s="187"/>
      <c r="F12" s="187"/>
      <c r="G12" s="187"/>
      <c r="H12" s="18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25.5" customHeight="1">
      <c r="A13" s="2"/>
      <c r="B13" s="2" t="s">
        <v>651</v>
      </c>
      <c r="C13" s="60">
        <v>0.0</v>
      </c>
      <c r="D13" s="60">
        <v>0.0</v>
      </c>
      <c r="E13" s="60">
        <v>0.0</v>
      </c>
      <c r="F13" s="60">
        <v>0.0</v>
      </c>
      <c r="G13" s="60">
        <v>0.0</v>
      </c>
      <c r="H13" s="60">
        <v>0.0</v>
      </c>
      <c r="I13" s="60">
        <v>0.0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25.5" customHeight="1">
      <c r="A14" s="2"/>
      <c r="B14" s="50" t="s">
        <v>652</v>
      </c>
      <c r="C14" s="187"/>
      <c r="D14" s="187"/>
      <c r="E14" s="187"/>
      <c r="F14" s="187"/>
      <c r="G14" s="187"/>
      <c r="H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5.5" customHeight="1">
      <c r="A15" s="2"/>
      <c r="B15" s="2" t="s">
        <v>653</v>
      </c>
      <c r="C15" s="60">
        <v>0.0</v>
      </c>
      <c r="D15" s="60">
        <v>0.0</v>
      </c>
      <c r="E15" s="187">
        <v>1.0</v>
      </c>
      <c r="F15" s="187">
        <v>1.0</v>
      </c>
      <c r="G15" s="187">
        <v>1.0</v>
      </c>
      <c r="H15" s="187">
        <v>1.0</v>
      </c>
      <c r="I15" s="188">
        <v>1.0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5.5" customHeight="1">
      <c r="A16" s="2"/>
      <c r="B16" s="50" t="s">
        <v>654</v>
      </c>
      <c r="C16" s="187"/>
      <c r="D16" s="187"/>
      <c r="E16" s="187"/>
      <c r="F16" s="187"/>
      <c r="G16" s="187"/>
      <c r="H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5.5" customHeight="1">
      <c r="A17" s="21" t="s">
        <v>655</v>
      </c>
      <c r="B17" s="50"/>
      <c r="C17" s="185"/>
      <c r="D17" s="185"/>
      <c r="E17" s="185"/>
      <c r="F17" s="185"/>
      <c r="G17" s="185"/>
      <c r="H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25.5" customHeight="1">
      <c r="A18" s="50" t="s">
        <v>656</v>
      </c>
      <c r="B18" s="2"/>
      <c r="C18" s="187"/>
      <c r="D18" s="187"/>
      <c r="E18" s="187"/>
      <c r="F18" s="187"/>
      <c r="G18" s="187"/>
      <c r="H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25.5" customHeight="1">
      <c r="A19" s="2"/>
      <c r="B19" s="2" t="s">
        <v>657</v>
      </c>
      <c r="C19" s="60">
        <v>0.0</v>
      </c>
      <c r="D19" s="60">
        <v>0.0</v>
      </c>
      <c r="E19" s="60">
        <v>0.0</v>
      </c>
      <c r="F19" s="60">
        <v>0.0</v>
      </c>
      <c r="G19" s="60">
        <v>0.0</v>
      </c>
      <c r="H19" s="60">
        <v>0.0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5.5" customHeight="1">
      <c r="A20" s="2"/>
      <c r="B20" s="2" t="s">
        <v>658</v>
      </c>
      <c r="C20" s="60">
        <v>0.0</v>
      </c>
      <c r="D20" s="60">
        <v>0.0</v>
      </c>
      <c r="E20" s="60">
        <v>0.0</v>
      </c>
      <c r="F20" s="60">
        <v>0.0</v>
      </c>
      <c r="G20" s="60">
        <v>0.0</v>
      </c>
      <c r="H20" s="60">
        <v>0.0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25.5" customHeight="1">
      <c r="A21" s="2"/>
      <c r="B21" s="189" t="s">
        <v>659</v>
      </c>
      <c r="C21" s="187"/>
      <c r="D21" s="187"/>
      <c r="E21" s="187"/>
      <c r="F21" s="187"/>
      <c r="G21" s="187"/>
      <c r="H21" s="187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5.5" customHeight="1">
      <c r="A22" s="2"/>
      <c r="B22" s="170" t="s">
        <v>660</v>
      </c>
      <c r="C22" s="60">
        <v>0.0</v>
      </c>
      <c r="D22" s="60">
        <v>0.0</v>
      </c>
      <c r="E22" s="190">
        <v>1.0</v>
      </c>
      <c r="F22" s="190">
        <v>1.0</v>
      </c>
      <c r="G22" s="190">
        <v>1.0</v>
      </c>
      <c r="H22" s="190">
        <v>1.0</v>
      </c>
      <c r="I22" s="13">
        <v>1.0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25.5" customHeight="1">
      <c r="A23" s="2"/>
      <c r="B23" s="13" t="s">
        <v>661</v>
      </c>
      <c r="C23" s="60">
        <v>0.0</v>
      </c>
      <c r="D23" s="60">
        <v>0.0</v>
      </c>
      <c r="E23" s="60">
        <v>0.0</v>
      </c>
      <c r="F23" s="60">
        <v>0.0</v>
      </c>
      <c r="G23" s="60">
        <v>0.0</v>
      </c>
      <c r="H23" s="60">
        <v>0.0</v>
      </c>
      <c r="I23" s="60">
        <v>0.0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25.5" customHeight="1">
      <c r="A24" s="2"/>
      <c r="B24" s="2" t="s">
        <v>662</v>
      </c>
      <c r="C24" s="60">
        <v>0.0</v>
      </c>
      <c r="D24" s="60">
        <v>0.0</v>
      </c>
      <c r="E24" s="60">
        <v>0.0</v>
      </c>
      <c r="F24" s="60">
        <v>0.0</v>
      </c>
      <c r="G24" s="60">
        <v>0.0</v>
      </c>
      <c r="H24" s="60">
        <v>0.0</v>
      </c>
      <c r="I24" s="60">
        <v>0.0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25.5" customHeight="1">
      <c r="A25" s="2"/>
      <c r="B25" s="2" t="s">
        <v>663</v>
      </c>
      <c r="C25" s="60">
        <v>0.0</v>
      </c>
      <c r="D25" s="60">
        <v>0.0</v>
      </c>
      <c r="E25" s="60">
        <v>0.0</v>
      </c>
      <c r="F25" s="60">
        <v>0.0</v>
      </c>
      <c r="G25" s="60">
        <v>0.0</v>
      </c>
      <c r="H25" s="60">
        <v>0.0</v>
      </c>
      <c r="I25" s="60">
        <v>0.0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25.5" customHeight="1">
      <c r="A26" s="21" t="s">
        <v>664</v>
      </c>
      <c r="B26" s="2"/>
      <c r="C26" s="185"/>
      <c r="D26" s="185"/>
      <c r="E26" s="185"/>
      <c r="F26" s="185"/>
      <c r="G26" s="185"/>
      <c r="H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25.5" customHeight="1">
      <c r="A27" s="2"/>
      <c r="B27" s="2" t="s">
        <v>665</v>
      </c>
      <c r="C27" s="60">
        <v>0.0</v>
      </c>
      <c r="D27" s="60">
        <v>0.0</v>
      </c>
      <c r="E27" s="187">
        <v>1.0</v>
      </c>
      <c r="F27" s="187">
        <v>1.0</v>
      </c>
      <c r="G27" s="187">
        <v>1.0</v>
      </c>
      <c r="H27" s="187">
        <v>1.0</v>
      </c>
      <c r="I27" s="188">
        <v>1.0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25.5" customHeight="1">
      <c r="A28" s="2"/>
      <c r="B28" s="2" t="s">
        <v>666</v>
      </c>
      <c r="C28" s="60">
        <v>0.0</v>
      </c>
      <c r="D28" s="60">
        <v>0.0</v>
      </c>
      <c r="E28" s="60">
        <v>0.0</v>
      </c>
      <c r="F28" s="60">
        <v>0.0</v>
      </c>
      <c r="G28" s="60">
        <v>0.0</v>
      </c>
      <c r="H28" s="60">
        <v>0.0</v>
      </c>
      <c r="I28" s="60">
        <v>0.0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25.5" customHeight="1">
      <c r="A29" s="2"/>
      <c r="B29" s="2" t="s">
        <v>667</v>
      </c>
      <c r="C29" s="60">
        <v>0.0</v>
      </c>
      <c r="D29" s="60">
        <v>0.0</v>
      </c>
      <c r="E29" s="60">
        <v>0.0</v>
      </c>
      <c r="F29" s="60">
        <v>0.0</v>
      </c>
      <c r="G29" s="60">
        <v>0.0</v>
      </c>
      <c r="H29" s="60">
        <v>0.0</v>
      </c>
      <c r="I29" s="60">
        <v>0.0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25.5" customHeight="1">
      <c r="A30" s="2"/>
      <c r="B30" s="50" t="s">
        <v>668</v>
      </c>
      <c r="C30" s="187"/>
      <c r="D30" s="187"/>
      <c r="E30" s="187"/>
      <c r="F30" s="187"/>
      <c r="G30" s="187"/>
      <c r="H30" s="187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25.5" customHeight="1">
      <c r="A31" s="2"/>
      <c r="B31" s="50"/>
      <c r="C31" s="171"/>
      <c r="D31" s="171"/>
      <c r="E31" s="171"/>
      <c r="F31" s="171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21.0" customHeight="1">
      <c r="A32" s="2"/>
      <c r="B32" s="12"/>
      <c r="C32" s="46" t="s">
        <v>81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21.0" customHeight="1">
      <c r="A33" s="2"/>
      <c r="B33" s="11"/>
      <c r="C33" s="82" t="s">
        <v>669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21.0" customHeight="1">
      <c r="A34" s="2"/>
      <c r="B34" s="11"/>
      <c r="C34" s="82"/>
      <c r="D34" s="82"/>
      <c r="E34" s="82"/>
      <c r="F34" s="82"/>
      <c r="G34" s="8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21.0" customHeight="1">
      <c r="A35" s="73" t="s">
        <v>670</v>
      </c>
      <c r="B35" s="2"/>
      <c r="C35" s="191">
        <v>100.0</v>
      </c>
      <c r="D35" s="60">
        <v>0.0</v>
      </c>
      <c r="E35" s="60">
        <v>0.0</v>
      </c>
      <c r="F35" s="192">
        <v>100.0</v>
      </c>
      <c r="G35" s="192">
        <v>100.0</v>
      </c>
      <c r="H35" s="192">
        <f t="shared" ref="H35:I35" si="1">H7/G7*100</f>
        <v>100</v>
      </c>
      <c r="I35" s="192">
        <f t="shared" si="1"/>
        <v>100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21.0" customHeight="1">
      <c r="A36" s="21" t="s">
        <v>646</v>
      </c>
      <c r="B36" s="2"/>
      <c r="C36" s="171"/>
      <c r="D36" s="49"/>
      <c r="E36" s="49"/>
      <c r="F36" s="193"/>
      <c r="G36" s="193"/>
      <c r="H36" s="194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21.0" customHeight="1">
      <c r="A37" s="4" t="s">
        <v>647</v>
      </c>
      <c r="B37" s="2"/>
      <c r="C37" s="171"/>
      <c r="D37" s="49"/>
      <c r="E37" s="49"/>
      <c r="F37" s="193"/>
      <c r="G37" s="193"/>
      <c r="H37" s="194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21.0" customHeight="1">
      <c r="A38" s="2"/>
      <c r="B38" s="2" t="s">
        <v>648</v>
      </c>
      <c r="C38" s="171">
        <v>100.0</v>
      </c>
      <c r="D38" s="60">
        <v>0.0</v>
      </c>
      <c r="E38" s="60">
        <v>0.0</v>
      </c>
      <c r="F38" s="60">
        <v>0.0</v>
      </c>
      <c r="G38" s="60">
        <v>0.0</v>
      </c>
      <c r="H38" s="60">
        <v>0.0</v>
      </c>
      <c r="I38" s="60">
        <v>0.0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21.0" customHeight="1">
      <c r="A39" s="2"/>
      <c r="B39" s="50" t="s">
        <v>649</v>
      </c>
      <c r="C39" s="171"/>
      <c r="D39" s="49"/>
      <c r="E39" s="49"/>
      <c r="F39" s="49"/>
      <c r="G39" s="49"/>
      <c r="H39" s="49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21.0" customHeight="1">
      <c r="A40" s="2"/>
      <c r="B40" s="50" t="s">
        <v>650</v>
      </c>
      <c r="C40" s="171"/>
      <c r="D40" s="60"/>
      <c r="E40" s="195"/>
      <c r="F40" s="195"/>
      <c r="G40" s="195"/>
      <c r="H40" s="195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21.0" customHeight="1">
      <c r="A41" s="2"/>
      <c r="B41" s="2" t="s">
        <v>651</v>
      </c>
      <c r="C41" s="171">
        <v>100.0</v>
      </c>
      <c r="D41" s="60">
        <v>0.0</v>
      </c>
      <c r="E41" s="60">
        <v>0.0</v>
      </c>
      <c r="F41" s="60">
        <v>0.0</v>
      </c>
      <c r="G41" s="60">
        <v>0.0</v>
      </c>
      <c r="H41" s="60">
        <v>0.0</v>
      </c>
      <c r="I41" s="60">
        <v>0.0</v>
      </c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21.0" customHeight="1">
      <c r="A42" s="2"/>
      <c r="B42" s="50" t="s">
        <v>652</v>
      </c>
      <c r="C42" s="171"/>
      <c r="D42" s="60"/>
      <c r="E42" s="195"/>
      <c r="F42" s="193"/>
      <c r="G42" s="193"/>
      <c r="H42" s="194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21.0" customHeight="1">
      <c r="A43" s="2"/>
      <c r="B43" s="2" t="s">
        <v>653</v>
      </c>
      <c r="C43" s="171">
        <v>100.0</v>
      </c>
      <c r="D43" s="60">
        <v>0.0</v>
      </c>
      <c r="E43" s="60">
        <v>0.0</v>
      </c>
      <c r="F43" s="193">
        <v>100.0</v>
      </c>
      <c r="G43" s="193">
        <v>100.0</v>
      </c>
      <c r="H43" s="193">
        <f t="shared" ref="H43:I43" si="2">H15/G15*100</f>
        <v>100</v>
      </c>
      <c r="I43" s="193">
        <f t="shared" si="2"/>
        <v>100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21.0" customHeight="1">
      <c r="A44" s="2"/>
      <c r="B44" s="50" t="s">
        <v>654</v>
      </c>
      <c r="C44" s="171"/>
      <c r="D44" s="49"/>
      <c r="E44" s="49"/>
      <c r="F44" s="49"/>
      <c r="G44" s="49"/>
      <c r="H44" s="49"/>
      <c r="I44" s="49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21.0" customHeight="1">
      <c r="A45" s="21" t="s">
        <v>655</v>
      </c>
      <c r="B45" s="50"/>
      <c r="C45" s="171"/>
      <c r="D45" s="49"/>
      <c r="E45" s="49"/>
      <c r="F45" s="49"/>
      <c r="G45" s="49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21.0" customHeight="1">
      <c r="A46" s="50" t="s">
        <v>656</v>
      </c>
      <c r="B46" s="2"/>
      <c r="C46" s="171"/>
      <c r="D46" s="60"/>
      <c r="E46" s="195"/>
      <c r="F46" s="195"/>
      <c r="G46" s="195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21.0" customHeight="1">
      <c r="A47" s="2"/>
      <c r="B47" s="2" t="s">
        <v>671</v>
      </c>
      <c r="C47" s="171">
        <v>100.0</v>
      </c>
      <c r="D47" s="60">
        <v>0.0</v>
      </c>
      <c r="E47" s="60">
        <v>0.0</v>
      </c>
      <c r="F47" s="60">
        <v>0.0</v>
      </c>
      <c r="G47" s="60">
        <v>0.0</v>
      </c>
      <c r="H47" s="60">
        <v>0.0</v>
      </c>
      <c r="I47" s="60">
        <v>0.0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21.0" customHeight="1">
      <c r="A48" s="2"/>
      <c r="B48" s="2" t="s">
        <v>658</v>
      </c>
      <c r="C48" s="171">
        <v>100.0</v>
      </c>
      <c r="D48" s="60">
        <v>0.0</v>
      </c>
      <c r="E48" s="60">
        <v>0.0</v>
      </c>
      <c r="F48" s="60">
        <v>0.0</v>
      </c>
      <c r="G48" s="60">
        <v>0.0</v>
      </c>
      <c r="H48" s="60">
        <v>0.0</v>
      </c>
      <c r="I48" s="60">
        <v>0.0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21.0" customHeight="1">
      <c r="A49" s="2"/>
      <c r="B49" s="189" t="s">
        <v>659</v>
      </c>
      <c r="C49" s="171"/>
      <c r="D49" s="60"/>
      <c r="E49" s="195"/>
      <c r="F49" s="49"/>
      <c r="G49" s="49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21.0" customHeight="1">
      <c r="A50" s="2"/>
      <c r="B50" s="170" t="s">
        <v>672</v>
      </c>
      <c r="C50" s="171">
        <v>100.0</v>
      </c>
      <c r="D50" s="60">
        <v>0.0</v>
      </c>
      <c r="E50" s="60">
        <v>0.0</v>
      </c>
      <c r="F50" s="196">
        <v>100.0</v>
      </c>
      <c r="G50" s="196">
        <v>100.0</v>
      </c>
      <c r="H50" s="196">
        <f t="shared" ref="H50:I50" si="3">H22/G22*100</f>
        <v>100</v>
      </c>
      <c r="I50" s="196">
        <f t="shared" si="3"/>
        <v>100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21.0" customHeight="1">
      <c r="A51" s="2"/>
      <c r="B51" s="13" t="s">
        <v>673</v>
      </c>
      <c r="C51" s="171">
        <v>100.0</v>
      </c>
      <c r="D51" s="60">
        <v>0.0</v>
      </c>
      <c r="E51" s="60">
        <v>0.0</v>
      </c>
      <c r="F51" s="60">
        <v>0.0</v>
      </c>
      <c r="G51" s="60">
        <v>0.0</v>
      </c>
      <c r="H51" s="60">
        <v>0.0</v>
      </c>
      <c r="I51" s="60">
        <v>0.0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21.0" customHeight="1">
      <c r="A52" s="2"/>
      <c r="B52" s="2" t="s">
        <v>674</v>
      </c>
      <c r="C52" s="171">
        <v>100.0</v>
      </c>
      <c r="D52" s="60">
        <v>0.0</v>
      </c>
      <c r="E52" s="60">
        <v>0.0</v>
      </c>
      <c r="F52" s="60">
        <v>0.0</v>
      </c>
      <c r="G52" s="60">
        <v>0.0</v>
      </c>
      <c r="H52" s="60">
        <v>0.0</v>
      </c>
      <c r="I52" s="60">
        <v>0.0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21.0" customHeight="1">
      <c r="A53" s="2"/>
      <c r="B53" s="2" t="s">
        <v>675</v>
      </c>
      <c r="C53" s="171">
        <v>100.0</v>
      </c>
      <c r="D53" s="60">
        <v>0.0</v>
      </c>
      <c r="E53" s="60">
        <v>0.0</v>
      </c>
      <c r="F53" s="60">
        <v>0.0</v>
      </c>
      <c r="G53" s="60">
        <v>0.0</v>
      </c>
      <c r="H53" s="60">
        <v>0.0</v>
      </c>
      <c r="I53" s="60">
        <v>0.0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21.0" customHeight="1">
      <c r="A54" s="21" t="s">
        <v>676</v>
      </c>
      <c r="B54" s="2"/>
      <c r="C54" s="171"/>
      <c r="D54" s="60"/>
      <c r="E54" s="195"/>
      <c r="F54" s="49"/>
      <c r="G54" s="49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21.0" customHeight="1">
      <c r="A55" s="2"/>
      <c r="B55" s="2" t="s">
        <v>677</v>
      </c>
      <c r="C55" s="171">
        <v>100.0</v>
      </c>
      <c r="D55" s="60">
        <v>0.0</v>
      </c>
      <c r="E55" s="60">
        <v>0.0</v>
      </c>
      <c r="F55" s="196">
        <v>100.0</v>
      </c>
      <c r="G55" s="196">
        <v>100.0</v>
      </c>
      <c r="H55" s="194">
        <f t="shared" ref="H55:I55" si="4">H27/G27*100</f>
        <v>100</v>
      </c>
      <c r="I55" s="194">
        <f t="shared" si="4"/>
        <v>100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21.0" customHeight="1">
      <c r="A56" s="2"/>
      <c r="B56" s="2" t="s">
        <v>678</v>
      </c>
      <c r="C56" s="171">
        <v>100.0</v>
      </c>
      <c r="D56" s="60">
        <v>0.0</v>
      </c>
      <c r="E56" s="60">
        <v>0.0</v>
      </c>
      <c r="F56" s="60">
        <v>0.0</v>
      </c>
      <c r="G56" s="60">
        <v>0.0</v>
      </c>
      <c r="H56" s="60">
        <v>0.0</v>
      </c>
      <c r="I56" s="60">
        <v>0.0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21.0" customHeight="1">
      <c r="A57" s="2"/>
      <c r="B57" s="2" t="s">
        <v>667</v>
      </c>
      <c r="C57" s="171">
        <v>100.0</v>
      </c>
      <c r="D57" s="60">
        <v>0.0</v>
      </c>
      <c r="E57" s="60">
        <v>0.0</v>
      </c>
      <c r="F57" s="60">
        <v>0.0</v>
      </c>
      <c r="G57" s="60">
        <v>0.0</v>
      </c>
      <c r="H57" s="60">
        <v>0.0</v>
      </c>
      <c r="I57" s="60">
        <v>0.0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50" t="s">
        <v>668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E4:I4"/>
    <mergeCell ref="C32:H32"/>
    <mergeCell ref="C33:H33"/>
  </mergeCells>
  <printOptions/>
  <pageMargins bottom="0.6299212598425197" footer="0.0" header="0.0" left="0.7480314960629921" right="0.1968503937007874" top="0.6299212598425197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2.0" ySplit="6.0" topLeftCell="C7" activePane="bottomRight" state="frozen"/>
      <selection activeCell="C1" sqref="C1" pane="topRight"/>
      <selection activeCell="A7" sqref="A7" pane="bottomLeft"/>
      <selection activeCell="C7" sqref="C7" pane="bottomRight"/>
    </sheetView>
  </sheetViews>
  <sheetFormatPr customHeight="1" defaultColWidth="14.43" defaultRowHeight="15.0"/>
  <cols>
    <col customWidth="1" min="1" max="1" width="3.86"/>
    <col customWidth="1" min="2" max="2" width="45.57"/>
    <col customWidth="1" hidden="1" min="3" max="3" width="8.86"/>
    <col customWidth="1" min="4" max="4" width="8.43"/>
    <col customWidth="1" hidden="1" min="5" max="5" width="8.43"/>
    <col customWidth="1" min="6" max="7" width="8.43"/>
    <col customWidth="1" min="8" max="8" width="9.14"/>
    <col customWidth="1" min="9" max="9" width="10.29"/>
    <col customWidth="1" min="10" max="10" width="9.14"/>
    <col customWidth="1" min="11" max="26" width="8.71"/>
  </cols>
  <sheetData>
    <row r="1" ht="19.5" customHeight="1">
      <c r="A1" s="21" t="s">
        <v>679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9.5" customHeight="1">
      <c r="A2" s="12" t="s">
        <v>680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9.5" customHeight="1">
      <c r="A3" s="1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9.5" customHeight="1">
      <c r="A4" s="51"/>
      <c r="B4" s="2"/>
      <c r="C4" s="2"/>
      <c r="D4" s="2"/>
      <c r="E4" s="140" t="s">
        <v>681</v>
      </c>
      <c r="F4" s="53"/>
      <c r="G4" s="53"/>
      <c r="H4" s="53"/>
      <c r="I4" s="53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46.5" customHeight="1">
      <c r="A5" s="2"/>
      <c r="B5" s="181"/>
      <c r="C5" s="27">
        <v>2010.0</v>
      </c>
      <c r="D5" s="182">
        <v>2015.0</v>
      </c>
      <c r="E5" s="182">
        <v>2016.0</v>
      </c>
      <c r="F5" s="182">
        <v>2017.0</v>
      </c>
      <c r="G5" s="182">
        <v>2018.0</v>
      </c>
      <c r="H5" s="197" t="s">
        <v>682</v>
      </c>
      <c r="I5" s="100" t="s">
        <v>683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9.5" customHeight="1">
      <c r="A6" s="115"/>
      <c r="B6" s="198"/>
      <c r="C6" s="199"/>
      <c r="D6" s="199"/>
      <c r="E6" s="199"/>
      <c r="F6" s="199"/>
      <c r="G6" s="199"/>
      <c r="H6" s="115"/>
      <c r="I6" s="115"/>
      <c r="J6" s="115"/>
      <c r="K6" s="115"/>
      <c r="L6" s="115"/>
      <c r="M6" s="115"/>
      <c r="N6" s="115"/>
      <c r="O6" s="115"/>
      <c r="P6" s="115"/>
      <c r="Q6" s="115"/>
      <c r="R6" s="115"/>
      <c r="S6" s="115"/>
      <c r="T6" s="115"/>
      <c r="U6" s="115"/>
      <c r="V6" s="115"/>
      <c r="W6" s="115"/>
      <c r="X6" s="115"/>
      <c r="Y6" s="115"/>
      <c r="Z6" s="115"/>
    </row>
    <row r="7" ht="19.5" customHeight="1">
      <c r="A7" s="73" t="s">
        <v>684</v>
      </c>
      <c r="B7" s="184"/>
      <c r="C7" s="200">
        <v>4267.5</v>
      </c>
      <c r="D7" s="200">
        <v>10874.0</v>
      </c>
      <c r="E7" s="200">
        <v>10555.0</v>
      </c>
      <c r="F7" s="200">
        <v>19216.0</v>
      </c>
      <c r="G7" s="200">
        <v>19282.0</v>
      </c>
      <c r="H7" s="200">
        <f t="shared" ref="H7:I7" si="1">H10+H13+H14</f>
        <v>19316</v>
      </c>
      <c r="I7" s="200">
        <f t="shared" si="1"/>
        <v>19468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9.5" customHeight="1">
      <c r="A8" s="21" t="s">
        <v>685</v>
      </c>
      <c r="B8" s="184"/>
      <c r="C8" s="201"/>
      <c r="D8" s="201"/>
      <c r="E8" s="201"/>
      <c r="F8" s="201"/>
      <c r="G8" s="20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9.5" customHeight="1">
      <c r="A9" s="4" t="s">
        <v>686</v>
      </c>
      <c r="B9" s="184"/>
      <c r="C9" s="202"/>
      <c r="D9" s="202"/>
      <c r="E9" s="202"/>
      <c r="F9" s="202"/>
      <c r="G9" s="20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9.5" customHeight="1">
      <c r="A10" s="4"/>
      <c r="B10" s="2" t="s">
        <v>687</v>
      </c>
      <c r="C10" s="42">
        <v>4093.0</v>
      </c>
      <c r="D10" s="42">
        <v>7150.0</v>
      </c>
      <c r="E10" s="42">
        <v>10168.0</v>
      </c>
      <c r="F10" s="42">
        <v>16832.0</v>
      </c>
      <c r="G10" s="42">
        <v>18527.0</v>
      </c>
      <c r="H10" s="42">
        <f t="shared" ref="H10:I10" si="2">H11+H12</f>
        <v>18688</v>
      </c>
      <c r="I10" s="42">
        <f t="shared" si="2"/>
        <v>18834</v>
      </c>
      <c r="J10" s="4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9.5" customHeight="1">
      <c r="A11" s="4"/>
      <c r="B11" s="11" t="s">
        <v>688</v>
      </c>
      <c r="C11" s="42">
        <v>3643.0</v>
      </c>
      <c r="D11" s="42">
        <v>2000.0</v>
      </c>
      <c r="E11" s="42">
        <v>3000.0</v>
      </c>
      <c r="F11" s="42">
        <v>3166.0</v>
      </c>
      <c r="G11" s="60">
        <v>0.0</v>
      </c>
      <c r="H11" s="117">
        <v>2812.0</v>
      </c>
      <c r="I11" s="42">
        <v>2834.0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9.5" customHeight="1">
      <c r="A12" s="4"/>
      <c r="B12" s="11" t="s">
        <v>689</v>
      </c>
      <c r="C12" s="42">
        <v>450.0</v>
      </c>
      <c r="D12" s="42">
        <v>5150.0</v>
      </c>
      <c r="E12" s="42">
        <v>7168.0</v>
      </c>
      <c r="F12" s="42">
        <v>13666.0</v>
      </c>
      <c r="G12" s="42">
        <v>18527.0</v>
      </c>
      <c r="H12" s="42">
        <v>15876.0</v>
      </c>
      <c r="I12" s="42">
        <v>16000.0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9.5" customHeight="1">
      <c r="A13" s="2"/>
      <c r="B13" s="50" t="s">
        <v>690</v>
      </c>
      <c r="C13" s="60">
        <v>0.0</v>
      </c>
      <c r="D13" s="42">
        <v>3500.0</v>
      </c>
      <c r="E13" s="60">
        <v>0.0</v>
      </c>
      <c r="F13" s="42">
        <v>2131.0</v>
      </c>
      <c r="G13" s="42">
        <v>755.0</v>
      </c>
      <c r="H13" s="42">
        <v>628.0</v>
      </c>
      <c r="I13" s="42">
        <v>634.0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9.5" customHeight="1">
      <c r="A14" s="2"/>
      <c r="B14" s="50" t="s">
        <v>691</v>
      </c>
      <c r="C14" s="42">
        <v>174.5</v>
      </c>
      <c r="D14" s="42">
        <v>224.0</v>
      </c>
      <c r="E14" s="42">
        <v>387.0</v>
      </c>
      <c r="F14" s="42">
        <v>253.0</v>
      </c>
      <c r="G14" s="60">
        <v>0.0</v>
      </c>
      <c r="H14" s="60">
        <v>0.0</v>
      </c>
      <c r="I14" s="60">
        <v>0.0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9.5" customHeight="1">
      <c r="A15" s="21" t="s">
        <v>692</v>
      </c>
      <c r="B15" s="50"/>
      <c r="C15" s="203"/>
      <c r="D15" s="203"/>
      <c r="E15" s="203"/>
      <c r="F15" s="203"/>
      <c r="G15" s="203"/>
      <c r="H15" s="2"/>
      <c r="I15" s="4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9.5" customHeight="1">
      <c r="A16" s="4" t="s">
        <v>693</v>
      </c>
      <c r="B16" s="50"/>
      <c r="C16" s="65"/>
      <c r="D16" s="65"/>
      <c r="E16" s="65"/>
      <c r="F16" s="65"/>
      <c r="G16" s="134"/>
      <c r="H16" s="134"/>
      <c r="I16" s="4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9.5" customHeight="1">
      <c r="A17" s="21"/>
      <c r="B17" s="2" t="s">
        <v>694</v>
      </c>
      <c r="C17" s="42">
        <v>263.063</v>
      </c>
      <c r="D17" s="42">
        <v>464.934</v>
      </c>
      <c r="E17" s="42">
        <v>359.905</v>
      </c>
      <c r="F17" s="42">
        <v>5353.0</v>
      </c>
      <c r="G17" s="42">
        <v>5257.0</v>
      </c>
      <c r="H17" s="42">
        <v>5238.0</v>
      </c>
      <c r="I17" s="42">
        <v>7279.0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9.5" customHeight="1">
      <c r="A18" s="4"/>
      <c r="B18" s="50" t="s">
        <v>695</v>
      </c>
      <c r="C18" s="42"/>
      <c r="D18" s="42"/>
      <c r="E18" s="42"/>
      <c r="F18" s="42"/>
      <c r="G18" s="42"/>
      <c r="H18" s="42"/>
      <c r="I18" s="4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9.5" customHeight="1">
      <c r="A19" s="21"/>
      <c r="B19" s="2" t="s">
        <v>696</v>
      </c>
      <c r="C19" s="42">
        <v>1209.656</v>
      </c>
      <c r="D19" s="42">
        <v>7340.67</v>
      </c>
      <c r="E19" s="42">
        <v>8547.797</v>
      </c>
      <c r="F19" s="42">
        <v>9075.0</v>
      </c>
      <c r="G19" s="42">
        <v>9692.0</v>
      </c>
      <c r="H19" s="42">
        <v>9412.0</v>
      </c>
      <c r="I19" s="42">
        <v>9486.0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9.5" customHeight="1">
      <c r="A20" s="4"/>
      <c r="B20" s="50" t="s">
        <v>697</v>
      </c>
      <c r="C20" s="42"/>
      <c r="D20" s="42"/>
      <c r="E20" s="42"/>
      <c r="F20" s="42"/>
      <c r="G20" s="42"/>
      <c r="H20" s="42"/>
      <c r="I20" s="4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9.5" customHeight="1">
      <c r="A21" s="21"/>
      <c r="B21" s="2" t="s">
        <v>698</v>
      </c>
      <c r="C21" s="42">
        <v>2060.09</v>
      </c>
      <c r="D21" s="42">
        <v>3039.717</v>
      </c>
      <c r="E21" s="42">
        <v>1580.065</v>
      </c>
      <c r="F21" s="42">
        <v>4413.0</v>
      </c>
      <c r="G21" s="42">
        <v>4053.0</v>
      </c>
      <c r="H21" s="42">
        <v>4408.0</v>
      </c>
      <c r="I21" s="42">
        <v>4443.0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9.5" customHeight="1">
      <c r="A22" s="4"/>
      <c r="B22" s="50" t="s">
        <v>699</v>
      </c>
      <c r="C22" s="42"/>
      <c r="D22" s="42"/>
      <c r="E22" s="42"/>
      <c r="F22" s="42"/>
      <c r="G22" s="42"/>
      <c r="H22" s="42"/>
      <c r="I22" s="4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9.5" customHeight="1">
      <c r="A23" s="21"/>
      <c r="B23" s="2" t="s">
        <v>700</v>
      </c>
      <c r="C23" s="42">
        <v>734.691</v>
      </c>
      <c r="D23" s="42">
        <v>28.679</v>
      </c>
      <c r="E23" s="42">
        <v>67.233</v>
      </c>
      <c r="F23" s="42">
        <v>375.0</v>
      </c>
      <c r="G23" s="42">
        <v>280.0</v>
      </c>
      <c r="H23" s="42">
        <v>258.0</v>
      </c>
      <c r="I23" s="42">
        <v>260.0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9.5" customHeight="1">
      <c r="A24" s="4"/>
      <c r="B24" s="50" t="s">
        <v>701</v>
      </c>
      <c r="C24" s="42"/>
      <c r="D24" s="42"/>
      <c r="E24" s="42"/>
      <c r="F24" s="42"/>
      <c r="G24" s="42"/>
      <c r="H24" s="2"/>
      <c r="I24" s="4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9.5" customHeight="1">
      <c r="A25" s="21" t="s">
        <v>702</v>
      </c>
      <c r="B25" s="2"/>
      <c r="C25" s="203"/>
      <c r="D25" s="203"/>
      <c r="E25" s="203"/>
      <c r="F25" s="203"/>
      <c r="G25" s="203"/>
      <c r="H25" s="2"/>
      <c r="I25" s="4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9.5" customHeight="1">
      <c r="A26" s="2"/>
      <c r="B26" s="2" t="s">
        <v>648</v>
      </c>
      <c r="C26" s="42">
        <v>566.258</v>
      </c>
      <c r="D26" s="42">
        <v>1934.185</v>
      </c>
      <c r="E26" s="42">
        <v>1608.259</v>
      </c>
      <c r="F26" s="42">
        <v>13005.0</v>
      </c>
      <c r="G26" s="42">
        <v>11647.0</v>
      </c>
      <c r="H26" s="42">
        <v>13087.0</v>
      </c>
      <c r="I26" s="42">
        <v>13190.0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9.5" customHeight="1">
      <c r="A27" s="50"/>
      <c r="B27" s="50" t="s">
        <v>649</v>
      </c>
      <c r="C27" s="42"/>
      <c r="D27" s="42"/>
      <c r="E27" s="42"/>
      <c r="F27" s="42"/>
      <c r="G27" s="42"/>
      <c r="H27" s="42"/>
      <c r="I27" s="4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9.5" customHeight="1">
      <c r="A28" s="50"/>
      <c r="B28" s="50" t="s">
        <v>650</v>
      </c>
      <c r="C28" s="42"/>
      <c r="D28" s="42"/>
      <c r="E28" s="42"/>
      <c r="F28" s="42"/>
      <c r="G28" s="42"/>
      <c r="H28" s="42"/>
      <c r="I28" s="4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9.5" customHeight="1">
      <c r="A29" s="2"/>
      <c r="B29" s="2" t="s">
        <v>651</v>
      </c>
      <c r="C29" s="42">
        <v>347.0</v>
      </c>
      <c r="D29" s="42">
        <v>1713.699</v>
      </c>
      <c r="E29" s="42">
        <v>1136.8</v>
      </c>
      <c r="F29" s="42">
        <v>1788.0</v>
      </c>
      <c r="G29" s="42">
        <v>1090.0</v>
      </c>
      <c r="H29" s="42">
        <v>1209.0</v>
      </c>
      <c r="I29" s="42">
        <v>1218.0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9.5" customHeight="1">
      <c r="A30" s="50"/>
      <c r="B30" s="50" t="s">
        <v>652</v>
      </c>
      <c r="C30" s="42"/>
      <c r="D30" s="42"/>
      <c r="E30" s="42"/>
      <c r="F30" s="42"/>
      <c r="G30" s="42"/>
      <c r="H30" s="42"/>
      <c r="I30" s="4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9.5" customHeight="1">
      <c r="A31" s="21"/>
      <c r="B31" s="2" t="s">
        <v>703</v>
      </c>
      <c r="C31" s="42">
        <v>3354.242</v>
      </c>
      <c r="D31" s="42">
        <v>6926.116</v>
      </c>
      <c r="E31" s="42">
        <v>7631.504</v>
      </c>
      <c r="F31" s="42">
        <v>732.0</v>
      </c>
      <c r="G31" s="42">
        <v>912.0</v>
      </c>
      <c r="H31" s="42">
        <v>628.0</v>
      </c>
      <c r="I31" s="42">
        <v>633.0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9.5" customHeight="1">
      <c r="A32" s="21"/>
      <c r="B32" s="50" t="s">
        <v>704</v>
      </c>
      <c r="C32" s="42"/>
      <c r="D32" s="42"/>
      <c r="E32" s="42"/>
      <c r="F32" s="42"/>
      <c r="G32" s="42"/>
      <c r="H32" s="42"/>
      <c r="I32" s="4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9.5" customHeight="1">
      <c r="A33" s="21"/>
      <c r="B33" s="2" t="s">
        <v>705</v>
      </c>
      <c r="C33" s="60">
        <v>0.0</v>
      </c>
      <c r="D33" s="42">
        <v>300.0</v>
      </c>
      <c r="E33" s="42">
        <v>178.437</v>
      </c>
      <c r="F33" s="42">
        <v>3691.0</v>
      </c>
      <c r="G33" s="42">
        <v>5633.0</v>
      </c>
      <c r="H33" s="42">
        <v>4392.0</v>
      </c>
      <c r="I33" s="42">
        <v>4427.0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9.5" customHeight="1">
      <c r="A34" s="21"/>
      <c r="B34" s="50" t="s">
        <v>706</v>
      </c>
      <c r="C34" s="42"/>
      <c r="D34" s="42"/>
      <c r="E34" s="42"/>
      <c r="F34" s="42"/>
      <c r="G34" s="42"/>
      <c r="H34" s="4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9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9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9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9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9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9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9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9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9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9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9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9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9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9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9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9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9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9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9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9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9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9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9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9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9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9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9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9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9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9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9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9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9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9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9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9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9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9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9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9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9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9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9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9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9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9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9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9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9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9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9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9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9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9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9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9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9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9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9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9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9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9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9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9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9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9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9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9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9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9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9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9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9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9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9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9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9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9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9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9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9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9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9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9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9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9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9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9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9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9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9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9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9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9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9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9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9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9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9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9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9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9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9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9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9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9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9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9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9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9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9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9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9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9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9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9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9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9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9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9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9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9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9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9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9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9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9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9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9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9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9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9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9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9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9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9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9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9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9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9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9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9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9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9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9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9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9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9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9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9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9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9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9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9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9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9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9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9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9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9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9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9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9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9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9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9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9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9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9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9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9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9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9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9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9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9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9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9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9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9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9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9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9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9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9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9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9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9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9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9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9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9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9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9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9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9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9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9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9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9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9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9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9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9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9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9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9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9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9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9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9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9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9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9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9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9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9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9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9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9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9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9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9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9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9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9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9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9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9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9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9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9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9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9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9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9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9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9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9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9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9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9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9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9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9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9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9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9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9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9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9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9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9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9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9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9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9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9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9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9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9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9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9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9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9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9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9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9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9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9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9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9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9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9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9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9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9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9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9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9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9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9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9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9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9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9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9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9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9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9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9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9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9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9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9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9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9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9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9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9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9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9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9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9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9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9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9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9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9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9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9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9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9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9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9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9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9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9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9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9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9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9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9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9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9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9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9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9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9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9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9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9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9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9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9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9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9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9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9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9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9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9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9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9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9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9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9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9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9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9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9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9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9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9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9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9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9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9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9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9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9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9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9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9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9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9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9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9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9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9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9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9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9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9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9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9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9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9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9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9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9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9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9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9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9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9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9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9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9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9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9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9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9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9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9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9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9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9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9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9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9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9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9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9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9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9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9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9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9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9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9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9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9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9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9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9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9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9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9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9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9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9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9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9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9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9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9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9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9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9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9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9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9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9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9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9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9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9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9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9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9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9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9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9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9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9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9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9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9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9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9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9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9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9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9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9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9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9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9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9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9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9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9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9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9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9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9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9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9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9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9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9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9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9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9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9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9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9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9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9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9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9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9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9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9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9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9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9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9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9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9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9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9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9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9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9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9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9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9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9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9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9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9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9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9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9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9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9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9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9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9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9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9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9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9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9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9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9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9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9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9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9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9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9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9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9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9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9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9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9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9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9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9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9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9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9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9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9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9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9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9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9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9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9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9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9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9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9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9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9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9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9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9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9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9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9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9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9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9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9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9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9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9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9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9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9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9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9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9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9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9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9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9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9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9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9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9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9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9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9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9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9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9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9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9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9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9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9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9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9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9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9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9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9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9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9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9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9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9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9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9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9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9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9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9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9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9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9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9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9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9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9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9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9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9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9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9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9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9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9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9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9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9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9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9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9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9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9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9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9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9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9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9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9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9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9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9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9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9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9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9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9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9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9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9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9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9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9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9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9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9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9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9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9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9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9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9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9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9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9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9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9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9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9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9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9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9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9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9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9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9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9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9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9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9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9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9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9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9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9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9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9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9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9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9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9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9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9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9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9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9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9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9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9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9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9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9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9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9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9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9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9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9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9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9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9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9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9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9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9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9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9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9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9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9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9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9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9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9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9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9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9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9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9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9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9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9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9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9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9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9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9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9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9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9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9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9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9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9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9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9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9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9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9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9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9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9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9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9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9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9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9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9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9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9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9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9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9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9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9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9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9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9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9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9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9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9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9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9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9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9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9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9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9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9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9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9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9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9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9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9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9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9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9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9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9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9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9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9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9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9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9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9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9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9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9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9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9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9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9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9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9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9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9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9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9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9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9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9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9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9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9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9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9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9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9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9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9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9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9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9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9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9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9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9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9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9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9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9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9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9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9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9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9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9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9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9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9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9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9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9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9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9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9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9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9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9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9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9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9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9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9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9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9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9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9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9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9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9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9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9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9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9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9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9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9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9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9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9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9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9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9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9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9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9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9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9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9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9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9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9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9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9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9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9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9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9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9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9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9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9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9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9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9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9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9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9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9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9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9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9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9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9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9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9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9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9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9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9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9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9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9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9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9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9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9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9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9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9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9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9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9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9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9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9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9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9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9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9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9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9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9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9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9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9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9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9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9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9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9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9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9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9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9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9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9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9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9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9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9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9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9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9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9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9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9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9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9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9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9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9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9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9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9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9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9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E4:I4"/>
  </mergeCells>
  <printOptions/>
  <pageMargins bottom="0.6299212598425197" footer="0.0" header="0.0" left="0.7480314960629921" right="0.15748031496062992" top="0.6299212598425197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2017-05-10T03:05:42Z</dcterms:created>
  <dc:creator>btvan</dc:creator>
</cp:coreProperties>
</file>