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345" windowWidth="9615" windowHeight="7530" tabRatio="957" firstSheet="2" activeTab="34"/>
  </bookViews>
  <sheets>
    <sheet name="Doanh nghiep" sheetId="144" r:id="rId1"/>
    <sheet name="DN66" sheetId="145" r:id="rId2"/>
    <sheet name="67" sheetId="146" r:id="rId3"/>
    <sheet name="68" sheetId="147" r:id="rId4"/>
    <sheet name="69" sheetId="148" r:id="rId5"/>
    <sheet name="70" sheetId="149" r:id="rId6"/>
    <sheet name="71" sheetId="150" r:id="rId7"/>
    <sheet name="72" sheetId="151" r:id="rId8"/>
    <sheet name="73" sheetId="152" r:id="rId9"/>
    <sheet name="74" sheetId="217" r:id="rId10"/>
    <sheet name="75" sheetId="154" r:id="rId11"/>
    <sheet name="76" sheetId="155" r:id="rId12"/>
    <sheet name="77" sheetId="218" r:id="rId13"/>
    <sheet name="78" sheetId="157" r:id="rId14"/>
    <sheet name="79" sheetId="158" r:id="rId15"/>
    <sheet name="80" sheetId="236" r:id="rId16"/>
    <sheet name="81" sheetId="160" r:id="rId17"/>
    <sheet name="82" sheetId="161" r:id="rId18"/>
    <sheet name="83" sheetId="162" r:id="rId19"/>
    <sheet name="84" sheetId="163" r:id="rId20"/>
    <sheet name="85" sheetId="165" r:id="rId21"/>
    <sheet name="86" sheetId="219" r:id="rId22"/>
    <sheet name="87" sheetId="170" r:id="rId23"/>
    <sheet name="88" sheetId="172" r:id="rId24"/>
    <sheet name="89" sheetId="223" r:id="rId25"/>
    <sheet name="90" sheetId="176" r:id="rId26"/>
    <sheet name="91" sheetId="177" r:id="rId27"/>
    <sheet name="92" sheetId="222" r:id="rId28"/>
    <sheet name="93" sheetId="179" r:id="rId29"/>
    <sheet name="94" sheetId="180" r:id="rId30"/>
    <sheet name="95" sheetId="221" r:id="rId31"/>
    <sheet name="96" sheetId="182" r:id="rId32"/>
    <sheet name="97" sheetId="183" r:id="rId33"/>
    <sheet name="98" sheetId="184" r:id="rId34"/>
    <sheet name="99" sheetId="185" r:id="rId35"/>
    <sheet name="100" sheetId="186" r:id="rId36"/>
    <sheet name="101" sheetId="187" r:id="rId37"/>
    <sheet name="102" sheetId="188" r:id="rId38"/>
    <sheet name="103" sheetId="235" r:id="rId39"/>
    <sheet name="HTX104-105" sheetId="190" r:id="rId40"/>
    <sheet name="CT 106-107" sheetId="237" r:id="rId41"/>
    <sheet name="108-109" sheetId="238" r:id="rId42"/>
    <sheet name="110-111" sheetId="239" r:id="rId43"/>
    <sheet name="112" sheetId="240" r:id="rId44"/>
    <sheet name="Sheet1" sheetId="241" r:id="rId45"/>
  </sheets>
  <externalReferences>
    <externalReference r:id="rId46"/>
  </externalReferences>
  <definedNames>
    <definedName name="________h1" hidden="1">{"'TDTGT (theo Dphuong)'!$A$4:$F$75"}</definedName>
    <definedName name="_______h1" hidden="1">{"'TDTGT (theo Dphuong)'!$A$4:$F$75"}</definedName>
    <definedName name="_______h2" hidden="1">{"'TDTGT (theo Dphuong)'!$A$4:$F$75"}</definedName>
    <definedName name="______h1" hidden="1">{"'TDTGT (theo Dphuong)'!$A$4:$F$75"}</definedName>
    <definedName name="______h2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21" hidden="1">{"'TDTGT (theo Dphuong)'!$A$4:$F$75"}</definedName>
    <definedName name="_____h1" localSheetId="24" hidden="1">{"'TDTGT (theo Dphuong)'!$A$4:$F$75"}</definedName>
    <definedName name="_____h1" localSheetId="27" hidden="1">{"'TDTGT (theo Dphuong)'!$A$4:$F$75"}</definedName>
    <definedName name="_____h1" localSheetId="30" hidden="1">{"'TDTGT (theo Dphuong)'!$A$4:$F$75"}</definedName>
    <definedName name="_____h1" hidden="1">{"'TDTGT (theo Dphuong)'!$A$4:$F$75"}</definedName>
    <definedName name="_____h2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21" hidden="1">{"'TDTGT (theo Dphuong)'!$A$4:$F$75"}</definedName>
    <definedName name="____h1" localSheetId="24" hidden="1">{"'TDTGT (theo Dphuong)'!$A$4:$F$75"}</definedName>
    <definedName name="____h1" localSheetId="27" hidden="1">{"'TDTGT (theo Dphuong)'!$A$4:$F$75"}</definedName>
    <definedName name="____h1" localSheetId="30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21" hidden="1">{"'TDTGT (theo Dphuong)'!$A$4:$F$75"}</definedName>
    <definedName name="____h2" localSheetId="24" hidden="1">{"'TDTGT (theo Dphuong)'!$A$4:$F$75"}</definedName>
    <definedName name="____h2" localSheetId="27" hidden="1">{"'TDTGT (theo Dphuong)'!$A$4:$F$75"}</definedName>
    <definedName name="____h2" localSheetId="30" hidden="1">{"'TDTGT (theo Dphuong)'!$A$4:$F$75"}</definedName>
    <definedName name="____h2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21" hidden="1">{"'TDTGT (theo Dphuong)'!$A$4:$F$75"}</definedName>
    <definedName name="___h1" localSheetId="24" hidden="1">{"'TDTGT (theo Dphuong)'!$A$4:$F$75"}</definedName>
    <definedName name="___h1" localSheetId="27" hidden="1">{"'TDTGT (theo Dphuong)'!$A$4:$F$75"}</definedName>
    <definedName name="___h1" localSheetId="30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21" hidden="1">{"'TDTGT (theo Dphuong)'!$A$4:$F$75"}</definedName>
    <definedName name="___h2" localSheetId="24" hidden="1">{"'TDTGT (theo Dphuong)'!$A$4:$F$75"}</definedName>
    <definedName name="___h2" localSheetId="27" hidden="1">{"'TDTGT (theo Dphuong)'!$A$4:$F$75"}</definedName>
    <definedName name="___h2" localSheetId="30" hidden="1">{"'TDTGT (theo Dphuong)'!$A$4:$F$75"}</definedName>
    <definedName name="___h2" hidden="1">{"'TDTGT (theo Dphuong)'!$A$4:$F$75"}</definedName>
    <definedName name="__h1" localSheetId="37" hidden="1">{"'TDTGT (theo Dphuong)'!$A$4:$F$75"}</definedName>
    <definedName name="__h1" localSheetId="38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21" hidden="1">{"'TDTGT (theo Dphuong)'!$A$4:$F$75"}</definedName>
    <definedName name="__h1" localSheetId="24" hidden="1">{"'TDTGT (theo Dphuong)'!$A$4:$F$75"}</definedName>
    <definedName name="__h1" localSheetId="27" hidden="1">{"'TDTGT (theo Dphuong)'!$A$4:$F$75"}</definedName>
    <definedName name="__h1" localSheetId="30" hidden="1">{"'TDTGT (theo Dphuong)'!$A$4:$F$75"}</definedName>
    <definedName name="__h1" localSheetId="39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21" hidden="1">{"'TDTGT (theo Dphuong)'!$A$4:$F$75"}</definedName>
    <definedName name="__h2" localSheetId="24" hidden="1">{"'TDTGT (theo Dphuong)'!$A$4:$F$75"}</definedName>
    <definedName name="__h2" localSheetId="27" hidden="1">{"'TDTGT (theo Dphuong)'!$A$4:$F$75"}</definedName>
    <definedName name="__h2" localSheetId="30" hidden="1">{"'TDTGT (theo Dphuong)'!$A$4:$F$75"}</definedName>
    <definedName name="__h2" hidden="1">{"'TDTGT (theo Dphuong)'!$A$4:$F$75"}</definedName>
    <definedName name="_B5" localSheetId="37" hidden="1">{#N/A,#N/A,FALSE,"Chung"}</definedName>
    <definedName name="_B5" localSheetId="38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21" hidden="1">{#N/A,#N/A,FALSE,"Chung"}</definedName>
    <definedName name="_B5" localSheetId="24" hidden="1">{#N/A,#N/A,FALSE,"Chung"}</definedName>
    <definedName name="_B5" localSheetId="27" hidden="1">{#N/A,#N/A,FALSE,"Chung"}</definedName>
    <definedName name="_B5" localSheetId="30" hidden="1">{#N/A,#N/A,FALSE,"Chung"}</definedName>
    <definedName name="_B5" localSheetId="39" hidden="1">{#N/A,#N/A,FALSE,"Chung"}</definedName>
    <definedName name="_B5" hidden="1">{#N/A,#N/A,FALSE,"Chung"}</definedName>
    <definedName name="_Fill" localSheetId="35" hidden="1">#REF!</definedName>
    <definedName name="_Fill" localSheetId="8" hidden="1">#REF!</definedName>
    <definedName name="_Fill" localSheetId="11" hidden="1">#REF!</definedName>
    <definedName name="_Fill" localSheetId="14" hidden="1">#REF!</definedName>
    <definedName name="_Fill" localSheetId="17" hidden="1">#REF!</definedName>
    <definedName name="_Fill" localSheetId="20" hidden="1">#REF!</definedName>
    <definedName name="_Fill" localSheetId="23" hidden="1">#REF!</definedName>
    <definedName name="_Fill" localSheetId="24" hidden="1">#REF!</definedName>
    <definedName name="_Fill" localSheetId="26" hidden="1">#REF!</definedName>
    <definedName name="_Fill" localSheetId="27" hidden="1">#REF!</definedName>
    <definedName name="_Fill" localSheetId="29" hidden="1">#REF!</definedName>
    <definedName name="_Fill" localSheetId="32" hidden="1">#REF!</definedName>
    <definedName name="_Fill" hidden="1">#REF!</definedName>
    <definedName name="_xlnm._FilterDatabase" localSheetId="35" hidden="1">'100'!$A$8:$E$22</definedName>
    <definedName name="_xlnm._FilterDatabase" localSheetId="36" hidden="1">'101'!$B$7:$B$9</definedName>
    <definedName name="_xlnm._FilterDatabase" localSheetId="37" hidden="1">'102'!$7:$32</definedName>
    <definedName name="_xlnm._FilterDatabase" localSheetId="2" hidden="1">'67'!$A$9:$E$9</definedName>
    <definedName name="_xlnm._FilterDatabase" localSheetId="3" hidden="1">'68'!#REF!</definedName>
    <definedName name="_xlnm._FilterDatabase" localSheetId="4" hidden="1">'69'!$A$11:$C$25</definedName>
    <definedName name="_xlnm._FilterDatabase" localSheetId="5" hidden="1">'70'!#REF!</definedName>
    <definedName name="_xlnm._FilterDatabase" localSheetId="7" hidden="1">'72'!$A$10:$C$24</definedName>
    <definedName name="_xlnm._FilterDatabase" localSheetId="9" hidden="1">'74'!#REF!</definedName>
    <definedName name="_xlnm._FilterDatabase" localSheetId="10" hidden="1">'75'!$A$9:$C$24</definedName>
    <definedName name="_xlnm._FilterDatabase" localSheetId="11" hidden="1">'76'!#REF!</definedName>
    <definedName name="_xlnm._FilterDatabase" localSheetId="12" hidden="1">'77'!$A$8:$C$9</definedName>
    <definedName name="_xlnm._FilterDatabase" localSheetId="13" hidden="1">'78'!$A$9:$F$24</definedName>
    <definedName name="_xlnm._FilterDatabase" localSheetId="15" hidden="1">'80'!$A$10:$C$11</definedName>
    <definedName name="_xlnm._FilterDatabase" localSheetId="18" hidden="1">'83'!$B$7:$B$9</definedName>
    <definedName name="_xlnm._FilterDatabase" localSheetId="19" hidden="1">'84'!$A$10:$L$26</definedName>
    <definedName name="_xlnm._FilterDatabase" localSheetId="20" hidden="1">'85'!#REF!</definedName>
    <definedName name="_xlnm._FilterDatabase" localSheetId="21" hidden="1">'86'!$A$17:$G$19</definedName>
    <definedName name="_xlnm._FilterDatabase" localSheetId="24" hidden="1">'89'!#REF!</definedName>
    <definedName name="_xlnm._FilterDatabase" localSheetId="26" hidden="1">'91'!#REF!</definedName>
    <definedName name="_xlnm._FilterDatabase" localSheetId="27" hidden="1">'92'!$A$7:$H$8</definedName>
    <definedName name="_xlnm._FilterDatabase" localSheetId="29" hidden="1">'94'!$A$8:$E$22</definedName>
    <definedName name="_xlnm._FilterDatabase" localSheetId="30" hidden="1">'95'!$A$8:$D$9</definedName>
    <definedName name="_xlnm._FilterDatabase" localSheetId="32" hidden="1">'97'!#REF!</definedName>
    <definedName name="_xlnm._FilterDatabase" localSheetId="33" hidden="1">'98'!$B$7:$B$9</definedName>
    <definedName name="_h1" localSheetId="35" hidden="1">{"'TDTGT (theo Dphuong)'!$A$4:$F$75"}</definedName>
    <definedName name="_h1" localSheetId="37" hidden="1">{"'TDTGT (theo Dphuong)'!$A$4:$F$75"}</definedName>
    <definedName name="_h1" localSheetId="38" hidden="1">{"'TDTGT (theo Dphuong)'!$A$4:$F$75"}</definedName>
    <definedName name="_h1" localSheetId="8" hidden="1">{"'TDTGT (theo Dphuong)'!$A$4:$F$75"}</definedName>
    <definedName name="_h1" localSheetId="9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4" hidden="1">{"'TDTGT (theo Dphuong)'!$A$4:$F$75"}</definedName>
    <definedName name="_h1" localSheetId="15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9" hidden="1">{"'TDTGT (theo Dphuong)'!$A$4:$F$75"}</definedName>
    <definedName name="_h1" localSheetId="30" hidden="1">{"'TDTGT (theo Dphuong)'!$A$4:$F$75"}</definedName>
    <definedName name="_h1" localSheetId="32" hidden="1">{"'TDTGT (theo Dphuong)'!$A$4:$F$75"}</definedName>
    <definedName name="_h1" localSheetId="39" hidden="1">{"'TDTGT (theo Dphuong)'!$A$4:$F$75"}</definedName>
    <definedName name="_h1" hidden="1">{"'TDTGT (theo Dphuong)'!$A$4:$F$75"}</definedName>
    <definedName name="_h2" localSheetId="37" hidden="1">{"'TDTGT (theo Dphuong)'!$A$4:$F$75"}</definedName>
    <definedName name="_h2" localSheetId="38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21" hidden="1">{"'TDTGT (theo Dphuong)'!$A$4:$F$75"}</definedName>
    <definedName name="_h2" localSheetId="24" hidden="1">{"'TDTGT (theo Dphuong)'!$A$4:$F$75"}</definedName>
    <definedName name="_h2" localSheetId="27" hidden="1">{"'TDTGT (theo Dphuong)'!$A$4:$F$75"}</definedName>
    <definedName name="_h2" localSheetId="30" hidden="1">{"'TDTGT (theo Dphuong)'!$A$4:$F$75"}</definedName>
    <definedName name="_h2" localSheetId="39" hidden="1">{"'TDTGT (theo Dphuong)'!$A$4:$F$75"}</definedName>
    <definedName name="_h2" hidden="1">{"'TDTGT (theo Dphuong)'!$A$4:$F$75"}</definedName>
    <definedName name="anpha" localSheetId="35">#REF!</definedName>
    <definedName name="anpha" localSheetId="8">#REF!</definedName>
    <definedName name="anpha" localSheetId="11">#REF!</definedName>
    <definedName name="anpha" localSheetId="14">#REF!</definedName>
    <definedName name="anpha" localSheetId="17">#REF!</definedName>
    <definedName name="anpha" localSheetId="20">#REF!</definedName>
    <definedName name="anpha" localSheetId="23">#REF!</definedName>
    <definedName name="anpha" localSheetId="24">#REF!</definedName>
    <definedName name="anpha" localSheetId="26">#REF!</definedName>
    <definedName name="anpha" localSheetId="27">#REF!</definedName>
    <definedName name="anpha" localSheetId="29">#REF!</definedName>
    <definedName name="anpha" localSheetId="32">#REF!</definedName>
    <definedName name="anpha">#REF!</definedName>
    <definedName name="b" localSheetId="35">#REF!</definedName>
    <definedName name="b" localSheetId="8">#REF!</definedName>
    <definedName name="b" localSheetId="11">#REF!</definedName>
    <definedName name="b" localSheetId="14">#REF!</definedName>
    <definedName name="b" localSheetId="17">#REF!</definedName>
    <definedName name="b" localSheetId="20">#REF!</definedName>
    <definedName name="b" localSheetId="23">#REF!</definedName>
    <definedName name="b" localSheetId="24">#REF!</definedName>
    <definedName name="b" localSheetId="26">#REF!</definedName>
    <definedName name="b" localSheetId="27">#REF!</definedName>
    <definedName name="b" localSheetId="29">#REF!</definedName>
    <definedName name="b" localSheetId="32">#REF!</definedName>
    <definedName name="b">#REF!</definedName>
    <definedName name="B5new" localSheetId="37" hidden="1">{"'TDTGT (theo Dphuong)'!$A$4:$F$75"}</definedName>
    <definedName name="B5new" localSheetId="38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21" hidden="1">{"'TDTGT (theo Dphuong)'!$A$4:$F$75"}</definedName>
    <definedName name="B5new" localSheetId="24" hidden="1">{"'TDTGT (theo Dphuong)'!$A$4:$F$75"}</definedName>
    <definedName name="B5new" localSheetId="27" hidden="1">{"'TDTGT (theo Dphuong)'!$A$4:$F$75"}</definedName>
    <definedName name="B5new" localSheetId="30" hidden="1">{"'TDTGT (theo Dphuong)'!$A$4:$F$75"}</definedName>
    <definedName name="B5new" localSheetId="39" hidden="1">{"'TDTGT (theo Dphuong)'!$A$4:$F$75"}</definedName>
    <definedName name="B5new" hidden="1">{"'TDTGT (theo Dphuong)'!$A$4:$F$75"}</definedName>
    <definedName name="beta" localSheetId="35">#REF!</definedName>
    <definedName name="beta" localSheetId="8">#REF!</definedName>
    <definedName name="beta" localSheetId="11">#REF!</definedName>
    <definedName name="beta" localSheetId="14">#REF!</definedName>
    <definedName name="beta" localSheetId="17">#REF!</definedName>
    <definedName name="beta" localSheetId="20">#REF!</definedName>
    <definedName name="beta" localSheetId="23">#REF!</definedName>
    <definedName name="beta" localSheetId="24">#REF!</definedName>
    <definedName name="beta" localSheetId="26">#REF!</definedName>
    <definedName name="beta" localSheetId="27">#REF!</definedName>
    <definedName name="beta" localSheetId="29">#REF!</definedName>
    <definedName name="beta" localSheetId="32">#REF!</definedName>
    <definedName name="beta">#REF!</definedName>
    <definedName name="BT" localSheetId="35">#REF!</definedName>
    <definedName name="BT" localSheetId="8">#REF!</definedName>
    <definedName name="BT" localSheetId="11">#REF!</definedName>
    <definedName name="BT" localSheetId="14">#REF!</definedName>
    <definedName name="BT" localSheetId="17">#REF!</definedName>
    <definedName name="BT" localSheetId="20">#REF!</definedName>
    <definedName name="BT" localSheetId="23">#REF!</definedName>
    <definedName name="BT" localSheetId="24">#REF!</definedName>
    <definedName name="BT" localSheetId="26">#REF!</definedName>
    <definedName name="BT" localSheetId="27">#REF!</definedName>
    <definedName name="BT" localSheetId="29">#REF!</definedName>
    <definedName name="BT" localSheetId="32">#REF!</definedName>
    <definedName name="BT">#REF!</definedName>
    <definedName name="CS_10" localSheetId="35">#REF!</definedName>
    <definedName name="CS_10" localSheetId="8">#REF!</definedName>
    <definedName name="CS_10" localSheetId="11">#REF!</definedName>
    <definedName name="CS_10" localSheetId="14">#REF!</definedName>
    <definedName name="CS_10" localSheetId="17">#REF!</definedName>
    <definedName name="CS_10" localSheetId="20">#REF!</definedName>
    <definedName name="CS_10" localSheetId="23">#REF!</definedName>
    <definedName name="CS_10" localSheetId="24">#REF!</definedName>
    <definedName name="CS_10" localSheetId="26">#REF!</definedName>
    <definedName name="CS_10" localSheetId="27">#REF!</definedName>
    <definedName name="CS_10" localSheetId="29">#REF!</definedName>
    <definedName name="CS_10" localSheetId="32">#REF!</definedName>
    <definedName name="CS_10">#REF!</definedName>
    <definedName name="CS_100" localSheetId="35">#REF!</definedName>
    <definedName name="CS_100" localSheetId="8">#REF!</definedName>
    <definedName name="CS_100" localSheetId="11">#REF!</definedName>
    <definedName name="CS_100" localSheetId="14">#REF!</definedName>
    <definedName name="CS_100" localSheetId="17">#REF!</definedName>
    <definedName name="CS_100" localSheetId="20">#REF!</definedName>
    <definedName name="CS_100" localSheetId="23">#REF!</definedName>
    <definedName name="CS_100" localSheetId="24">#REF!</definedName>
    <definedName name="CS_100" localSheetId="26">#REF!</definedName>
    <definedName name="CS_100" localSheetId="27">#REF!</definedName>
    <definedName name="CS_100" localSheetId="29">#REF!</definedName>
    <definedName name="CS_100" localSheetId="32">#REF!</definedName>
    <definedName name="CS_100">#REF!</definedName>
    <definedName name="CS_10S" localSheetId="35">#REF!</definedName>
    <definedName name="CS_10S" localSheetId="8">#REF!</definedName>
    <definedName name="CS_10S" localSheetId="11">#REF!</definedName>
    <definedName name="CS_10S" localSheetId="14">#REF!</definedName>
    <definedName name="CS_10S" localSheetId="17">#REF!</definedName>
    <definedName name="CS_10S" localSheetId="20">#REF!</definedName>
    <definedName name="CS_10S" localSheetId="23">#REF!</definedName>
    <definedName name="CS_10S" localSheetId="24">#REF!</definedName>
    <definedName name="CS_10S" localSheetId="26">#REF!</definedName>
    <definedName name="CS_10S" localSheetId="27">#REF!</definedName>
    <definedName name="CS_10S" localSheetId="29">#REF!</definedName>
    <definedName name="CS_10S" localSheetId="32">#REF!</definedName>
    <definedName name="CS_10S">#REF!</definedName>
    <definedName name="CS_120" localSheetId="35">#REF!</definedName>
    <definedName name="CS_120" localSheetId="8">#REF!</definedName>
    <definedName name="CS_120" localSheetId="11">#REF!</definedName>
    <definedName name="CS_120" localSheetId="14">#REF!</definedName>
    <definedName name="CS_120" localSheetId="17">#REF!</definedName>
    <definedName name="CS_120" localSheetId="20">#REF!</definedName>
    <definedName name="CS_120" localSheetId="23">#REF!</definedName>
    <definedName name="CS_120" localSheetId="24">#REF!</definedName>
    <definedName name="CS_120" localSheetId="26">#REF!</definedName>
    <definedName name="CS_120" localSheetId="27">#REF!</definedName>
    <definedName name="CS_120" localSheetId="29">#REF!</definedName>
    <definedName name="CS_120" localSheetId="32">#REF!</definedName>
    <definedName name="CS_120">#REF!</definedName>
    <definedName name="CS_140" localSheetId="35">#REF!</definedName>
    <definedName name="CS_140" localSheetId="8">#REF!</definedName>
    <definedName name="CS_140" localSheetId="11">#REF!</definedName>
    <definedName name="CS_140" localSheetId="14">#REF!</definedName>
    <definedName name="CS_140" localSheetId="17">#REF!</definedName>
    <definedName name="CS_140" localSheetId="20">#REF!</definedName>
    <definedName name="CS_140" localSheetId="23">#REF!</definedName>
    <definedName name="CS_140" localSheetId="24">#REF!</definedName>
    <definedName name="CS_140" localSheetId="26">#REF!</definedName>
    <definedName name="CS_140" localSheetId="27">#REF!</definedName>
    <definedName name="CS_140" localSheetId="29">#REF!</definedName>
    <definedName name="CS_140" localSheetId="32">#REF!</definedName>
    <definedName name="CS_140">#REF!</definedName>
    <definedName name="CS_160" localSheetId="35">#REF!</definedName>
    <definedName name="CS_160" localSheetId="8">#REF!</definedName>
    <definedName name="CS_160" localSheetId="11">#REF!</definedName>
    <definedName name="CS_160" localSheetId="14">#REF!</definedName>
    <definedName name="CS_160" localSheetId="17">#REF!</definedName>
    <definedName name="CS_160" localSheetId="20">#REF!</definedName>
    <definedName name="CS_160" localSheetId="23">#REF!</definedName>
    <definedName name="CS_160" localSheetId="24">#REF!</definedName>
    <definedName name="CS_160" localSheetId="26">#REF!</definedName>
    <definedName name="CS_160" localSheetId="27">#REF!</definedName>
    <definedName name="CS_160" localSheetId="29">#REF!</definedName>
    <definedName name="CS_160" localSheetId="32">#REF!</definedName>
    <definedName name="CS_160">#REF!</definedName>
    <definedName name="CS_20" localSheetId="35">#REF!</definedName>
    <definedName name="CS_20" localSheetId="8">#REF!</definedName>
    <definedName name="CS_20" localSheetId="11">#REF!</definedName>
    <definedName name="CS_20" localSheetId="14">#REF!</definedName>
    <definedName name="CS_20" localSheetId="17">#REF!</definedName>
    <definedName name="CS_20" localSheetId="20">#REF!</definedName>
    <definedName name="CS_20" localSheetId="23">#REF!</definedName>
    <definedName name="CS_20" localSheetId="24">#REF!</definedName>
    <definedName name="CS_20" localSheetId="26">#REF!</definedName>
    <definedName name="CS_20" localSheetId="27">#REF!</definedName>
    <definedName name="CS_20" localSheetId="29">#REF!</definedName>
    <definedName name="CS_20" localSheetId="32">#REF!</definedName>
    <definedName name="CS_20">#REF!</definedName>
    <definedName name="CS_30" localSheetId="35">#REF!</definedName>
    <definedName name="CS_30" localSheetId="8">#REF!</definedName>
    <definedName name="CS_30" localSheetId="11">#REF!</definedName>
    <definedName name="CS_30" localSheetId="14">#REF!</definedName>
    <definedName name="CS_30" localSheetId="17">#REF!</definedName>
    <definedName name="CS_30" localSheetId="20">#REF!</definedName>
    <definedName name="CS_30" localSheetId="23">#REF!</definedName>
    <definedName name="CS_30" localSheetId="24">#REF!</definedName>
    <definedName name="CS_30" localSheetId="26">#REF!</definedName>
    <definedName name="CS_30" localSheetId="27">#REF!</definedName>
    <definedName name="CS_30" localSheetId="29">#REF!</definedName>
    <definedName name="CS_30" localSheetId="32">#REF!</definedName>
    <definedName name="CS_30">#REF!</definedName>
    <definedName name="CS_40" localSheetId="35">#REF!</definedName>
    <definedName name="CS_40" localSheetId="8">#REF!</definedName>
    <definedName name="CS_40" localSheetId="11">#REF!</definedName>
    <definedName name="CS_40" localSheetId="14">#REF!</definedName>
    <definedName name="CS_40" localSheetId="17">#REF!</definedName>
    <definedName name="CS_40" localSheetId="20">#REF!</definedName>
    <definedName name="CS_40" localSheetId="23">#REF!</definedName>
    <definedName name="CS_40" localSheetId="24">#REF!</definedName>
    <definedName name="CS_40" localSheetId="26">#REF!</definedName>
    <definedName name="CS_40" localSheetId="27">#REF!</definedName>
    <definedName name="CS_40" localSheetId="29">#REF!</definedName>
    <definedName name="CS_40" localSheetId="32">#REF!</definedName>
    <definedName name="CS_40">#REF!</definedName>
    <definedName name="CS_40S" localSheetId="35">#REF!</definedName>
    <definedName name="CS_40S" localSheetId="8">#REF!</definedName>
    <definedName name="CS_40S" localSheetId="11">#REF!</definedName>
    <definedName name="CS_40S" localSheetId="14">#REF!</definedName>
    <definedName name="CS_40S" localSheetId="17">#REF!</definedName>
    <definedName name="CS_40S" localSheetId="20">#REF!</definedName>
    <definedName name="CS_40S" localSheetId="23">#REF!</definedName>
    <definedName name="CS_40S" localSheetId="24">#REF!</definedName>
    <definedName name="CS_40S" localSheetId="26">#REF!</definedName>
    <definedName name="CS_40S" localSheetId="27">#REF!</definedName>
    <definedName name="CS_40S" localSheetId="29">#REF!</definedName>
    <definedName name="CS_40S" localSheetId="32">#REF!</definedName>
    <definedName name="CS_40S">#REF!</definedName>
    <definedName name="CS_5S" localSheetId="35">#REF!</definedName>
    <definedName name="CS_5S" localSheetId="8">#REF!</definedName>
    <definedName name="CS_5S" localSheetId="11">#REF!</definedName>
    <definedName name="CS_5S" localSheetId="14">#REF!</definedName>
    <definedName name="CS_5S" localSheetId="17">#REF!</definedName>
    <definedName name="CS_5S" localSheetId="20">#REF!</definedName>
    <definedName name="CS_5S" localSheetId="23">#REF!</definedName>
    <definedName name="CS_5S" localSheetId="24">#REF!</definedName>
    <definedName name="CS_5S" localSheetId="26">#REF!</definedName>
    <definedName name="CS_5S" localSheetId="27">#REF!</definedName>
    <definedName name="CS_5S" localSheetId="29">#REF!</definedName>
    <definedName name="CS_5S" localSheetId="32">#REF!</definedName>
    <definedName name="CS_5S">#REF!</definedName>
    <definedName name="CS_60" localSheetId="35">#REF!</definedName>
    <definedName name="CS_60" localSheetId="8">#REF!</definedName>
    <definedName name="CS_60" localSheetId="11">#REF!</definedName>
    <definedName name="CS_60" localSheetId="14">#REF!</definedName>
    <definedName name="CS_60" localSheetId="17">#REF!</definedName>
    <definedName name="CS_60" localSheetId="20">#REF!</definedName>
    <definedName name="CS_60" localSheetId="23">#REF!</definedName>
    <definedName name="CS_60" localSheetId="24">#REF!</definedName>
    <definedName name="CS_60" localSheetId="26">#REF!</definedName>
    <definedName name="CS_60" localSheetId="27">#REF!</definedName>
    <definedName name="CS_60" localSheetId="29">#REF!</definedName>
    <definedName name="CS_60" localSheetId="32">#REF!</definedName>
    <definedName name="CS_60">#REF!</definedName>
    <definedName name="CS_80" localSheetId="35">#REF!</definedName>
    <definedName name="CS_80" localSheetId="8">#REF!</definedName>
    <definedName name="CS_80" localSheetId="11">#REF!</definedName>
    <definedName name="CS_80" localSheetId="14">#REF!</definedName>
    <definedName name="CS_80" localSheetId="17">#REF!</definedName>
    <definedName name="CS_80" localSheetId="20">#REF!</definedName>
    <definedName name="CS_80" localSheetId="23">#REF!</definedName>
    <definedName name="CS_80" localSheetId="24">#REF!</definedName>
    <definedName name="CS_80" localSheetId="26">#REF!</definedName>
    <definedName name="CS_80" localSheetId="27">#REF!</definedName>
    <definedName name="CS_80" localSheetId="29">#REF!</definedName>
    <definedName name="CS_80" localSheetId="32">#REF!</definedName>
    <definedName name="CS_80">#REF!</definedName>
    <definedName name="CS_80S" localSheetId="35">#REF!</definedName>
    <definedName name="CS_80S" localSheetId="8">#REF!</definedName>
    <definedName name="CS_80S" localSheetId="11">#REF!</definedName>
    <definedName name="CS_80S" localSheetId="14">#REF!</definedName>
    <definedName name="CS_80S" localSheetId="17">#REF!</definedName>
    <definedName name="CS_80S" localSheetId="20">#REF!</definedName>
    <definedName name="CS_80S" localSheetId="23">#REF!</definedName>
    <definedName name="CS_80S" localSheetId="24">#REF!</definedName>
    <definedName name="CS_80S" localSheetId="26">#REF!</definedName>
    <definedName name="CS_80S" localSheetId="27">#REF!</definedName>
    <definedName name="CS_80S" localSheetId="29">#REF!</definedName>
    <definedName name="CS_80S" localSheetId="32">#REF!</definedName>
    <definedName name="CS_80S">#REF!</definedName>
    <definedName name="CS_STD" localSheetId="35">#REF!</definedName>
    <definedName name="CS_STD" localSheetId="8">#REF!</definedName>
    <definedName name="CS_STD" localSheetId="11">#REF!</definedName>
    <definedName name="CS_STD" localSheetId="14">#REF!</definedName>
    <definedName name="CS_STD" localSheetId="17">#REF!</definedName>
    <definedName name="CS_STD" localSheetId="20">#REF!</definedName>
    <definedName name="CS_STD" localSheetId="23">#REF!</definedName>
    <definedName name="CS_STD" localSheetId="24">#REF!</definedName>
    <definedName name="CS_STD" localSheetId="26">#REF!</definedName>
    <definedName name="CS_STD" localSheetId="27">#REF!</definedName>
    <definedName name="CS_STD" localSheetId="29">#REF!</definedName>
    <definedName name="CS_STD" localSheetId="32">#REF!</definedName>
    <definedName name="CS_STD">#REF!</definedName>
    <definedName name="CS_XS" localSheetId="35">#REF!</definedName>
    <definedName name="CS_XS" localSheetId="8">#REF!</definedName>
    <definedName name="CS_XS" localSheetId="11">#REF!</definedName>
    <definedName name="CS_XS" localSheetId="14">#REF!</definedName>
    <definedName name="CS_XS" localSheetId="17">#REF!</definedName>
    <definedName name="CS_XS" localSheetId="20">#REF!</definedName>
    <definedName name="CS_XS" localSheetId="23">#REF!</definedName>
    <definedName name="CS_XS" localSheetId="24">#REF!</definedName>
    <definedName name="CS_XS" localSheetId="26">#REF!</definedName>
    <definedName name="CS_XS" localSheetId="27">#REF!</definedName>
    <definedName name="CS_XS" localSheetId="29">#REF!</definedName>
    <definedName name="CS_XS" localSheetId="32">#REF!</definedName>
    <definedName name="CS_XS">#REF!</definedName>
    <definedName name="CS_XXS" localSheetId="35">#REF!</definedName>
    <definedName name="CS_XXS" localSheetId="8">#REF!</definedName>
    <definedName name="CS_XXS" localSheetId="11">#REF!</definedName>
    <definedName name="CS_XXS" localSheetId="14">#REF!</definedName>
    <definedName name="CS_XXS" localSheetId="17">#REF!</definedName>
    <definedName name="CS_XXS" localSheetId="20">#REF!</definedName>
    <definedName name="CS_XXS" localSheetId="23">#REF!</definedName>
    <definedName name="CS_XXS" localSheetId="24">#REF!</definedName>
    <definedName name="CS_XXS" localSheetId="26">#REF!</definedName>
    <definedName name="CS_XXS" localSheetId="27">#REF!</definedName>
    <definedName name="CS_XXS" localSheetId="29">#REF!</definedName>
    <definedName name="CS_XXS" localSheetId="32">#REF!</definedName>
    <definedName name="CS_XXS">#REF!</definedName>
    <definedName name="cv" localSheetId="35" hidden="1">{"'TDTGT (theo Dphuong)'!$A$4:$F$75"}</definedName>
    <definedName name="cv" localSheetId="37" hidden="1">{"'TDTGT (theo Dphuong)'!$A$4:$F$75"}</definedName>
    <definedName name="cv" localSheetId="38" hidden="1">{"'TDTGT (theo Dphuong)'!$A$4:$F$75"}</definedName>
    <definedName name="cv" localSheetId="8" hidden="1">{"'TDTGT (theo Dphuong)'!$A$4:$F$75"}</definedName>
    <definedName name="cv" localSheetId="9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4" hidden="1">{"'TDTGT (theo Dphuong)'!$A$4:$F$75"}</definedName>
    <definedName name="cv" localSheetId="15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9" hidden="1">{"'TDTGT (theo Dphuong)'!$A$4:$F$75"}</definedName>
    <definedName name="cv" localSheetId="30" hidden="1">{"'TDTGT (theo Dphuong)'!$A$4:$F$75"}</definedName>
    <definedName name="cv" localSheetId="32" hidden="1">{"'TDTGT (theo Dphuong)'!$A$4:$F$75"}</definedName>
    <definedName name="cv" localSheetId="39" hidden="1">{"'TDTGT (theo Dphuong)'!$A$4:$F$75"}</definedName>
    <definedName name="cv" hidden="1">{"'TDTGT (theo Dphuong)'!$A$4:$F$75"}</definedName>
    <definedName name="cx" localSheetId="35">#REF!</definedName>
    <definedName name="cx" localSheetId="8">#REF!</definedName>
    <definedName name="cx" localSheetId="11">#REF!</definedName>
    <definedName name="cx" localSheetId="14">#REF!</definedName>
    <definedName name="cx" localSheetId="17">#REF!</definedName>
    <definedName name="cx" localSheetId="20">#REF!</definedName>
    <definedName name="cx" localSheetId="23">#REF!</definedName>
    <definedName name="cx" localSheetId="24">#REF!</definedName>
    <definedName name="cx" localSheetId="26">#REF!</definedName>
    <definedName name="cx" localSheetId="27">#REF!</definedName>
    <definedName name="cx" localSheetId="29">#REF!</definedName>
    <definedName name="cx" localSheetId="32">#REF!</definedName>
    <definedName name="cx">#REF!</definedName>
    <definedName name="dd" localSheetId="35">#REF!</definedName>
    <definedName name="dd" localSheetId="8">#REF!</definedName>
    <definedName name="dd" localSheetId="11">#REF!</definedName>
    <definedName name="dd" localSheetId="14">#REF!</definedName>
    <definedName name="dd" localSheetId="17">#REF!</definedName>
    <definedName name="dd" localSheetId="20">#REF!</definedName>
    <definedName name="dd" localSheetId="23">#REF!</definedName>
    <definedName name="dd" localSheetId="24">#REF!</definedName>
    <definedName name="dd" localSheetId="26">#REF!</definedName>
    <definedName name="dd" localSheetId="27">#REF!</definedName>
    <definedName name="dd" localSheetId="29">#REF!</definedName>
    <definedName name="dd" localSheetId="32">#REF!</definedName>
    <definedName name="dd">#REF!</definedName>
    <definedName name="dg" localSheetId="35">#REF!</definedName>
    <definedName name="dg" localSheetId="8">#REF!</definedName>
    <definedName name="dg" localSheetId="11">#REF!</definedName>
    <definedName name="dg" localSheetId="14">#REF!</definedName>
    <definedName name="dg" localSheetId="17">#REF!</definedName>
    <definedName name="dg" localSheetId="20">#REF!</definedName>
    <definedName name="dg" localSheetId="23">#REF!</definedName>
    <definedName name="dg" localSheetId="24">#REF!</definedName>
    <definedName name="dg" localSheetId="26">#REF!</definedName>
    <definedName name="dg" localSheetId="27">#REF!</definedName>
    <definedName name="dg" localSheetId="29">#REF!</definedName>
    <definedName name="dg" localSheetId="32">#REF!</definedName>
    <definedName name="dg">#REF!</definedName>
    <definedName name="dien" localSheetId="35">#REF!</definedName>
    <definedName name="dien" localSheetId="8">#REF!</definedName>
    <definedName name="dien" localSheetId="11">#REF!</definedName>
    <definedName name="dien" localSheetId="14">#REF!</definedName>
    <definedName name="dien" localSheetId="17">#REF!</definedName>
    <definedName name="dien" localSheetId="20">#REF!</definedName>
    <definedName name="dien" localSheetId="23">#REF!</definedName>
    <definedName name="dien" localSheetId="24">#REF!</definedName>
    <definedName name="dien" localSheetId="26">#REF!</definedName>
    <definedName name="dien" localSheetId="27">#REF!</definedName>
    <definedName name="dien" localSheetId="29">#REF!</definedName>
    <definedName name="dien" localSheetId="32">#REF!</definedName>
    <definedName name="dien">#REF!</definedName>
    <definedName name="ffddg" localSheetId="24">#REF!</definedName>
    <definedName name="ffddg" localSheetId="27">#REF!</definedName>
    <definedName name="ffddg">#REF!</definedName>
    <definedName name="h" localSheetId="35" hidden="1">{"'TDTGT (theo Dphuong)'!$A$4:$F$75"}</definedName>
    <definedName name="h" localSheetId="37" hidden="1">{"'TDTGT (theo Dphuong)'!$A$4:$F$75"}</definedName>
    <definedName name="h" localSheetId="38" hidden="1">{"'TDTGT (theo Dphuong)'!$A$4:$F$75"}</definedName>
    <definedName name="h" localSheetId="8" hidden="1">{"'TDTGT (theo Dphuong)'!$A$4:$F$75"}</definedName>
    <definedName name="h" localSheetId="9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4" hidden="1">{"'TDTGT (theo Dphuong)'!$A$4:$F$75"}</definedName>
    <definedName name="h" localSheetId="15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9" hidden="1">{"'TDTGT (theo Dphuong)'!$A$4:$F$75"}</definedName>
    <definedName name="h" localSheetId="30" hidden="1">{"'TDTGT (theo Dphuong)'!$A$4:$F$75"}</definedName>
    <definedName name="h" localSheetId="32" hidden="1">{"'TDTGT (theo Dphuong)'!$A$4:$F$75"}</definedName>
    <definedName name="h" localSheetId="39" hidden="1">{"'TDTGT (theo Dphuong)'!$A$4:$F$75"}</definedName>
    <definedName name="h" hidden="1">{"'TDTGT (theo Dphuong)'!$A$4:$F$75"}</definedName>
    <definedName name="hab" localSheetId="35">#REF!</definedName>
    <definedName name="hab" localSheetId="8">#REF!</definedName>
    <definedName name="hab" localSheetId="11">#REF!</definedName>
    <definedName name="hab" localSheetId="14">#REF!</definedName>
    <definedName name="hab" localSheetId="17">#REF!</definedName>
    <definedName name="hab" localSheetId="20">#REF!</definedName>
    <definedName name="hab" localSheetId="23">#REF!</definedName>
    <definedName name="hab" localSheetId="24">#REF!</definedName>
    <definedName name="hab" localSheetId="26">#REF!</definedName>
    <definedName name="hab" localSheetId="27">#REF!</definedName>
    <definedName name="hab" localSheetId="29">#REF!</definedName>
    <definedName name="hab" localSheetId="32">#REF!</definedName>
    <definedName name="hab">#REF!</definedName>
    <definedName name="habac" localSheetId="35">#REF!</definedName>
    <definedName name="habac" localSheetId="8">#REF!</definedName>
    <definedName name="habac" localSheetId="11">#REF!</definedName>
    <definedName name="habac" localSheetId="14">#REF!</definedName>
    <definedName name="habac" localSheetId="17">#REF!</definedName>
    <definedName name="habac" localSheetId="20">#REF!</definedName>
    <definedName name="habac" localSheetId="23">#REF!</definedName>
    <definedName name="habac" localSheetId="24">#REF!</definedName>
    <definedName name="habac" localSheetId="26">#REF!</definedName>
    <definedName name="habac" localSheetId="27">#REF!</definedName>
    <definedName name="habac" localSheetId="29">#REF!</definedName>
    <definedName name="habac" localSheetId="32">#REF!</definedName>
    <definedName name="habac">#REF!</definedName>
    <definedName name="HTML_CodePage" hidden="1">1252</definedName>
    <definedName name="HTML_Control" localSheetId="35" hidden="1">{"'TDTGT (theo Dphuong)'!$A$4:$F$75"}</definedName>
    <definedName name="HTML_Control" localSheetId="37" hidden="1">{"'TDTGT (theo Dphuong)'!$A$4:$F$75"}</definedName>
    <definedName name="HTML_Control" localSheetId="38" hidden="1">{"'TDTGT (theo Dphuong)'!$A$4:$F$75"}</definedName>
    <definedName name="HTML_Control" localSheetId="8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9" hidden="1">{"'TDTGT (theo Dphuong)'!$A$4:$F$75"}</definedName>
    <definedName name="HTML_Control" localSheetId="30" hidden="1">{"'TDTGT (theo Dphuong)'!$A$4:$F$75"}</definedName>
    <definedName name="HTML_Control" localSheetId="32" hidden="1">{"'TDTGT (theo Dphuong)'!$A$4:$F$75"}</definedName>
    <definedName name="HTML_Control" localSheetId="3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35" hidden="1">{#N/A,#N/A,FALSE,"Chung"}</definedName>
    <definedName name="i" localSheetId="37" hidden="1">{#N/A,#N/A,FALSE,"Chung"}</definedName>
    <definedName name="i" localSheetId="38" hidden="1">{#N/A,#N/A,FALSE,"Chung"}</definedName>
    <definedName name="i" localSheetId="8" hidden="1">{#N/A,#N/A,FALSE,"Chung"}</definedName>
    <definedName name="i" localSheetId="9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4" hidden="1">{#N/A,#N/A,FALSE,"Chung"}</definedName>
    <definedName name="i" localSheetId="15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9" hidden="1">{#N/A,#N/A,FALSE,"Chung"}</definedName>
    <definedName name="i" localSheetId="30" hidden="1">{#N/A,#N/A,FALSE,"Chung"}</definedName>
    <definedName name="i" localSheetId="32" hidden="1">{#N/A,#N/A,FALSE,"Chung"}</definedName>
    <definedName name="i" localSheetId="39" hidden="1">{#N/A,#N/A,FALSE,"Chung"}</definedName>
    <definedName name="i" hidden="1">{#N/A,#N/A,FALSE,"Chung"}</definedName>
    <definedName name="kjh" localSheetId="37" hidden="1">{#N/A,#N/A,FALSE,"Chung"}</definedName>
    <definedName name="kjh" localSheetId="38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21" hidden="1">{#N/A,#N/A,FALSE,"Chung"}</definedName>
    <definedName name="kjh" localSheetId="24" hidden="1">{#N/A,#N/A,FALSE,"Chung"}</definedName>
    <definedName name="kjh" localSheetId="27" hidden="1">{#N/A,#N/A,FALSE,"Chung"}</definedName>
    <definedName name="kjh" localSheetId="30" hidden="1">{#N/A,#N/A,FALSE,"Chung"}</definedName>
    <definedName name="kjh" localSheetId="39" hidden="1">{#N/A,#N/A,FALSE,"Chung"}</definedName>
    <definedName name="kjh" hidden="1">{#N/A,#N/A,FALSE,"Chung"}</definedName>
    <definedName name="m" localSheetId="37" hidden="1">{"'TDTGT (theo Dphuong)'!$A$4:$F$75"}</definedName>
    <definedName name="m" localSheetId="38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21" hidden="1">{"'TDTGT (theo Dphuong)'!$A$4:$F$75"}</definedName>
    <definedName name="m" localSheetId="24" hidden="1">{"'TDTGT (theo Dphuong)'!$A$4:$F$75"}</definedName>
    <definedName name="m" localSheetId="27" hidden="1">{"'TDTGT (theo Dphuong)'!$A$4:$F$75"}</definedName>
    <definedName name="m" localSheetId="30" hidden="1">{"'TDTGT (theo Dphuong)'!$A$4:$F$75"}</definedName>
    <definedName name="m" localSheetId="39" hidden="1">{"'TDTGT (theo Dphuong)'!$A$4:$F$75"}</definedName>
    <definedName name="m" hidden="1">{"'TDTGT (theo Dphuong)'!$A$4:$F$75"}</definedName>
    <definedName name="mc" localSheetId="35">#REF!</definedName>
    <definedName name="mc" localSheetId="8">#REF!</definedName>
    <definedName name="mc" localSheetId="11">#REF!</definedName>
    <definedName name="mc" localSheetId="14">#REF!</definedName>
    <definedName name="mc" localSheetId="17">#REF!</definedName>
    <definedName name="mc" localSheetId="20">#REF!</definedName>
    <definedName name="mc" localSheetId="23">#REF!</definedName>
    <definedName name="mc" localSheetId="24">#REF!</definedName>
    <definedName name="mc" localSheetId="26">#REF!</definedName>
    <definedName name="mc" localSheetId="27">#REF!</definedName>
    <definedName name="mc" localSheetId="29">#REF!</definedName>
    <definedName name="mc" localSheetId="32">#REF!</definedName>
    <definedName name="mc">#REF!</definedName>
    <definedName name="nuoc" localSheetId="35">#REF!</definedName>
    <definedName name="nuoc" localSheetId="8">#REF!</definedName>
    <definedName name="nuoc" localSheetId="11">#REF!</definedName>
    <definedName name="nuoc" localSheetId="14">#REF!</definedName>
    <definedName name="nuoc" localSheetId="17">#REF!</definedName>
    <definedName name="nuoc" localSheetId="20">#REF!</definedName>
    <definedName name="nuoc" localSheetId="23">#REF!</definedName>
    <definedName name="nuoc" localSheetId="24">#REF!</definedName>
    <definedName name="nuoc" localSheetId="26">#REF!</definedName>
    <definedName name="nuoc" localSheetId="27">#REF!</definedName>
    <definedName name="nuoc" localSheetId="29">#REF!</definedName>
    <definedName name="nuoc" localSheetId="32">#REF!</definedName>
    <definedName name="nuoc">#REF!</definedName>
    <definedName name="nhan" localSheetId="35">#REF!</definedName>
    <definedName name="nhan" localSheetId="8">#REF!</definedName>
    <definedName name="nhan" localSheetId="11">#REF!</definedName>
    <definedName name="nhan" localSheetId="14">#REF!</definedName>
    <definedName name="nhan" localSheetId="17">#REF!</definedName>
    <definedName name="nhan" localSheetId="20">#REF!</definedName>
    <definedName name="nhan" localSheetId="23">#REF!</definedName>
    <definedName name="nhan" localSheetId="24">#REF!</definedName>
    <definedName name="nhan" localSheetId="26">#REF!</definedName>
    <definedName name="nhan" localSheetId="27">#REF!</definedName>
    <definedName name="nhan" localSheetId="29">#REF!</definedName>
    <definedName name="nhan" localSheetId="32">#REF!</definedName>
    <definedName name="nhan">#REF!</definedName>
    <definedName name="Nhan_xet_cua_dai">"Picture 1"</definedName>
    <definedName name="OLE_LINK1" localSheetId="1">'DN66'!#REF!</definedName>
    <definedName name="_xlnm.Print_Area" localSheetId="42">'110-111'!$A$1:$F$74</definedName>
    <definedName name="_xlnm.Print_Area" localSheetId="20">'85'!$A$24:$K$43</definedName>
    <definedName name="_xlnm.Print_Area" localSheetId="23">'88'!$A$25:$K$52</definedName>
    <definedName name="_xlnm.Print_Titles" localSheetId="35">'100'!#REF!</definedName>
    <definedName name="_xlnm.Print_Titles" localSheetId="2">'67'!#REF!</definedName>
    <definedName name="_xlnm.Print_Titles" localSheetId="5">'70'!#REF!</definedName>
    <definedName name="_xlnm.Print_Titles" localSheetId="8">'73'!#REF!</definedName>
    <definedName name="_xlnm.Print_Titles" localSheetId="11">'76'!#REF!</definedName>
    <definedName name="_xlnm.Print_Titles" localSheetId="14">'79'!#REF!</definedName>
    <definedName name="_xlnm.Print_Titles" localSheetId="17">'82'!#REF!</definedName>
    <definedName name="_xlnm.Print_Titles" localSheetId="23">'88'!#REF!</definedName>
    <definedName name="_xlnm.Print_Titles" localSheetId="26">'91'!#REF!</definedName>
    <definedName name="_xlnm.Print_Titles" localSheetId="29">'94'!$A:$A</definedName>
    <definedName name="_xlnm.Print_Titles" localSheetId="32">'97'!#REF!</definedName>
    <definedName name="pt" localSheetId="35">#REF!</definedName>
    <definedName name="pt" localSheetId="8">#REF!</definedName>
    <definedName name="pt" localSheetId="11">#REF!</definedName>
    <definedName name="pt" localSheetId="14">#REF!</definedName>
    <definedName name="pt" localSheetId="17">#REF!</definedName>
    <definedName name="pt" localSheetId="20">#REF!</definedName>
    <definedName name="pt" localSheetId="23">#REF!</definedName>
    <definedName name="pt" localSheetId="24">#REF!</definedName>
    <definedName name="pt" localSheetId="26">#REF!</definedName>
    <definedName name="pt" localSheetId="27">#REF!</definedName>
    <definedName name="pt" localSheetId="29">#REF!</definedName>
    <definedName name="pt" localSheetId="32">#REF!</definedName>
    <definedName name="pt">#REF!</definedName>
    <definedName name="ptr" localSheetId="35">#REF!</definedName>
    <definedName name="ptr" localSheetId="8">#REF!</definedName>
    <definedName name="ptr" localSheetId="11">#REF!</definedName>
    <definedName name="ptr" localSheetId="14">#REF!</definedName>
    <definedName name="ptr" localSheetId="17">#REF!</definedName>
    <definedName name="ptr" localSheetId="20">#REF!</definedName>
    <definedName name="ptr" localSheetId="23">#REF!</definedName>
    <definedName name="ptr" localSheetId="24">#REF!</definedName>
    <definedName name="ptr" localSheetId="26">#REF!</definedName>
    <definedName name="ptr" localSheetId="27">#REF!</definedName>
    <definedName name="ptr" localSheetId="29">#REF!</definedName>
    <definedName name="ptr" localSheetId="32">#REF!</definedName>
    <definedName name="ptr">#REF!</definedName>
    <definedName name="qưeqwrqw" localSheetId="37" hidden="1">{#N/A,#N/A,FALSE,"Chung"}</definedName>
    <definedName name="qưeqwrqw" localSheetId="38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21" hidden="1">{#N/A,#N/A,FALSE,"Chung"}</definedName>
    <definedName name="qưeqwrqw" localSheetId="24" hidden="1">{#N/A,#N/A,FALSE,"Chung"}</definedName>
    <definedName name="qưeqwrqw" localSheetId="27" hidden="1">{#N/A,#N/A,FALSE,"Chung"}</definedName>
    <definedName name="qưeqwrqw" localSheetId="30" hidden="1">{#N/A,#N/A,FALSE,"Chung"}</definedName>
    <definedName name="qưeqwrqw" localSheetId="39" hidden="1">{#N/A,#N/A,FALSE,"Chung"}</definedName>
    <definedName name="qưeqwrqw" hidden="1">{#N/A,#N/A,FALSE,"Chung"}</definedName>
    <definedName name="SORT" localSheetId="35">#REF!</definedName>
    <definedName name="SORT" localSheetId="8">#REF!</definedName>
    <definedName name="SORT" localSheetId="11">#REF!</definedName>
    <definedName name="SORT" localSheetId="14">#REF!</definedName>
    <definedName name="SORT" localSheetId="17">#REF!</definedName>
    <definedName name="SORT" localSheetId="20">#REF!</definedName>
    <definedName name="SORT" localSheetId="23">#REF!</definedName>
    <definedName name="SORT" localSheetId="24">#REF!</definedName>
    <definedName name="SORT" localSheetId="26">#REF!</definedName>
    <definedName name="SORT" localSheetId="27">#REF!</definedName>
    <definedName name="SORT" localSheetId="29">#REF!</definedName>
    <definedName name="SORT" localSheetId="32">#REF!</definedName>
    <definedName name="SORT">#REF!</definedName>
    <definedName name="TBA" localSheetId="35">#REF!</definedName>
    <definedName name="TBA" localSheetId="8">#REF!</definedName>
    <definedName name="TBA" localSheetId="11">#REF!</definedName>
    <definedName name="TBA" localSheetId="14">#REF!</definedName>
    <definedName name="TBA" localSheetId="17">#REF!</definedName>
    <definedName name="TBA" localSheetId="20">#REF!</definedName>
    <definedName name="TBA" localSheetId="23">#REF!</definedName>
    <definedName name="TBA" localSheetId="24">#REF!</definedName>
    <definedName name="TBA" localSheetId="26">#REF!</definedName>
    <definedName name="TBA" localSheetId="27">#REF!</definedName>
    <definedName name="TBA" localSheetId="29">#REF!</definedName>
    <definedName name="TBA" localSheetId="32">#REF!</definedName>
    <definedName name="TBA">#REF!</definedName>
    <definedName name="td" localSheetId="35">#REF!</definedName>
    <definedName name="td" localSheetId="8">#REF!</definedName>
    <definedName name="td" localSheetId="11">#REF!</definedName>
    <definedName name="td" localSheetId="14">#REF!</definedName>
    <definedName name="td" localSheetId="17">#REF!</definedName>
    <definedName name="td" localSheetId="20">#REF!</definedName>
    <definedName name="td" localSheetId="23">#REF!</definedName>
    <definedName name="td" localSheetId="24">#REF!</definedName>
    <definedName name="td" localSheetId="26">#REF!</definedName>
    <definedName name="td" localSheetId="27">#REF!</definedName>
    <definedName name="td" localSheetId="29">#REF!</definedName>
    <definedName name="td" localSheetId="32">#REF!</definedName>
    <definedName name="td">#REF!</definedName>
    <definedName name="Tnghiep" localSheetId="37" hidden="1">{"'TDTGT (theo Dphuong)'!$A$4:$F$75"}</definedName>
    <definedName name="Tnghiep" localSheetId="38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21" hidden="1">{"'TDTGT (theo Dphuong)'!$A$4:$F$75"}</definedName>
    <definedName name="Tnghiep" localSheetId="24" hidden="1">{"'TDTGT (theo Dphuong)'!$A$4:$F$75"}</definedName>
    <definedName name="Tnghiep" localSheetId="27" hidden="1">{"'TDTGT (theo Dphuong)'!$A$4:$F$75"}</definedName>
    <definedName name="Tnghiep" localSheetId="30" hidden="1">{"'TDTGT (theo Dphuong)'!$A$4:$F$75"}</definedName>
    <definedName name="Tnghiep" localSheetId="39" hidden="1">{"'TDTGT (theo Dphuong)'!$A$4:$F$75"}</definedName>
    <definedName name="Tnghiep" hidden="1">{"'TDTGT (theo Dphuong)'!$A$4:$F$75"}</definedName>
    <definedName name="ttt" localSheetId="35">#REF!</definedName>
    <definedName name="ttt" localSheetId="8">#REF!</definedName>
    <definedName name="ttt" localSheetId="11">#REF!</definedName>
    <definedName name="ttt" localSheetId="14">#REF!</definedName>
    <definedName name="ttt" localSheetId="17">#REF!</definedName>
    <definedName name="ttt" localSheetId="20">#REF!</definedName>
    <definedName name="ttt" localSheetId="23">#REF!</definedName>
    <definedName name="ttt" localSheetId="24">#REF!</definedName>
    <definedName name="ttt" localSheetId="26">#REF!</definedName>
    <definedName name="ttt" localSheetId="27">#REF!</definedName>
    <definedName name="ttt" localSheetId="29">#REF!</definedName>
    <definedName name="ttt" localSheetId="32">#REF!</definedName>
    <definedName name="ttt">#REF!</definedName>
    <definedName name="th_bl" localSheetId="35">#REF!</definedName>
    <definedName name="th_bl" localSheetId="8">#REF!</definedName>
    <definedName name="th_bl" localSheetId="11">#REF!</definedName>
    <definedName name="th_bl" localSheetId="14">#REF!</definedName>
    <definedName name="th_bl" localSheetId="17">#REF!</definedName>
    <definedName name="th_bl" localSheetId="20">#REF!</definedName>
    <definedName name="th_bl" localSheetId="23">#REF!</definedName>
    <definedName name="th_bl" localSheetId="24">#REF!</definedName>
    <definedName name="th_bl" localSheetId="26">#REF!</definedName>
    <definedName name="th_bl" localSheetId="27">#REF!</definedName>
    <definedName name="th_bl" localSheetId="29">#REF!</definedName>
    <definedName name="th_bl" localSheetId="32">#REF!</definedName>
    <definedName name="th_bl">#REF!</definedName>
    <definedName name="thanh" localSheetId="37" hidden="1">{#N/A,#N/A,FALSE,"Chung"}</definedName>
    <definedName name="thanh" localSheetId="38" hidden="1">{#N/A,#N/A,FALSE,"Chung"}</definedName>
    <definedName name="thanh" localSheetId="9" hidden="1">{#N/A,#N/A,FALSE,"Chung"}</definedName>
    <definedName name="thanh" localSheetId="12" hidden="1">{#N/A,#N/A,FALSE,"Chung"}</definedName>
    <definedName name="thanh" localSheetId="15" hidden="1">{#N/A,#N/A,FALSE,"Chung"}</definedName>
    <definedName name="thanh" localSheetId="21" hidden="1">{#N/A,#N/A,FALSE,"Chung"}</definedName>
    <definedName name="thanh" localSheetId="24" hidden="1">{#N/A,#N/A,FALSE,"Chung"}</definedName>
    <definedName name="thanh" localSheetId="27" hidden="1">{#N/A,#N/A,FALSE,"Chung"}</definedName>
    <definedName name="thanh" localSheetId="30" hidden="1">{#N/A,#N/A,FALSE,"Chung"}</definedName>
    <definedName name="thanh" localSheetId="39" hidden="1">{#N/A,#N/A,FALSE,"Chung"}</definedName>
    <definedName name="thanh" hidden="1">{#N/A,#N/A,FALSE,"Chung"}</definedName>
    <definedName name="vv" localSheetId="35" hidden="1">{"'TDTGT (theo Dphuong)'!$A$4:$F$75"}</definedName>
    <definedName name="vv" localSheetId="37" hidden="1">{"'TDTGT (theo Dphuong)'!$A$4:$F$75"}</definedName>
    <definedName name="vv" localSheetId="38" hidden="1">{"'TDTGT (theo Dphuong)'!$A$4:$F$75"}</definedName>
    <definedName name="vv" localSheetId="8" hidden="1">{"'TDTGT (theo Dphuong)'!$A$4:$F$75"}</definedName>
    <definedName name="vv" localSheetId="9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4" hidden="1">{"'TDTGT (theo Dphuong)'!$A$4:$F$75"}</definedName>
    <definedName name="vv" localSheetId="15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9" hidden="1">{"'TDTGT (theo Dphuong)'!$A$4:$F$75"}</definedName>
    <definedName name="vv" localSheetId="30" hidden="1">{"'TDTGT (theo Dphuong)'!$A$4:$F$75"}</definedName>
    <definedName name="vv" localSheetId="32" hidden="1">{"'TDTGT (theo Dphuong)'!$A$4:$F$75"}</definedName>
    <definedName name="vv" localSheetId="39" hidden="1">{"'TDTGT (theo Dphuong)'!$A$4:$F$75"}</definedName>
    <definedName name="vv" hidden="1">{"'TDTGT (theo Dphuong)'!$A$4:$F$75"}</definedName>
    <definedName name="wrn.thu." localSheetId="35" hidden="1">{#N/A,#N/A,FALSE,"Chung"}</definedName>
    <definedName name="wrn.thu." localSheetId="37" hidden="1">{#N/A,#N/A,FALSE,"Chung"}</definedName>
    <definedName name="wrn.thu." localSheetId="38" hidden="1">{#N/A,#N/A,FALSE,"Chung"}</definedName>
    <definedName name="wrn.thu." localSheetId="8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9" hidden="1">{#N/A,#N/A,FALSE,"Chung"}</definedName>
    <definedName name="wrn.thu." localSheetId="30" hidden="1">{#N/A,#N/A,FALSE,"Chung"}</definedName>
    <definedName name="wrn.thu." localSheetId="32" hidden="1">{#N/A,#N/A,FALSE,"Chung"}</definedName>
    <definedName name="wrn.thu." localSheetId="39" hidden="1">{#N/A,#N/A,FALSE,"Chung"}</definedName>
    <definedName name="wrn.thu." hidden="1">{#N/A,#N/A,FALSE,"Chung"}</definedName>
    <definedName name="ZYX" localSheetId="35">#REF!</definedName>
    <definedName name="ZYX" localSheetId="8">#REF!</definedName>
    <definedName name="ZYX" localSheetId="11">#REF!</definedName>
    <definedName name="ZYX" localSheetId="14">#REF!</definedName>
    <definedName name="ZYX" localSheetId="17">#REF!</definedName>
    <definedName name="ZYX" localSheetId="20">#REF!</definedName>
    <definedName name="ZYX" localSheetId="23">#REF!</definedName>
    <definedName name="ZYX" localSheetId="24">#REF!</definedName>
    <definedName name="ZYX" localSheetId="26">#REF!</definedName>
    <definedName name="ZYX" localSheetId="27">#REF!</definedName>
    <definedName name="ZYX" localSheetId="29">#REF!</definedName>
    <definedName name="ZYX" localSheetId="32">#REF!</definedName>
    <definedName name="ZYX">#REF!</definedName>
    <definedName name="ZZZ" localSheetId="35">#REF!</definedName>
    <definedName name="ZZZ" localSheetId="8">#REF!</definedName>
    <definedName name="ZZZ" localSheetId="11">#REF!</definedName>
    <definedName name="ZZZ" localSheetId="14">#REF!</definedName>
    <definedName name="ZZZ" localSheetId="17">#REF!</definedName>
    <definedName name="ZZZ" localSheetId="20">#REF!</definedName>
    <definedName name="ZZZ" localSheetId="23">#REF!</definedName>
    <definedName name="ZZZ" localSheetId="24">#REF!</definedName>
    <definedName name="ZZZ" localSheetId="26">#REF!</definedName>
    <definedName name="ZZZ" localSheetId="27">#REF!</definedName>
    <definedName name="ZZZ" localSheetId="29">#REF!</definedName>
    <definedName name="ZZZ" localSheetId="32">#REF!</definedName>
    <definedName name="ZZZ">#REF!</definedName>
  </definedNames>
  <calcPr calcId="144525" calcMode="manual"/>
</workbook>
</file>

<file path=xl/calcChain.xml><?xml version="1.0" encoding="utf-8"?>
<calcChain xmlns="http://schemas.openxmlformats.org/spreadsheetml/2006/main">
  <c r="F27" i="187" l="1"/>
  <c r="F25" i="187"/>
  <c r="F23" i="187"/>
  <c r="F21" i="187"/>
  <c r="F19" i="187"/>
  <c r="F17" i="187"/>
  <c r="F15" i="187"/>
  <c r="F13" i="187"/>
  <c r="F11" i="187"/>
  <c r="F9" i="187"/>
  <c r="F8" i="187"/>
  <c r="E27" i="187"/>
  <c r="E25" i="187"/>
  <c r="E23" i="187"/>
  <c r="E21" i="187"/>
  <c r="E19" i="187"/>
  <c r="E17" i="187"/>
  <c r="E15" i="187"/>
  <c r="E13" i="187"/>
  <c r="E11" i="187"/>
  <c r="E9" i="187"/>
  <c r="E8" i="187"/>
  <c r="F25" i="186"/>
  <c r="F23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F8" i="186"/>
  <c r="F7" i="186"/>
  <c r="E25" i="186"/>
  <c r="E23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13" i="154" l="1"/>
  <c r="F9" i="154" l="1"/>
  <c r="F9" i="240" l="1"/>
  <c r="F42" i="239"/>
  <c r="F10" i="238"/>
  <c r="F42" i="238"/>
  <c r="F7" i="222" l="1"/>
  <c r="F6" i="177"/>
  <c r="F42" i="176"/>
  <c r="F41" i="176"/>
  <c r="F39" i="176"/>
  <c r="F32" i="176"/>
  <c r="F33" i="176"/>
  <c r="F34" i="176"/>
  <c r="F35" i="176"/>
  <c r="F36" i="176"/>
  <c r="F37" i="176"/>
  <c r="F31" i="176"/>
  <c r="F30" i="176"/>
  <c r="F29" i="176"/>
  <c r="F28" i="176"/>
  <c r="F9" i="158"/>
  <c r="F8" i="218"/>
  <c r="F32" i="154"/>
  <c r="F33" i="154"/>
  <c r="F34" i="154"/>
  <c r="F35" i="154"/>
  <c r="F37" i="154"/>
  <c r="F39" i="154"/>
  <c r="F41" i="154"/>
  <c r="F42" i="154"/>
  <c r="F29" i="154"/>
  <c r="F30" i="154"/>
  <c r="F28" i="154"/>
  <c r="F31" i="154"/>
  <c r="F8" i="150"/>
  <c r="K11" i="163" l="1"/>
  <c r="C11" i="163"/>
  <c r="B26" i="163"/>
  <c r="B25" i="163"/>
  <c r="B17" i="163"/>
  <c r="B10" i="165" l="1"/>
  <c r="B11" i="165"/>
  <c r="B12" i="165"/>
  <c r="B13" i="165"/>
  <c r="B14" i="165"/>
  <c r="B15" i="165"/>
  <c r="B16" i="165"/>
  <c r="B17" i="165"/>
  <c r="B18" i="165"/>
  <c r="B19" i="165"/>
  <c r="B20" i="165"/>
  <c r="B21" i="165"/>
  <c r="B12" i="163" l="1"/>
  <c r="B23" i="163"/>
  <c r="B15" i="163"/>
  <c r="B40" i="165" l="1"/>
  <c r="B39" i="165"/>
  <c r="B38" i="165"/>
  <c r="B37" i="165"/>
  <c r="B36" i="165"/>
  <c r="B35" i="165"/>
  <c r="B34" i="165"/>
  <c r="B33" i="165"/>
  <c r="C9" i="165"/>
  <c r="D9" i="165"/>
  <c r="E9" i="165"/>
  <c r="F9" i="165"/>
  <c r="G9" i="165"/>
  <c r="H9" i="165"/>
  <c r="I9" i="165"/>
  <c r="J9" i="165"/>
  <c r="K9" i="165"/>
  <c r="F8" i="147"/>
  <c r="F13" i="145"/>
  <c r="B9" i="165" l="1"/>
  <c r="F52" i="190"/>
  <c r="F8" i="190"/>
  <c r="F27" i="235"/>
  <c r="F25" i="235"/>
  <c r="F23" i="235"/>
  <c r="F21" i="235"/>
  <c r="F19" i="235"/>
  <c r="F17" i="235"/>
  <c r="F15" i="235"/>
  <c r="F13" i="235"/>
  <c r="F11" i="235"/>
  <c r="F9" i="235"/>
  <c r="F30" i="188"/>
  <c r="F28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21" i="160"/>
  <c r="F13" i="160"/>
  <c r="F10" i="160"/>
  <c r="E10" i="160"/>
  <c r="F9" i="160" l="1"/>
  <c r="F28" i="160" s="1"/>
  <c r="C11" i="223"/>
  <c r="B9" i="172"/>
  <c r="B15" i="170"/>
  <c r="C23" i="170"/>
  <c r="D23" i="170"/>
  <c r="E23" i="170"/>
  <c r="F23" i="170"/>
  <c r="G23" i="170"/>
  <c r="H23" i="170"/>
  <c r="I23" i="170"/>
  <c r="J23" i="170"/>
  <c r="B23" i="170"/>
  <c r="B12" i="170"/>
  <c r="C12" i="170"/>
  <c r="D12" i="170"/>
  <c r="E12" i="170"/>
  <c r="F12" i="170"/>
  <c r="G12" i="170"/>
  <c r="H12" i="170"/>
  <c r="I12" i="170"/>
  <c r="J12" i="170"/>
  <c r="F8" i="161"/>
  <c r="B11" i="170" l="1"/>
  <c r="B39" i="170" s="1"/>
  <c r="F35" i="160"/>
  <c r="F41" i="160"/>
  <c r="F29" i="160"/>
  <c r="F32" i="160"/>
  <c r="F37" i="160"/>
  <c r="F42" i="160"/>
  <c r="F33" i="160"/>
  <c r="F34" i="160"/>
  <c r="F40" i="160"/>
  <c r="F30" i="160"/>
  <c r="F39" i="160"/>
  <c r="F31" i="160"/>
  <c r="F8" i="162"/>
  <c r="B41" i="170" l="1"/>
  <c r="F10" i="236"/>
  <c r="F21" i="157"/>
  <c r="F13" i="157"/>
  <c r="F10" i="157"/>
  <c r="F9" i="155"/>
  <c r="F9" i="157" l="1"/>
  <c r="E21" i="154"/>
  <c r="F33" i="157" l="1"/>
  <c r="F37" i="157"/>
  <c r="F34" i="157"/>
  <c r="F32" i="157"/>
  <c r="F36" i="157"/>
  <c r="F28" i="157"/>
  <c r="F35" i="157"/>
  <c r="F39" i="157"/>
  <c r="F31" i="157"/>
  <c r="F10" i="188"/>
  <c r="F8" i="188"/>
  <c r="F9" i="146"/>
  <c r="F33" i="151" l="1"/>
  <c r="F9" i="188"/>
  <c r="F31" i="151"/>
  <c r="F28" i="151"/>
  <c r="F32" i="151"/>
  <c r="F39" i="151"/>
  <c r="F9" i="152"/>
  <c r="F8" i="217" s="1"/>
  <c r="F29" i="151"/>
  <c r="F34" i="151"/>
  <c r="F41" i="151"/>
  <c r="F30" i="151"/>
  <c r="F35" i="151"/>
  <c r="F42" i="151"/>
  <c r="F37" i="151"/>
  <c r="F10" i="145"/>
  <c r="F9" i="145" s="1"/>
  <c r="F8" i="235" l="1"/>
  <c r="F33" i="145"/>
  <c r="F30" i="145"/>
  <c r="F35" i="145"/>
  <c r="F42" i="145"/>
  <c r="F37" i="145"/>
  <c r="F39" i="145"/>
  <c r="F34" i="145"/>
  <c r="F31" i="145"/>
  <c r="F32" i="145"/>
  <c r="F29" i="145"/>
  <c r="F41" i="145"/>
  <c r="F28" i="145"/>
  <c r="F6" i="188"/>
  <c r="C8" i="237"/>
  <c r="C41" i="237"/>
  <c r="B8" i="217"/>
  <c r="E12" i="240" l="1"/>
  <c r="E11" i="240"/>
  <c r="E10" i="240"/>
  <c r="D9" i="240"/>
  <c r="C9" i="240"/>
  <c r="B9" i="240"/>
  <c r="E42" i="239"/>
  <c r="D42" i="239"/>
  <c r="C42" i="239"/>
  <c r="B42" i="239"/>
  <c r="E8" i="239"/>
  <c r="D8" i="239"/>
  <c r="C8" i="239"/>
  <c r="B8" i="239"/>
  <c r="E42" i="238"/>
  <c r="D42" i="238"/>
  <c r="C42" i="238"/>
  <c r="B42" i="238"/>
  <c r="E10" i="238"/>
  <c r="D10" i="238"/>
  <c r="C10" i="238"/>
  <c r="E41" i="237"/>
  <c r="D41" i="237"/>
  <c r="B41" i="237"/>
  <c r="E8" i="237"/>
  <c r="D8" i="237"/>
  <c r="B8" i="237"/>
  <c r="E11" i="235"/>
  <c r="E13" i="235"/>
  <c r="E15" i="235"/>
  <c r="E17" i="235"/>
  <c r="E19" i="235"/>
  <c r="E21" i="235"/>
  <c r="E23" i="235"/>
  <c r="E25" i="235"/>
  <c r="E27" i="235"/>
  <c r="E9" i="235"/>
  <c r="E8" i="218"/>
  <c r="E9" i="155"/>
  <c r="E10" i="236"/>
  <c r="E21" i="157"/>
  <c r="E9" i="158"/>
  <c r="E13" i="157"/>
  <c r="E10" i="157"/>
  <c r="K9" i="219"/>
  <c r="E21" i="160"/>
  <c r="E9" i="149"/>
  <c r="E10" i="145"/>
  <c r="E13" i="145"/>
  <c r="E9" i="240" l="1"/>
  <c r="E9" i="157"/>
  <c r="E9" i="145"/>
  <c r="E41" i="145" s="1"/>
  <c r="D52" i="190"/>
  <c r="C52" i="190"/>
  <c r="B52" i="190"/>
  <c r="D8" i="190"/>
  <c r="C8" i="190"/>
  <c r="B8" i="190"/>
  <c r="D30" i="188"/>
  <c r="D28" i="188"/>
  <c r="D26" i="188"/>
  <c r="D25" i="188"/>
  <c r="D24" i="188"/>
  <c r="D23" i="188"/>
  <c r="D22" i="188"/>
  <c r="D21" i="188"/>
  <c r="D20" i="188"/>
  <c r="D19" i="188"/>
  <c r="D18" i="188"/>
  <c r="D17" i="188"/>
  <c r="D16" i="188"/>
  <c r="D15" i="188"/>
  <c r="D14" i="188"/>
  <c r="D13" i="188"/>
  <c r="D27" i="187"/>
  <c r="D25" i="187"/>
  <c r="D23" i="187"/>
  <c r="D21" i="187"/>
  <c r="D19" i="187"/>
  <c r="D17" i="187"/>
  <c r="D15" i="187"/>
  <c r="D13" i="187"/>
  <c r="D11" i="187"/>
  <c r="D9" i="187"/>
  <c r="D25" i="186"/>
  <c r="D23" i="186"/>
  <c r="D21" i="186"/>
  <c r="D20" i="186"/>
  <c r="D19" i="186"/>
  <c r="D18" i="186"/>
  <c r="D17" i="186"/>
  <c r="D16" i="186"/>
  <c r="D15" i="186"/>
  <c r="D14" i="186"/>
  <c r="D13" i="186"/>
  <c r="D12" i="186"/>
  <c r="D11" i="186"/>
  <c r="D10" i="186"/>
  <c r="D9" i="186"/>
  <c r="D8" i="186"/>
  <c r="D23" i="185"/>
  <c r="D19" i="185"/>
  <c r="D16" i="185"/>
  <c r="D14" i="185"/>
  <c r="D12" i="185"/>
  <c r="D11" i="185"/>
  <c r="D8" i="184"/>
  <c r="C8" i="184"/>
  <c r="B8" i="184"/>
  <c r="D7" i="183"/>
  <c r="C7" i="183"/>
  <c r="B7" i="183"/>
  <c r="D21" i="182"/>
  <c r="D21" i="185" s="1"/>
  <c r="C21" i="182"/>
  <c r="B21" i="182"/>
  <c r="D13" i="182"/>
  <c r="C13" i="182"/>
  <c r="B13" i="182"/>
  <c r="D10" i="182"/>
  <c r="C10" i="182"/>
  <c r="B10" i="182"/>
  <c r="D7" i="222"/>
  <c r="C7" i="222"/>
  <c r="B7" i="222"/>
  <c r="D6" i="177"/>
  <c r="D13" i="176"/>
  <c r="D10" i="176"/>
  <c r="D8" i="162"/>
  <c r="D8" i="161"/>
  <c r="D13" i="160"/>
  <c r="D10" i="160"/>
  <c r="D9" i="158"/>
  <c r="D13" i="157"/>
  <c r="D10" i="157"/>
  <c r="D8" i="218"/>
  <c r="C8" i="218"/>
  <c r="B8" i="218"/>
  <c r="D9" i="155"/>
  <c r="C9" i="155"/>
  <c r="B9" i="155"/>
  <c r="D21" i="154"/>
  <c r="D13" i="154"/>
  <c r="C13" i="154"/>
  <c r="B13" i="154"/>
  <c r="D10" i="154"/>
  <c r="C10" i="154"/>
  <c r="B10" i="154"/>
  <c r="D8" i="217"/>
  <c r="C8" i="217"/>
  <c r="D9" i="152"/>
  <c r="D21" i="151"/>
  <c r="D13" i="151"/>
  <c r="D10" i="151"/>
  <c r="D8" i="150"/>
  <c r="D9" i="149"/>
  <c r="D22" i="148"/>
  <c r="D10" i="188" s="1"/>
  <c r="D14" i="148"/>
  <c r="D11" i="148"/>
  <c r="D8" i="147"/>
  <c r="C9" i="182" l="1"/>
  <c r="D9" i="182"/>
  <c r="F41" i="157"/>
  <c r="F29" i="157"/>
  <c r="F42" i="157"/>
  <c r="F30" i="157"/>
  <c r="D9" i="157"/>
  <c r="E33" i="145"/>
  <c r="B9" i="182"/>
  <c r="D7" i="186"/>
  <c r="D10" i="148"/>
  <c r="D6" i="188" s="1"/>
  <c r="D9" i="151"/>
  <c r="D9" i="160"/>
  <c r="E35" i="145"/>
  <c r="D8" i="188"/>
  <c r="D13" i="185"/>
  <c r="D8" i="187"/>
  <c r="D9" i="188"/>
  <c r="D9" i="154"/>
  <c r="B9" i="154"/>
  <c r="C9" i="154"/>
  <c r="D9" i="176"/>
  <c r="E37" i="145"/>
  <c r="E34" i="145"/>
  <c r="E32" i="145"/>
  <c r="E30" i="145"/>
  <c r="E28" i="145"/>
  <c r="E42" i="145"/>
  <c r="E29" i="145"/>
  <c r="E39" i="145"/>
  <c r="E31" i="145"/>
  <c r="D9" i="146"/>
  <c r="C9" i="146"/>
  <c r="B9" i="146"/>
  <c r="D13" i="145"/>
  <c r="D9" i="145" s="1"/>
  <c r="D41" i="145" s="1"/>
  <c r="D9" i="185" l="1"/>
  <c r="J11" i="223"/>
  <c r="I11" i="223"/>
  <c r="H11" i="223"/>
  <c r="G11" i="223"/>
  <c r="F11" i="223"/>
  <c r="E11" i="223"/>
  <c r="D11" i="223"/>
  <c r="E7" i="222"/>
  <c r="B28" i="219"/>
  <c r="B26" i="219"/>
  <c r="B24" i="219"/>
  <c r="B22" i="219"/>
  <c r="B20" i="219"/>
  <c r="B18" i="219"/>
  <c r="B16" i="219"/>
  <c r="B14" i="219"/>
  <c r="B12" i="219"/>
  <c r="B10" i="219"/>
  <c r="J9" i="219"/>
  <c r="I9" i="219"/>
  <c r="H9" i="219"/>
  <c r="G9" i="219"/>
  <c r="F9" i="219"/>
  <c r="E9" i="219"/>
  <c r="D9" i="219"/>
  <c r="C9" i="219"/>
  <c r="E8" i="217"/>
  <c r="E9" i="146"/>
  <c r="E10" i="154"/>
  <c r="E9" i="154" s="1"/>
  <c r="E15" i="188"/>
  <c r="E16" i="188"/>
  <c r="E17" i="188"/>
  <c r="E18" i="188"/>
  <c r="E19" i="188"/>
  <c r="E20" i="188"/>
  <c r="E21" i="188"/>
  <c r="E22" i="188"/>
  <c r="E23" i="188"/>
  <c r="E24" i="188"/>
  <c r="E25" i="188"/>
  <c r="E26" i="188"/>
  <c r="E28" i="188"/>
  <c r="E30" i="188"/>
  <c r="E14" i="188"/>
  <c r="E13" i="188"/>
  <c r="E6" i="177"/>
  <c r="E13" i="176"/>
  <c r="E10" i="176"/>
  <c r="B40" i="172"/>
  <c r="B18" i="163"/>
  <c r="B19" i="163"/>
  <c r="B21" i="163"/>
  <c r="B16" i="163"/>
  <c r="B13" i="163"/>
  <c r="B14" i="163"/>
  <c r="E9" i="152"/>
  <c r="E8" i="162"/>
  <c r="E8" i="161"/>
  <c r="E13" i="160"/>
  <c r="E21" i="151"/>
  <c r="E13" i="151"/>
  <c r="E10" i="151"/>
  <c r="E8" i="150"/>
  <c r="E8" i="235" s="1"/>
  <c r="E22" i="148"/>
  <c r="E10" i="188" s="1"/>
  <c r="E14" i="148"/>
  <c r="E9" i="188" s="1"/>
  <c r="E11" i="148"/>
  <c r="E8" i="188" s="1"/>
  <c r="E8" i="147"/>
  <c r="B39" i="182"/>
  <c r="B29" i="176"/>
  <c r="C29" i="176"/>
  <c r="D29" i="176"/>
  <c r="B30" i="176"/>
  <c r="C30" i="176"/>
  <c r="D30" i="176"/>
  <c r="B31" i="176"/>
  <c r="C31" i="176"/>
  <c r="D31" i="176"/>
  <c r="B32" i="176"/>
  <c r="C32" i="176"/>
  <c r="D32" i="176"/>
  <c r="B34" i="176"/>
  <c r="C34" i="176"/>
  <c r="D34" i="176"/>
  <c r="B35" i="176"/>
  <c r="C35" i="176"/>
  <c r="D35" i="176"/>
  <c r="B37" i="176"/>
  <c r="C37" i="176"/>
  <c r="D37" i="176"/>
  <c r="B39" i="176"/>
  <c r="C39" i="176"/>
  <c r="D39" i="176"/>
  <c r="B41" i="176"/>
  <c r="C41" i="176"/>
  <c r="D41" i="176"/>
  <c r="B42" i="176"/>
  <c r="C42" i="176"/>
  <c r="D42" i="176"/>
  <c r="D28" i="176"/>
  <c r="C28" i="176"/>
  <c r="B28" i="176"/>
  <c r="H11" i="163"/>
  <c r="B34" i="160"/>
  <c r="C34" i="160"/>
  <c r="D34" i="160"/>
  <c r="B35" i="160"/>
  <c r="C35" i="160"/>
  <c r="D35" i="160"/>
  <c r="B37" i="160"/>
  <c r="C37" i="160"/>
  <c r="D37" i="160"/>
  <c r="B39" i="160"/>
  <c r="C39" i="160"/>
  <c r="D39" i="160"/>
  <c r="B41" i="160"/>
  <c r="C41" i="160"/>
  <c r="D41" i="160"/>
  <c r="B42" i="160"/>
  <c r="C42" i="160"/>
  <c r="D42" i="160"/>
  <c r="B29" i="160"/>
  <c r="C29" i="160"/>
  <c r="D29" i="160"/>
  <c r="B30" i="160"/>
  <c r="C30" i="160"/>
  <c r="D30" i="160"/>
  <c r="B31" i="160"/>
  <c r="C31" i="160"/>
  <c r="D31" i="160"/>
  <c r="B32" i="160"/>
  <c r="C32" i="160"/>
  <c r="D32" i="160"/>
  <c r="D28" i="160"/>
  <c r="C28" i="160"/>
  <c r="B28" i="160"/>
  <c r="B29" i="157"/>
  <c r="C29" i="157"/>
  <c r="D29" i="157"/>
  <c r="B30" i="157"/>
  <c r="C30" i="157"/>
  <c r="D30" i="157"/>
  <c r="B31" i="157"/>
  <c r="C31" i="157"/>
  <c r="D31" i="157"/>
  <c r="B32" i="157"/>
  <c r="C32" i="157"/>
  <c r="D32" i="157"/>
  <c r="B34" i="157"/>
  <c r="C34" i="157"/>
  <c r="D34" i="157"/>
  <c r="B35" i="157"/>
  <c r="C35" i="157"/>
  <c r="D35" i="157"/>
  <c r="B37" i="157"/>
  <c r="C37" i="157"/>
  <c r="D37" i="157"/>
  <c r="B39" i="157"/>
  <c r="C39" i="157"/>
  <c r="D39" i="157"/>
  <c r="B41" i="157"/>
  <c r="C41" i="157"/>
  <c r="D41" i="157"/>
  <c r="B42" i="157"/>
  <c r="C42" i="157"/>
  <c r="D42" i="157"/>
  <c r="D28" i="157"/>
  <c r="C28" i="157"/>
  <c r="B28" i="157"/>
  <c r="B29" i="154"/>
  <c r="B30" i="154"/>
  <c r="B31" i="154"/>
  <c r="B32" i="154"/>
  <c r="B34" i="154"/>
  <c r="B35" i="154"/>
  <c r="B37" i="154"/>
  <c r="B39" i="154"/>
  <c r="B41" i="154"/>
  <c r="B42" i="154"/>
  <c r="B29" i="151"/>
  <c r="C29" i="151"/>
  <c r="D29" i="151"/>
  <c r="B30" i="151"/>
  <c r="C30" i="151"/>
  <c r="D30" i="151"/>
  <c r="B31" i="151"/>
  <c r="C31" i="151"/>
  <c r="D31" i="151"/>
  <c r="B32" i="151"/>
  <c r="C32" i="151"/>
  <c r="D32" i="151"/>
  <c r="B34" i="151"/>
  <c r="C34" i="151"/>
  <c r="D34" i="151"/>
  <c r="B35" i="151"/>
  <c r="C35" i="151"/>
  <c r="D35" i="151"/>
  <c r="B37" i="151"/>
  <c r="C37" i="151"/>
  <c r="D37" i="151"/>
  <c r="B39" i="151"/>
  <c r="C39" i="151"/>
  <c r="D39" i="151"/>
  <c r="B41" i="151"/>
  <c r="C41" i="151"/>
  <c r="D41" i="151"/>
  <c r="B42" i="151"/>
  <c r="C42" i="151"/>
  <c r="D42" i="151"/>
  <c r="D28" i="151"/>
  <c r="B28" i="154"/>
  <c r="C28" i="151"/>
  <c r="B28" i="151"/>
  <c r="B30" i="148"/>
  <c r="C30" i="148"/>
  <c r="D30" i="148"/>
  <c r="B31" i="148"/>
  <c r="C31" i="148"/>
  <c r="D31" i="148"/>
  <c r="B32" i="148"/>
  <c r="C32" i="148"/>
  <c r="D32" i="148"/>
  <c r="B33" i="148"/>
  <c r="C33" i="148"/>
  <c r="D33" i="148"/>
  <c r="B35" i="148"/>
  <c r="C35" i="148"/>
  <c r="D35" i="148"/>
  <c r="B36" i="148"/>
  <c r="C36" i="148"/>
  <c r="D36" i="148"/>
  <c r="B38" i="148"/>
  <c r="C38" i="148"/>
  <c r="D38" i="148"/>
  <c r="B40" i="148"/>
  <c r="C40" i="148"/>
  <c r="D40" i="148"/>
  <c r="B42" i="148"/>
  <c r="C42" i="148"/>
  <c r="D42" i="148"/>
  <c r="B43" i="148"/>
  <c r="C43" i="148"/>
  <c r="D43" i="148"/>
  <c r="D29" i="148"/>
  <c r="C29" i="148"/>
  <c r="B29" i="148"/>
  <c r="E52" i="190"/>
  <c r="E8" i="190"/>
  <c r="F15" i="170"/>
  <c r="H15" i="170"/>
  <c r="H11" i="170" s="1"/>
  <c r="I15" i="170"/>
  <c r="J15" i="170"/>
  <c r="J11" i="170" s="1"/>
  <c r="C15" i="170"/>
  <c r="D15" i="170"/>
  <c r="E15" i="170"/>
  <c r="G15" i="170"/>
  <c r="D28" i="145"/>
  <c r="C28" i="145"/>
  <c r="C29" i="145"/>
  <c r="C30" i="145"/>
  <c r="C31" i="145"/>
  <c r="C32" i="145"/>
  <c r="C33" i="145"/>
  <c r="C34" i="145"/>
  <c r="C35" i="145"/>
  <c r="C37" i="145"/>
  <c r="C41" i="145"/>
  <c r="C42" i="145"/>
  <c r="D42" i="145"/>
  <c r="D39" i="145"/>
  <c r="D37" i="145"/>
  <c r="D35" i="145"/>
  <c r="D34" i="145"/>
  <c r="D33" i="145"/>
  <c r="D32" i="145"/>
  <c r="D31" i="145"/>
  <c r="D30" i="145"/>
  <c r="D29" i="145"/>
  <c r="C39" i="145"/>
  <c r="B29" i="145"/>
  <c r="B30" i="145"/>
  <c r="B31" i="145"/>
  <c r="B32" i="145"/>
  <c r="B33" i="145"/>
  <c r="B34" i="145"/>
  <c r="B35" i="145"/>
  <c r="B37" i="145"/>
  <c r="B39" i="145"/>
  <c r="B41" i="145"/>
  <c r="B42" i="145"/>
  <c r="B28" i="145"/>
  <c r="B37" i="182"/>
  <c r="B28" i="182"/>
  <c r="B31" i="182"/>
  <c r="D39" i="182"/>
  <c r="B42" i="182"/>
  <c r="B35" i="182"/>
  <c r="D32" i="182"/>
  <c r="B30" i="182"/>
  <c r="B41" i="182"/>
  <c r="D37" i="182"/>
  <c r="B34" i="182"/>
  <c r="B29" i="182"/>
  <c r="D42" i="182"/>
  <c r="B32" i="182"/>
  <c r="D30" i="182"/>
  <c r="D28" i="182"/>
  <c r="D31" i="182"/>
  <c r="J43" i="170" l="1"/>
  <c r="J39" i="170"/>
  <c r="H33" i="170"/>
  <c r="H39" i="170"/>
  <c r="B9" i="219"/>
  <c r="J37" i="170"/>
  <c r="J36" i="170"/>
  <c r="J41" i="170"/>
  <c r="G11" i="170"/>
  <c r="J34" i="170"/>
  <c r="J31" i="170"/>
  <c r="J30" i="170"/>
  <c r="J11" i="163"/>
  <c r="J39" i="163" s="1"/>
  <c r="F11" i="163"/>
  <c r="F32" i="163" s="1"/>
  <c r="D11" i="163"/>
  <c r="E11" i="170"/>
  <c r="G11" i="163"/>
  <c r="G44" i="163" s="1"/>
  <c r="J32" i="170"/>
  <c r="J33" i="170"/>
  <c r="H30" i="170"/>
  <c r="B11" i="223"/>
  <c r="C35" i="182"/>
  <c r="C41" i="182"/>
  <c r="C34" i="182"/>
  <c r="C29" i="182"/>
  <c r="C39" i="182"/>
  <c r="C42" i="182"/>
  <c r="C31" i="182"/>
  <c r="C37" i="182"/>
  <c r="C32" i="182"/>
  <c r="C30" i="182"/>
  <c r="H31" i="170"/>
  <c r="C28" i="182"/>
  <c r="D29" i="182"/>
  <c r="D41" i="182"/>
  <c r="D11" i="170"/>
  <c r="I11" i="163"/>
  <c r="I41" i="163" s="1"/>
  <c r="E11" i="163"/>
  <c r="E44" i="163" s="1"/>
  <c r="H41" i="170"/>
  <c r="H32" i="170"/>
  <c r="H37" i="170"/>
  <c r="H34" i="170"/>
  <c r="D34" i="182"/>
  <c r="D35" i="182"/>
  <c r="E10" i="148"/>
  <c r="E9" i="160"/>
  <c r="E31" i="160" s="1"/>
  <c r="H36" i="170"/>
  <c r="E9" i="176"/>
  <c r="F11" i="170"/>
  <c r="H43" i="170"/>
  <c r="I11" i="170"/>
  <c r="C11" i="170"/>
  <c r="D42" i="154"/>
  <c r="E9" i="151"/>
  <c r="E35" i="151" s="1"/>
  <c r="C31" i="163"/>
  <c r="C33" i="163"/>
  <c r="C39" i="163"/>
  <c r="C37" i="163"/>
  <c r="C32" i="163"/>
  <c r="C41" i="163"/>
  <c r="C44" i="163"/>
  <c r="C30" i="163"/>
  <c r="C43" i="163"/>
  <c r="C36" i="163"/>
  <c r="H37" i="163"/>
  <c r="H30" i="163"/>
  <c r="H43" i="163"/>
  <c r="H36" i="163"/>
  <c r="H32" i="163"/>
  <c r="H41" i="163"/>
  <c r="H39" i="163"/>
  <c r="H31" i="163"/>
  <c r="H44" i="163"/>
  <c r="H33" i="163"/>
  <c r="C33" i="170" l="1"/>
  <c r="C39" i="170"/>
  <c r="I33" i="170"/>
  <c r="I39" i="170"/>
  <c r="D41" i="170"/>
  <c r="D39" i="170"/>
  <c r="F33" i="170"/>
  <c r="F39" i="170"/>
  <c r="E33" i="170"/>
  <c r="E39" i="170"/>
  <c r="G32" i="170"/>
  <c r="G39" i="170"/>
  <c r="E28" i="176"/>
  <c r="D43" i="163"/>
  <c r="B11" i="163"/>
  <c r="F44" i="163"/>
  <c r="D30" i="163"/>
  <c r="F33" i="163"/>
  <c r="F30" i="163"/>
  <c r="F41" i="163"/>
  <c r="F43" i="163"/>
  <c r="F39" i="163"/>
  <c r="E32" i="154"/>
  <c r="E33" i="163"/>
  <c r="E39" i="163"/>
  <c r="J41" i="163"/>
  <c r="D37" i="163"/>
  <c r="J43" i="163"/>
  <c r="J31" i="163"/>
  <c r="E31" i="148"/>
  <c r="E6" i="188"/>
  <c r="G30" i="170"/>
  <c r="G36" i="170"/>
  <c r="E34" i="170"/>
  <c r="D36" i="170"/>
  <c r="G41" i="170"/>
  <c r="G33" i="170"/>
  <c r="G37" i="170"/>
  <c r="G34" i="170"/>
  <c r="G43" i="170"/>
  <c r="E30" i="170"/>
  <c r="E41" i="170"/>
  <c r="E43" i="170"/>
  <c r="E32" i="170"/>
  <c r="E37" i="170"/>
  <c r="E36" i="170"/>
  <c r="E31" i="170"/>
  <c r="D34" i="170"/>
  <c r="D43" i="170"/>
  <c r="D33" i="170"/>
  <c r="D32" i="170"/>
  <c r="D37" i="170"/>
  <c r="D31" i="170"/>
  <c r="G31" i="170"/>
  <c r="D30" i="170"/>
  <c r="E32" i="163"/>
  <c r="J33" i="163"/>
  <c r="J36" i="163"/>
  <c r="J37" i="163"/>
  <c r="J32" i="163"/>
  <c r="J34" i="163"/>
  <c r="J30" i="163"/>
  <c r="J44" i="163"/>
  <c r="I31" i="163"/>
  <c r="D36" i="163"/>
  <c r="D33" i="163"/>
  <c r="D39" i="163"/>
  <c r="D41" i="163"/>
  <c r="D31" i="163"/>
  <c r="D44" i="163"/>
  <c r="D32" i="163"/>
  <c r="I36" i="163"/>
  <c r="I32" i="163"/>
  <c r="I44" i="163"/>
  <c r="I34" i="163"/>
  <c r="F37" i="163"/>
  <c r="F36" i="163"/>
  <c r="F31" i="163"/>
  <c r="G36" i="163"/>
  <c r="E41" i="163"/>
  <c r="E30" i="163"/>
  <c r="E43" i="163"/>
  <c r="E37" i="163"/>
  <c r="E36" i="163"/>
  <c r="E31" i="163"/>
  <c r="G30" i="163"/>
  <c r="E41" i="160"/>
  <c r="E39" i="160"/>
  <c r="E42" i="160"/>
  <c r="E35" i="160"/>
  <c r="E30" i="160"/>
  <c r="E34" i="160"/>
  <c r="E28" i="160"/>
  <c r="E32" i="160"/>
  <c r="E37" i="160"/>
  <c r="E29" i="160"/>
  <c r="E29" i="148"/>
  <c r="E38" i="148"/>
  <c r="E40" i="148"/>
  <c r="E35" i="148"/>
  <c r="E30" i="148"/>
  <c r="E32" i="148"/>
  <c r="E33" i="148"/>
  <c r="E42" i="148"/>
  <c r="E43" i="148"/>
  <c r="E36" i="148"/>
  <c r="G32" i="163"/>
  <c r="G37" i="163"/>
  <c r="G31" i="163"/>
  <c r="G33" i="163"/>
  <c r="G39" i="163"/>
  <c r="G41" i="163"/>
  <c r="G43" i="163"/>
  <c r="I33" i="163"/>
  <c r="I39" i="163"/>
  <c r="I37" i="163"/>
  <c r="E32" i="157"/>
  <c r="E31" i="157"/>
  <c r="E29" i="157"/>
  <c r="E42" i="157"/>
  <c r="E28" i="157"/>
  <c r="E39" i="157"/>
  <c r="E37" i="157"/>
  <c r="E34" i="157"/>
  <c r="E35" i="157"/>
  <c r="E30" i="157"/>
  <c r="E41" i="157"/>
  <c r="I30" i="163"/>
  <c r="I43" i="163"/>
  <c r="E37" i="176"/>
  <c r="E39" i="176"/>
  <c r="E30" i="176"/>
  <c r="E32" i="176"/>
  <c r="E35" i="176"/>
  <c r="E34" i="176"/>
  <c r="E41" i="176"/>
  <c r="E29" i="176"/>
  <c r="E31" i="176"/>
  <c r="E42" i="176"/>
  <c r="F31" i="170"/>
  <c r="F30" i="170"/>
  <c r="F32" i="170"/>
  <c r="F37" i="170"/>
  <c r="F34" i="170"/>
  <c r="F36" i="170"/>
  <c r="F43" i="170"/>
  <c r="F41" i="170"/>
  <c r="I36" i="170"/>
  <c r="I30" i="170"/>
  <c r="I43" i="170"/>
  <c r="I31" i="170"/>
  <c r="I37" i="170"/>
  <c r="I32" i="170"/>
  <c r="I41" i="170"/>
  <c r="I34" i="170"/>
  <c r="C43" i="170"/>
  <c r="C37" i="170"/>
  <c r="C41" i="170"/>
  <c r="C30" i="170"/>
  <c r="C32" i="170"/>
  <c r="C31" i="170"/>
  <c r="C36" i="170"/>
  <c r="C34" i="170"/>
  <c r="E31" i="154"/>
  <c r="E30" i="154"/>
  <c r="E28" i="154"/>
  <c r="E35" i="154"/>
  <c r="E41" i="154"/>
  <c r="E29" i="154"/>
  <c r="E39" i="154"/>
  <c r="E37" i="154"/>
  <c r="E34" i="154"/>
  <c r="E42" i="154"/>
  <c r="D39" i="154"/>
  <c r="D31" i="154"/>
  <c r="D30" i="154"/>
  <c r="D28" i="154"/>
  <c r="D32" i="154"/>
  <c r="D34" i="154"/>
  <c r="D35" i="154"/>
  <c r="D37" i="154"/>
  <c r="D29" i="154"/>
  <c r="C29" i="154"/>
  <c r="C32" i="154"/>
  <c r="C34" i="154"/>
  <c r="C35" i="154"/>
  <c r="C37" i="154"/>
  <c r="C39" i="154"/>
  <c r="C41" i="154"/>
  <c r="C42" i="154"/>
  <c r="C28" i="154"/>
  <c r="C31" i="154"/>
  <c r="C30" i="154"/>
  <c r="E30" i="151"/>
  <c r="E34" i="151"/>
  <c r="E41" i="151"/>
  <c r="E29" i="151"/>
  <c r="E37" i="151"/>
  <c r="E31" i="151"/>
  <c r="E39" i="151"/>
  <c r="E42" i="151"/>
  <c r="E28" i="151"/>
  <c r="E32" i="151"/>
  <c r="B41" i="163" l="1"/>
  <c r="D34" i="163"/>
  <c r="H34" i="163"/>
  <c r="E34" i="163"/>
  <c r="C34" i="163"/>
  <c r="F34" i="163"/>
  <c r="G34" i="163"/>
  <c r="B30" i="170"/>
  <c r="B32" i="170"/>
  <c r="B36" i="170"/>
  <c r="B34" i="170"/>
  <c r="B31" i="170"/>
  <c r="B43" i="170"/>
  <c r="B33" i="170"/>
  <c r="B37" i="170"/>
  <c r="B34" i="163"/>
  <c r="B37" i="163"/>
  <c r="B43" i="163"/>
  <c r="B39" i="163"/>
  <c r="B33" i="163"/>
  <c r="B32" i="163"/>
  <c r="B30" i="163"/>
  <c r="B44" i="163"/>
  <c r="B31" i="163"/>
  <c r="B36" i="163"/>
  <c r="J38" i="172"/>
  <c r="I38" i="172" s="1"/>
  <c r="H38" i="172" s="1"/>
  <c r="G38" i="172" s="1"/>
  <c r="F38" i="172" s="1"/>
  <c r="E38" i="172" s="1"/>
  <c r="D38" i="172" s="1"/>
  <c r="C38" i="172" s="1"/>
  <c r="B38" i="172" s="1"/>
</calcChain>
</file>

<file path=xl/sharedStrings.xml><?xml version="1.0" encoding="utf-8"?>
<sst xmlns="http://schemas.openxmlformats.org/spreadsheetml/2006/main" count="1760" uniqueCount="413">
  <si>
    <r>
      <rPr>
        <sz val="10"/>
        <color indexed="8"/>
        <rFont val="Arial"/>
        <family val="2"/>
      </rPr>
      <t>ĐVT: Doanh nghiệp</t>
    </r>
    <r>
      <rPr>
        <sz val="9.5"/>
        <rFont val="Arial"/>
        <family val="2"/>
      </rPr>
      <t xml:space="preserve"> </t>
    </r>
    <r>
      <rPr>
        <i/>
        <sz val="9.5"/>
        <rFont val="Arial"/>
        <family val="2"/>
      </rPr>
      <t>- Unit: Enterprise</t>
    </r>
  </si>
  <si>
    <r>
      <rPr>
        <sz val="10"/>
        <color indexed="8"/>
        <rFont val="Arial"/>
        <family val="2"/>
      </rPr>
      <t xml:space="preserve">ĐVT: Người </t>
    </r>
    <r>
      <rPr>
        <i/>
        <sz val="10"/>
        <color indexed="8"/>
        <rFont val="Arial"/>
        <family val="2"/>
      </rPr>
      <t>- Unit: Person</t>
    </r>
  </si>
  <si>
    <r>
      <rPr>
        <sz val="10"/>
        <color indexed="8"/>
        <rFont val="Arial"/>
        <family val="2"/>
      </rPr>
      <t>ĐVT: Tỷ đồng -</t>
    </r>
    <r>
      <rPr>
        <i/>
        <sz val="10"/>
        <color indexed="8"/>
        <rFont val="Arial"/>
        <family val="2"/>
      </rPr>
      <t xml:space="preserve"> Unit: Bill. dongs</t>
    </r>
  </si>
  <si>
    <r>
      <t xml:space="preserve">DN liên doanh với nước ngoài - </t>
    </r>
    <r>
      <rPr>
        <i/>
        <sz val="10"/>
        <color indexed="8"/>
        <rFont val="Arial"/>
        <family val="2"/>
      </rPr>
      <t>Joint venture</t>
    </r>
  </si>
  <si>
    <r>
      <t>DN 100% vốn nước ngoài -</t>
    </r>
    <r>
      <rPr>
        <i/>
        <sz val="10"/>
        <color indexed="8"/>
        <rFont val="Arial"/>
        <family val="2"/>
      </rPr>
      <t xml:space="preserve"> 100% foreign capital</t>
    </r>
  </si>
  <si>
    <t>Foreign investment enterprise</t>
  </si>
  <si>
    <t>Doanh nghiệp có vốn đầu tư nước ngoài</t>
  </si>
  <si>
    <t>Joint stock Co. without capital of State</t>
  </si>
  <si>
    <t>Công ty cổ phần không có vốn Nhà nước</t>
  </si>
  <si>
    <t>Joint stock Co. having capital of State</t>
  </si>
  <si>
    <t>Công ty cổ phần có vốn Nhà nước</t>
  </si>
  <si>
    <r>
      <t>Công ty TNHH -</t>
    </r>
    <r>
      <rPr>
        <i/>
        <sz val="10"/>
        <color indexed="8"/>
        <rFont val="Arial"/>
        <family val="2"/>
      </rPr>
      <t xml:space="preserve"> Limited Co.</t>
    </r>
  </si>
  <si>
    <r>
      <t xml:space="preserve">Công ty hợp danh - </t>
    </r>
    <r>
      <rPr>
        <i/>
        <sz val="10"/>
        <color indexed="8"/>
        <rFont val="Arial"/>
        <family val="2"/>
      </rPr>
      <t>Collective name</t>
    </r>
  </si>
  <si>
    <r>
      <t xml:space="preserve">Tư nhân - </t>
    </r>
    <r>
      <rPr>
        <i/>
        <sz val="10"/>
        <color indexed="8"/>
        <rFont val="Arial"/>
        <family val="2"/>
      </rPr>
      <t>Private</t>
    </r>
  </si>
  <si>
    <r>
      <t>Doanh nghiệp ngoài Nhà nước</t>
    </r>
    <r>
      <rPr>
        <b/>
        <i/>
        <sz val="10"/>
        <color indexed="8"/>
        <rFont val="Arial"/>
        <family val="2"/>
      </rPr>
      <t xml:space="preserve"> </t>
    </r>
    <r>
      <rPr>
        <b/>
        <sz val="10"/>
        <color indexed="8"/>
        <rFont val="Arial"/>
        <family val="2"/>
      </rPr>
      <t xml:space="preserve">- </t>
    </r>
    <r>
      <rPr>
        <b/>
        <i/>
        <sz val="10"/>
        <color indexed="8"/>
        <rFont val="Arial"/>
        <family val="2"/>
      </rPr>
      <t>Non-state enterprise</t>
    </r>
  </si>
  <si>
    <r>
      <t xml:space="preserve">Địa phương </t>
    </r>
    <r>
      <rPr>
        <i/>
        <sz val="10"/>
        <color indexed="8"/>
        <rFont val="Arial"/>
        <family val="2"/>
      </rPr>
      <t>- Local</t>
    </r>
  </si>
  <si>
    <r>
      <t>Trung ương</t>
    </r>
    <r>
      <rPr>
        <i/>
        <sz val="10"/>
        <color indexed="8"/>
        <rFont val="Arial"/>
        <family val="2"/>
      </rPr>
      <t xml:space="preserve"> - Central</t>
    </r>
  </si>
  <si>
    <r>
      <t>Doanh nghiệp Nhà nước</t>
    </r>
    <r>
      <rPr>
        <b/>
        <i/>
        <sz val="10"/>
        <color indexed="8"/>
        <rFont val="Arial"/>
        <family val="2"/>
      </rPr>
      <t xml:space="preserve"> - State owned enterprise</t>
    </r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</si>
  <si>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</si>
  <si>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t xml:space="preserve">     by types of enterprise</t>
  </si>
  <si>
    <t xml:space="preserve">    tại thời điểm 31/12 hàng năm phân theo loại hình doanh nghiệp</t>
  </si>
  <si>
    <t xml:space="preserve">    by kinds of economic activity</t>
  </si>
  <si>
    <t xml:space="preserve">    tại thời điểm 31/12 hàng năm phân theo ngành kinh tế</t>
  </si>
  <si>
    <r>
      <t xml:space="preserve">TỔNG SỐ - </t>
    </r>
    <r>
      <rPr>
        <b/>
        <i/>
        <sz val="9"/>
        <color indexed="8"/>
        <rFont val="Arial"/>
        <family val="2"/>
      </rPr>
      <t>TOTAL</t>
    </r>
  </si>
  <si>
    <r>
      <rPr>
        <sz val="10"/>
        <color indexed="8"/>
        <rFont val="Arial"/>
        <family val="2"/>
      </rPr>
      <t>ĐVT: Doanh nghiệp</t>
    </r>
    <r>
      <rPr>
        <i/>
        <sz val="9.5"/>
        <rFont val="Arial"/>
        <family val="2"/>
      </rPr>
      <t xml:space="preserve"> - Unit: Enterprise</t>
    </r>
  </si>
  <si>
    <t xml:space="preserve">     tại thời điểm 31/12 hàng năm phân theo loại hình doanh nghiệp</t>
  </si>
  <si>
    <r>
      <t>Cơ cấu -</t>
    </r>
    <r>
      <rPr>
        <b/>
        <i/>
        <sz val="9"/>
        <color indexed="8"/>
        <rFont val="Arial"/>
        <family val="2"/>
      </rPr>
      <t xml:space="preserve"> Structure </t>
    </r>
    <r>
      <rPr>
        <sz val="9"/>
        <color indexed="8"/>
        <rFont val="Arial"/>
        <family val="2"/>
      </rPr>
      <t>(%)</t>
    </r>
  </si>
  <si>
    <r>
      <rPr>
        <sz val="10"/>
        <color indexed="8"/>
        <rFont val="Arial"/>
        <family val="2"/>
      </rPr>
      <t>ĐVT: Người</t>
    </r>
    <r>
      <rPr>
        <i/>
        <sz val="10"/>
        <color indexed="8"/>
        <rFont val="Arial"/>
        <family val="2"/>
      </rPr>
      <t xml:space="preserve"> - Unit: Person</t>
    </r>
  </si>
  <si>
    <t xml:space="preserve">    tại thời điểm 31/12 hàng năm  phân theo ngành kinh tế</t>
  </si>
  <si>
    <t xml:space="preserve">    Number of female employees in enterprises</t>
  </si>
  <si>
    <r>
      <t xml:space="preserve">DN liên doanh với nước ngoài - </t>
    </r>
    <r>
      <rPr>
        <i/>
        <sz val="9"/>
        <color indexed="8"/>
        <rFont val="Arial"/>
        <family val="2"/>
      </rPr>
      <t>Joint venture</t>
    </r>
  </si>
  <si>
    <r>
      <t>DN 100% vốn nước ngoài -</t>
    </r>
    <r>
      <rPr>
        <i/>
        <sz val="9"/>
        <color indexed="8"/>
        <rFont val="Arial"/>
        <family val="2"/>
      </rPr>
      <t xml:space="preserve"> 100% foreign capital</t>
    </r>
  </si>
  <si>
    <r>
      <t>Công ty TNHH -</t>
    </r>
    <r>
      <rPr>
        <i/>
        <sz val="9"/>
        <color indexed="8"/>
        <rFont val="Arial"/>
        <family val="2"/>
      </rPr>
      <t xml:space="preserve"> Limited Co.</t>
    </r>
  </si>
  <si>
    <r>
      <t xml:space="preserve">Công ty hợp danh - </t>
    </r>
    <r>
      <rPr>
        <i/>
        <sz val="9"/>
        <color indexed="8"/>
        <rFont val="Arial"/>
        <family val="2"/>
      </rPr>
      <t>Collective name</t>
    </r>
  </si>
  <si>
    <r>
      <t xml:space="preserve">Tư nhân - </t>
    </r>
    <r>
      <rPr>
        <i/>
        <sz val="9"/>
        <color indexed="8"/>
        <rFont val="Arial"/>
        <family val="2"/>
      </rPr>
      <t>Private</t>
    </r>
  </si>
  <si>
    <r>
      <t>Doanh nghiệp ngoài Nhà nước</t>
    </r>
    <r>
      <rPr>
        <b/>
        <i/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- </t>
    </r>
    <r>
      <rPr>
        <b/>
        <i/>
        <sz val="9"/>
        <color indexed="8"/>
        <rFont val="Arial"/>
        <family val="2"/>
      </rPr>
      <t>Non-state enterprise</t>
    </r>
  </si>
  <si>
    <r>
      <t xml:space="preserve">Địa phương </t>
    </r>
    <r>
      <rPr>
        <i/>
        <sz val="9"/>
        <color indexed="8"/>
        <rFont val="Arial"/>
        <family val="2"/>
      </rPr>
      <t>- Local</t>
    </r>
  </si>
  <si>
    <r>
      <t>Trung ương</t>
    </r>
    <r>
      <rPr>
        <i/>
        <sz val="9"/>
        <color indexed="8"/>
        <rFont val="Arial"/>
        <family val="2"/>
      </rPr>
      <t xml:space="preserve"> - Central</t>
    </r>
  </si>
  <si>
    <r>
      <t>Doanh nghiệp Nhà nước</t>
    </r>
    <r>
      <rPr>
        <b/>
        <i/>
        <sz val="9"/>
        <color indexed="8"/>
        <rFont val="Arial"/>
        <family val="2"/>
      </rPr>
      <t xml:space="preserve"> - State owned enterprise</t>
    </r>
  </si>
  <si>
    <t xml:space="preserve">       Annual average capital of enterprises by types of enterprise</t>
  </si>
  <si>
    <t xml:space="preserve">       của các doanh nghiệp phân theo loại hình doanh nghiệp</t>
  </si>
  <si>
    <r>
      <rPr>
        <sz val="10"/>
        <color indexed="8"/>
        <rFont val="Arial"/>
        <family val="2"/>
      </rPr>
      <t xml:space="preserve">ĐVT: Tỷ đồng </t>
    </r>
    <r>
      <rPr>
        <i/>
        <sz val="10"/>
        <color indexed="8"/>
        <rFont val="Arial"/>
        <family val="2"/>
      </rPr>
      <t>- Unit: Bill. dongs</t>
    </r>
  </si>
  <si>
    <t xml:space="preserve">      của các doanh nghiệp phân theo ngành kinh tế</t>
  </si>
  <si>
    <t xml:space="preserve">      Annual average capital of enterprises by kinds of economic activity</t>
  </si>
  <si>
    <r>
      <rPr>
        <sz val="10"/>
        <color indexed="8"/>
        <rFont val="Arial"/>
        <family val="2"/>
      </rPr>
      <t>ĐVT: Tỷ đồng</t>
    </r>
    <r>
      <rPr>
        <i/>
        <sz val="10"/>
        <color indexed="8"/>
        <rFont val="Arial"/>
        <family val="2"/>
      </rPr>
      <t xml:space="preserve"> - Unit: Bill. dongs</t>
    </r>
  </si>
  <si>
    <t xml:space="preserve">      Value of fixed asset and long term investment of enterprises</t>
  </si>
  <si>
    <t xml:space="preserve">      tại thời điểm 31/12 hàng năm phân theo loại hình doanh nghiệp</t>
  </si>
  <si>
    <t xml:space="preserve">      doanh nghiệp tại thời điểm 31/12 hàng năm phân theo ngành kinh tế</t>
  </si>
  <si>
    <t xml:space="preserve">       Net turnover from business of enterprises by types of enterprise</t>
  </si>
  <si>
    <t xml:space="preserve">       phân theo loại hình doanh nghiệp</t>
  </si>
  <si>
    <t xml:space="preserve">      Net turnover from business of enterprises by kinds of economic activity</t>
  </si>
  <si>
    <r>
      <t xml:space="preserve">Doanh nghiệp - </t>
    </r>
    <r>
      <rPr>
        <b/>
        <i/>
        <sz val="9"/>
        <color indexed="8"/>
        <rFont val="Arial"/>
        <family val="2"/>
      </rPr>
      <t>Enterprise</t>
    </r>
  </si>
  <si>
    <t xml:space="preserve">       phân theo quy mô lao động và phân theo loại hình doanh nghiệp</t>
  </si>
  <si>
    <r>
      <t>ĐVT: Doanh nghiệp</t>
    </r>
    <r>
      <rPr>
        <i/>
        <sz val="9.5"/>
        <rFont val="Arial"/>
        <family val="2"/>
      </rPr>
      <t xml:space="preserve"> - Unit: Enterprise</t>
    </r>
  </si>
  <si>
    <t xml:space="preserve"> </t>
  </si>
  <si>
    <t xml:space="preserve">       phân theo quy mô lao động và phân theo ngành kinh tế</t>
  </si>
  <si>
    <r>
      <t>Phân theo quy mô vốn</t>
    </r>
    <r>
      <rPr>
        <i/>
        <sz val="9"/>
        <color indexed="8"/>
        <rFont val="Arial"/>
        <family val="2"/>
      </rPr>
      <t xml:space="preserve"> - By size of capital</t>
    </r>
  </si>
  <si>
    <t xml:space="preserve">      phân theo quy mô vốn và phân theo loại hình doanh nghiệp</t>
  </si>
  <si>
    <t xml:space="preserve">       phân theo quy mô vốn và phân theo ngành kinh tế</t>
  </si>
  <si>
    <t xml:space="preserve">       Total compensation of employees in enterprises by types of enterprise</t>
  </si>
  <si>
    <t xml:space="preserve">      phân theo ngành kinh tế</t>
  </si>
  <si>
    <r>
      <rPr>
        <sz val="10"/>
        <color indexed="8"/>
        <rFont val="Arial"/>
        <family val="2"/>
      </rPr>
      <t>ĐVT: Nghìn đồng</t>
    </r>
    <r>
      <rPr>
        <i/>
        <sz val="10"/>
        <color indexed="8"/>
        <rFont val="Arial"/>
        <family val="2"/>
      </rPr>
      <t xml:space="preserve"> - Unit: Thousand dongs</t>
    </r>
  </si>
  <si>
    <t xml:space="preserve">      Average compensation per month of employees in enterprises by types of enterprise</t>
  </si>
  <si>
    <t xml:space="preserve">      trong doanh nghiệp phân theo ngành kinh tế</t>
  </si>
  <si>
    <t xml:space="preserve">      Average compensation per month of employees in enterprises </t>
  </si>
  <si>
    <r>
      <rPr>
        <sz val="10"/>
        <color indexed="8"/>
        <rFont val="Arial"/>
        <family val="2"/>
      </rPr>
      <t>Đơn vị tính</t>
    </r>
    <r>
      <rPr>
        <i/>
        <sz val="10"/>
        <color indexed="8"/>
        <rFont val="Arial"/>
        <family val="2"/>
      </rPr>
      <t xml:space="preserve"> - Unit: %</t>
    </r>
  </si>
  <si>
    <r>
      <rPr>
        <sz val="10"/>
        <color indexed="8"/>
        <rFont val="Arial"/>
        <family val="2"/>
      </rPr>
      <t xml:space="preserve">Đơn vị tính </t>
    </r>
    <r>
      <rPr>
        <i/>
        <sz val="10"/>
        <color indexed="8"/>
        <rFont val="Arial"/>
        <family val="2"/>
      </rPr>
      <t>- Unit: %</t>
    </r>
  </si>
  <si>
    <r>
      <t>Chia theo ngành kinh tế kinh tế -</t>
    </r>
    <r>
      <rPr>
        <b/>
        <i/>
        <sz val="10"/>
        <rFont val="Arial"/>
        <family val="2"/>
      </rPr>
      <t xml:space="preserve"> By economic activity</t>
    </r>
  </si>
  <si>
    <r>
      <t>Doanh nghiệp ngoài Nhà nước</t>
    </r>
    <r>
      <rPr>
        <i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- </t>
    </r>
    <r>
      <rPr>
        <i/>
        <sz val="10"/>
        <color indexed="8"/>
        <rFont val="Arial"/>
        <family val="2"/>
      </rPr>
      <t>Non-state enterprise</t>
    </r>
  </si>
  <si>
    <r>
      <t>Doanh nghiệp Nhà nước</t>
    </r>
    <r>
      <rPr>
        <i/>
        <sz val="10"/>
        <color indexed="8"/>
        <rFont val="Arial"/>
        <family val="2"/>
      </rPr>
      <t xml:space="preserve"> - State owned enterprise</t>
    </r>
  </si>
  <si>
    <r>
      <t xml:space="preserve">Chia theo loại hình Doanh nghiệp - </t>
    </r>
    <r>
      <rPr>
        <b/>
        <i/>
        <sz val="10"/>
        <rFont val="Arial"/>
        <family val="2"/>
      </rPr>
      <t>By types of enterprise</t>
    </r>
  </si>
  <si>
    <r>
      <rPr>
        <sz val="10"/>
        <rFont val="Arial"/>
        <family val="2"/>
      </rPr>
      <t>ĐVT: Triệu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đồng - </t>
    </r>
    <r>
      <rPr>
        <i/>
        <sz val="10"/>
        <rFont val="Arial"/>
        <family val="2"/>
      </rPr>
      <t>Unit: Mill. dongs</t>
    </r>
  </si>
  <si>
    <t xml:space="preserve">       phân theo ngành kinh tế</t>
  </si>
  <si>
    <r>
      <rPr>
        <sz val="10"/>
        <rFont val="Arial"/>
        <family val="2"/>
      </rPr>
      <t xml:space="preserve">ĐVT: Hợp tác xã </t>
    </r>
    <r>
      <rPr>
        <i/>
        <sz val="10"/>
        <rFont val="Arial"/>
        <family val="2"/>
      </rPr>
      <t>- Unit: Cooperative</t>
    </r>
  </si>
  <si>
    <r>
      <rPr>
        <sz val="10"/>
        <rFont val="Arial"/>
        <family val="2"/>
      </rPr>
      <t xml:space="preserve">ĐVT: Người </t>
    </r>
    <r>
      <rPr>
        <i/>
        <sz val="10"/>
        <rFont val="Arial"/>
        <family val="2"/>
      </rPr>
      <t>- Unit: Person</t>
    </r>
  </si>
  <si>
    <t>Biểu</t>
  </si>
  <si>
    <t>Trang</t>
  </si>
  <si>
    <t>Table</t>
  </si>
  <si>
    <t>Page</t>
  </si>
  <si>
    <t xml:space="preserve">Số doanh nghiệp đang hoạt động sản xuất kinh doanh tại thời điểm 31/12 hàng năm  </t>
  </si>
  <si>
    <t>phân theo loại hình doanh nghiệp</t>
  </si>
  <si>
    <t xml:space="preserve"> Số doanh nghiệp đang hoạt động sản xuất kinh doanh tại thời điểm 31/12 hàng năm</t>
  </si>
  <si>
    <t xml:space="preserve"> phân theo ngành kinh tế</t>
  </si>
  <si>
    <t>Số doanh nghiệp đang hoạt động sản xuất kinh doanh tại thời điểm 31/12 hàng năm</t>
  </si>
  <si>
    <t xml:space="preserve">Tổng số lao động trong các doanh nghiệp tại thời điểm 31/12 hàng năm </t>
  </si>
  <si>
    <t>phân theo ngành kinh tế</t>
  </si>
  <si>
    <t>Số lao động nữ trong các doanh nghiệp tại thời điểm 31/12 hàng năm</t>
  </si>
  <si>
    <t xml:space="preserve">Vốn sản xuất kinh doanh bình quân hàng năm của các doanh nghiệp </t>
  </si>
  <si>
    <t>Annual average capital of enterprises by types of enterprise</t>
  </si>
  <si>
    <t>Vốn sản xuất kinh doanh bình quân hàng năm của các doanh nghiệp</t>
  </si>
  <si>
    <t>Annual average capital of enterprises by kinds of economic activity</t>
  </si>
  <si>
    <t xml:space="preserve">Giá trị tài sản cố định và đầu tư tài chính dài hạn của các doanh nghiệp </t>
  </si>
  <si>
    <t>tại thời điểm 31/12 hàng năm phân theo loại hình doanh nghiệp</t>
  </si>
  <si>
    <t>by types of enterprise</t>
  </si>
  <si>
    <t>tại thời điểm 31/12 hàng năm phân theo ngành kinh tế</t>
  </si>
  <si>
    <t xml:space="preserve"> by kinds of economic activity</t>
  </si>
  <si>
    <t>Doanh thu thuần sản xuất kinh doanh của các doanh nghiệp phân theo loại hình doanh nghiệp</t>
  </si>
  <si>
    <t>Net turnover from business of enterprises by types of enterprise</t>
  </si>
  <si>
    <t>Doanh thu thuần sản xuất kinh doanh của các doanh nghiệp phân theo ngành kinh tế</t>
  </si>
  <si>
    <t>Net turnover from business of enterprises by kinds of economic activity</t>
  </si>
  <si>
    <t>lao động và phân theo loại hình doanh nghiệp</t>
  </si>
  <si>
    <t>and types of enterprise</t>
  </si>
  <si>
    <t>và phân theo ngành kinh tế</t>
  </si>
  <si>
    <t>and kinds of economic activity</t>
  </si>
  <si>
    <t>vốn và phân theo loại hình doanh nghiệp</t>
  </si>
  <si>
    <t>Tổng thu nhập của người lao động trong doanh nghiệp phân theo loại hình doanh nghiệp</t>
  </si>
  <si>
    <t>Total compensation of employees in enterprises by types of enterprise</t>
  </si>
  <si>
    <t>Tổng thu nhập của người lao động trong doanh nghiệp phân theo ngành kinh tế</t>
  </si>
  <si>
    <t>Thu nhập bình quân một tháng của người lao động trong doanh nghiệp</t>
  </si>
  <si>
    <t>Average compensation per month of employees in enterprises by types of enterprise</t>
  </si>
  <si>
    <t>Lợi nhuận trước thuế của doanh nghiệp phân theo loại hình doanh nghiệp</t>
  </si>
  <si>
    <t>Lợi nhuận trước thuế của doanh nghiệp phân theo ngành kinh tế</t>
  </si>
  <si>
    <t>Tỷ suất lợi nhuận của doanh nghiệp phân theo loại hình doanh nghiệp</t>
  </si>
  <si>
    <t>Tỷ suất lợi nhuận của doanh nghiệp phân theo ngành kinh tế</t>
  </si>
  <si>
    <t>Trang bị tài sản cố định bình quân 1 lao động của doanh nghiệp</t>
  </si>
  <si>
    <t>Total compensation of employees in enterprises by kinds of economic activity</t>
  </si>
  <si>
    <t>Average compensation per month of employees in enterprises by kinds of economic activity</t>
  </si>
  <si>
    <t>Average fixed asset per employee of enterprises by kinds of economic activity</t>
  </si>
  <si>
    <t xml:space="preserve">     by kinds of economic activity</t>
  </si>
  <si>
    <t xml:space="preserve">       Average fixed asset per employee of enterprises by kinds of economic activity</t>
  </si>
  <si>
    <t xml:space="preserve">    Number of acting enterprises as of annual 31 December</t>
  </si>
  <si>
    <t xml:space="preserve">    Number of acting enterprises as of annual 31  December</t>
  </si>
  <si>
    <t xml:space="preserve">     Number of employees in enterprises as of annual 31  December</t>
  </si>
  <si>
    <t xml:space="preserve">    Number of employees in enterprises as of annual 31  December</t>
  </si>
  <si>
    <t xml:space="preserve">     Number of female employees in enterprises as of annual 31  December</t>
  </si>
  <si>
    <t xml:space="preserve">    as of annual 31  December by kinds of economic activity</t>
  </si>
  <si>
    <t xml:space="preserve">      as of annual 31  December by types of enterprise</t>
  </si>
  <si>
    <t xml:space="preserve">      as of annual 31  December by kinds of economic activity</t>
  </si>
  <si>
    <t>Number of acting enterprises as of annual 31 December by types of enterprise</t>
  </si>
  <si>
    <t>Number of acting enterprises as of annual 31 December by kinds of economic activity</t>
  </si>
  <si>
    <t>Number of employees in enterprises as of annual 31 December by types of enterprise</t>
  </si>
  <si>
    <t>Number of employees in enterprises as of annual 31 December by kinds of economic activity</t>
  </si>
  <si>
    <t>Number of female employees in enterprises as of annual 31 December by types of enterprise</t>
  </si>
  <si>
    <t xml:space="preserve">Value of fixed asset and long term investment of enterprises as of annual 31 December </t>
  </si>
  <si>
    <t>Value of fixed asset and long term investment of enterprises as of annual 31 December</t>
  </si>
  <si>
    <t xml:space="preserve">      by size of employees and by types of enterprise</t>
  </si>
  <si>
    <t xml:space="preserve">       by size of employees and by kinds of economic activity</t>
  </si>
  <si>
    <t xml:space="preserve">      by size of capital and by types of enterprise</t>
  </si>
  <si>
    <t xml:space="preserve">       by size of capital and by kinds of economic activity</t>
  </si>
  <si>
    <t xml:space="preserve">     Total compensation of employees in enterprises by kinds of economic activity</t>
  </si>
  <si>
    <t xml:space="preserve">      Profit before taxes of enterprises by types of enterprise</t>
  </si>
  <si>
    <t xml:space="preserve">      Profit before taxes of enterprises by kinds of economic activity</t>
  </si>
  <si>
    <t xml:space="preserve">     Number of acting enterprises  by district</t>
  </si>
  <si>
    <t xml:space="preserve">    Number of employees in enterprises as of annual 31  December by district</t>
  </si>
  <si>
    <t xml:space="preserve">      Net turnover from business of enterprises by district</t>
  </si>
  <si>
    <t xml:space="preserve">      Profit before taxes of enterprises by district</t>
  </si>
  <si>
    <t xml:space="preserve">      Profit rate of enterprises by district</t>
  </si>
  <si>
    <t>Number of acting enterprises as of annual 31 December by district</t>
  </si>
  <si>
    <t>Number of employees in enterprises as of annual 31 December by district</t>
  </si>
  <si>
    <t>Net turnover from business of enterprises by district</t>
  </si>
  <si>
    <t>Number of cooperatives by district</t>
  </si>
  <si>
    <t>Number of employees in cooperatives by district</t>
  </si>
  <si>
    <t xml:space="preserve">   Number of cooperatives by district</t>
  </si>
  <si>
    <t xml:space="preserve">   Number of employees in cooperatives by district</t>
  </si>
  <si>
    <t>Profit before taxes of enterprises by types of enterprise</t>
  </si>
  <si>
    <t>Profit before taxes of enterprises by kinds of economic activity</t>
  </si>
  <si>
    <t>Profit before taxes of enterprises by district</t>
  </si>
  <si>
    <t>Profit rate of enterprises by types of enterprise</t>
  </si>
  <si>
    <t>Profit rate of enterprises by kinds of economic activity</t>
  </si>
  <si>
    <t>Profit rate of enterprises by district</t>
  </si>
  <si>
    <t>Số cơ sở kinh tế cá thể phi nông, lâm nghiệp và thuỷ sản phân theo ngành kinh tế</t>
  </si>
  <si>
    <t>Number of non-farm individual business establishments by kind of economic activity</t>
  </si>
  <si>
    <t xml:space="preserve">Số cơ sở kinh tế cá thể phi nông, lâm nghiệp và thuỷ sản </t>
  </si>
  <si>
    <t>Number of non-farm individual business establishments by district</t>
  </si>
  <si>
    <t xml:space="preserve">Số lao động trong các cơ sở kinh tế cá thể phi nông, lâm nghiệp và thuỷ sản </t>
  </si>
  <si>
    <t>Number of employees in the non-farm individual business establishments by district</t>
  </si>
  <si>
    <t xml:space="preserve">Số lao động nữ trong các cơ sở kinh tế cá thể phi nông, lâm nghiệp và thuỷ sản </t>
  </si>
  <si>
    <t xml:space="preserve">Number of female employees in the non-farm individual business establishments </t>
  </si>
  <si>
    <t>by kind of economic activity</t>
  </si>
  <si>
    <t>Number of female employees in the non-farm individual business establishments by district</t>
  </si>
  <si>
    <t xml:space="preserve">Giá trị tài sản cố định của các cơ sở kinh tế cá thể phi nông, lâm nghiệp và thuỷ sản </t>
  </si>
  <si>
    <t>Value of fixed asset of the non-farm individual business establishments</t>
  </si>
  <si>
    <t>Số lao động trong các cơ sở kinh tế cá thể phi nông, lâm nghiệp và thuỷ sản</t>
  </si>
  <si>
    <t>Number of employees in the non-farm individual business establishments</t>
  </si>
  <si>
    <t>Tổng số lao động trong các doanh nghiệp tại thời điểm 31/12 hàng năm</t>
  </si>
  <si>
    <t>Doanh thu thuần sản xuất kinh doanh của các doanh nghiệp</t>
  </si>
  <si>
    <t>ENTERPRISE, COOPERATIVE AND INDIVIDUAL BUSINESS ESTABLISHMENT</t>
  </si>
  <si>
    <t>DOANH NGHIỆP, HỢP TÁC XÃ VÀ CƠ SỞ SXKD CÁ THỂ</t>
  </si>
  <si>
    <t xml:space="preserve">         Profit rate per net return of enterprises by kinds of economic activity</t>
  </si>
  <si>
    <r>
      <t xml:space="preserve">ĐVT: Tỷ đồng - </t>
    </r>
    <r>
      <rPr>
        <i/>
        <sz val="10"/>
        <rFont val="Arial"/>
        <family val="2"/>
      </rPr>
      <t>Unit: Bill.dongs</t>
    </r>
  </si>
  <si>
    <t xml:space="preserve">       phân theo  loại hình doanh nghiệp</t>
  </si>
  <si>
    <t xml:space="preserve">       Profit rate per net returns of enterprises by types of enterprise</t>
  </si>
  <si>
    <t>phân theo huyện, thành phố thuộc tỉnh</t>
  </si>
  <si>
    <t>Lợi nhuận trước thuế của doanh nghiệp phân theo huyện, thành phố thuộc tỉnh</t>
  </si>
  <si>
    <t>Tỷ suất lợi nhuận của doanh nghiệp phân theo huyện, thành phố thuộc tỉnh</t>
  </si>
  <si>
    <t>Số hợp tác xã phân theo huyện, thành phố thuộc tỉnh</t>
  </si>
  <si>
    <t>Số lao động trong hợp tác xã phân theo huyện, thành phố thuộc tỉnh</t>
  </si>
  <si>
    <t xml:space="preserve"> phân theo huyện, thành phố thuộc tỉnh</t>
  </si>
  <si>
    <t xml:space="preserve">    tại thời điểm 31/12 hàng năm phân theo huyện, thành phố thuộc tỉnh</t>
  </si>
  <si>
    <t xml:space="preserve">       phân theo huyện, thành phố thuộc tỉnh</t>
  </si>
  <si>
    <t>- Thành phố Kon Tum</t>
  </si>
  <si>
    <t xml:space="preserve">  Kon Tum city</t>
  </si>
  <si>
    <t xml:space="preserve">- Huyện ĐắkGlei </t>
  </si>
  <si>
    <t xml:space="preserve">  DakGlei district  </t>
  </si>
  <si>
    <t>- Huyện Ngọc Hồi</t>
  </si>
  <si>
    <t xml:space="preserve">  Ngoc Hoi district </t>
  </si>
  <si>
    <t xml:space="preserve">- Huyện Đắk Tô </t>
  </si>
  <si>
    <t xml:space="preserve">  Dak To district</t>
  </si>
  <si>
    <t xml:space="preserve">- Huyện Kon Plông </t>
  </si>
  <si>
    <t xml:space="preserve">  Kon Plong district  </t>
  </si>
  <si>
    <t>- Huyện Kon Rẫy</t>
  </si>
  <si>
    <t xml:space="preserve">  Kon Ray district  </t>
  </si>
  <si>
    <t xml:space="preserve">- Huyện Đắk Hà </t>
  </si>
  <si>
    <t xml:space="preserve">  Dak Ha district  </t>
  </si>
  <si>
    <t>- Huyện Sa Thầy</t>
  </si>
  <si>
    <t xml:space="preserve">  Sa Thay district </t>
  </si>
  <si>
    <t>- Huyện Tu Mơ Rông</t>
  </si>
  <si>
    <t xml:space="preserve">  Tu Mo Rong district</t>
  </si>
  <si>
    <t>- Huyện Ia H'Drai</t>
  </si>
  <si>
    <t xml:space="preserve">  Ia H'Drai district </t>
  </si>
  <si>
    <t>Nông nghiệp, lâm nghiệp và thủy sản - Agriculture, forestry and fishing</t>
  </si>
  <si>
    <r>
      <t xml:space="preserve">Khai khoáng - </t>
    </r>
    <r>
      <rPr>
        <i/>
        <sz val="9"/>
        <color indexed="8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</si>
  <si>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color indexed="8"/>
        <rFont val="Arial"/>
        <family val="2"/>
      </rPr>
      <t>Manufacturing</t>
    </r>
  </si>
  <si>
    <r>
      <t xml:space="preserve">Sản xuất và phân phối điện, khí đốt, nước nóng, hơi nước và điều hòa không khí - </t>
    </r>
    <r>
      <rPr>
        <i/>
        <sz val="9"/>
        <color indexed="8"/>
        <rFont val="Arial"/>
        <family val="2"/>
      </rPr>
      <t>Electricity, gas, steam and air conditioning supply</t>
    </r>
  </si>
  <si>
    <r>
      <t>Cung cấp nước; hoạt động quản lý và xử lý rác thải, nước thải</t>
    </r>
    <r>
      <rPr>
        <i/>
        <sz val="9"/>
        <color indexed="8"/>
        <rFont val="Arial"/>
        <family val="2"/>
      </rPr>
      <t xml:space="preserve"> - Water supply, sewerage, waste management and remediation activities</t>
    </r>
  </si>
  <si>
    <r>
      <t xml:space="preserve">Xây dựng - </t>
    </r>
    <r>
      <rPr>
        <i/>
        <sz val="9"/>
        <color indexed="8"/>
        <rFont val="Arial"/>
        <family val="2"/>
      </rPr>
      <t>Construction</t>
    </r>
  </si>
  <si>
    <r>
      <t xml:space="preserve">Bán buôn và bán lẻ; sửa chữa ô tô, mô tô, xe máy và xe có động cơ khác - </t>
    </r>
    <r>
      <rPr>
        <i/>
        <sz val="9"/>
        <color indexed="8"/>
        <rFont val="Arial"/>
        <family val="2"/>
      </rPr>
      <t>Wholesale and retail trade; repair of motor vehicles and motorcycles</t>
    </r>
  </si>
  <si>
    <r>
      <t xml:space="preserve">Vận tải, kho bãi - </t>
    </r>
    <r>
      <rPr>
        <i/>
        <sz val="9"/>
        <color indexed="8"/>
        <rFont val="Arial"/>
        <family val="2"/>
      </rPr>
      <t>Transportation and storage</t>
    </r>
  </si>
  <si>
    <r>
      <t>Dịch vụ lưu trú và ăn uống -</t>
    </r>
    <r>
      <rPr>
        <i/>
        <sz val="9"/>
        <color indexed="8"/>
        <rFont val="Arial"/>
        <family val="2"/>
      </rPr>
      <t xml:space="preserve"> Accommodation and food service activities</t>
    </r>
  </si>
  <si>
    <r>
      <t xml:space="preserve">Thông tin và truyền thông - </t>
    </r>
    <r>
      <rPr>
        <i/>
        <sz val="9"/>
        <color indexed="8"/>
        <rFont val="Arial"/>
        <family val="2"/>
      </rPr>
      <t>Information and communication</t>
    </r>
  </si>
  <si>
    <r>
      <t xml:space="preserve">Hoạt động tài chính, ngân hàng và bảo hiểm - </t>
    </r>
    <r>
      <rPr>
        <i/>
        <sz val="9"/>
        <color indexed="8"/>
        <rFont val="Arial"/>
        <family val="2"/>
      </rPr>
      <t>Financial, banking and insurance activities</t>
    </r>
  </si>
  <si>
    <r>
      <t>Hoạt động kinh doanh bất động sản -</t>
    </r>
    <r>
      <rPr>
        <i/>
        <sz val="9"/>
        <color indexed="8"/>
        <rFont val="Arial"/>
        <family val="2"/>
      </rPr>
      <t xml:space="preserve"> Real estate activities</t>
    </r>
  </si>
  <si>
    <r>
      <t xml:space="preserve">Hoạt động chuyên môn, khoa học và công nghệ - </t>
    </r>
    <r>
      <rPr>
        <i/>
        <sz val="9"/>
        <color indexed="8"/>
        <rFont val="Arial"/>
        <family val="2"/>
      </rPr>
      <t>Professional, scientific and technical activities</t>
    </r>
  </si>
  <si>
    <r>
      <t xml:space="preserve">Hoạt động hành chính và dịch vụ hỗ trợ - </t>
    </r>
    <r>
      <rPr>
        <i/>
        <sz val="9"/>
        <color indexed="8"/>
        <rFont val="Arial"/>
        <family val="2"/>
      </rPr>
      <t>Administrative and support service activities</t>
    </r>
  </si>
  <si>
    <r>
      <t>Hoạt động của Đảng Cộng sản, tổ chức chính trị - xã hội; quản lý Nhà nước, an ninh quốc phòng; đảm bảo xã hội bắt buộc</t>
    </r>
    <r>
      <rPr>
        <i/>
        <sz val="9"/>
        <color indexed="8"/>
        <rFont val="Arial"/>
        <family val="2"/>
      </rPr>
      <t xml:space="preserve"> - Activities of Communist Party, socio-political organizations; Public administration and defence; compulsory security</t>
    </r>
  </si>
  <si>
    <r>
      <t xml:space="preserve">Giáo dục và đào tạo - </t>
    </r>
    <r>
      <rPr>
        <i/>
        <sz val="9"/>
        <color indexed="8"/>
        <rFont val="Arial"/>
        <family val="2"/>
      </rPr>
      <t>Education and training</t>
    </r>
  </si>
  <si>
    <r>
      <t xml:space="preserve">Y tế và hoạt động trợ giúp xã hội - </t>
    </r>
    <r>
      <rPr>
        <i/>
        <sz val="9"/>
        <color indexed="8"/>
        <rFont val="Arial"/>
        <family val="2"/>
      </rPr>
      <t>Human health and social work activities</t>
    </r>
  </si>
  <si>
    <r>
      <t>Nghệ thuật, vui chơi và giải trí -</t>
    </r>
    <r>
      <rPr>
        <i/>
        <sz val="9"/>
        <color indexed="8"/>
        <rFont val="Arial"/>
        <family val="2"/>
      </rPr>
      <t xml:space="preserve"> Arts, entertainment and recreation</t>
    </r>
  </si>
  <si>
    <r>
      <t xml:space="preserve">Hoạt động dịch vụ khác - </t>
    </r>
    <r>
      <rPr>
        <i/>
        <sz val="9"/>
        <color indexed="8"/>
        <rFont val="Arial"/>
        <family val="2"/>
      </rPr>
      <t>Other service activities</t>
    </r>
  </si>
  <si>
    <r>
      <t xml:space="preserve">Hoạt động làm thuê các công việc trong các hộ gia đình, sản xuất sản phẩm vật chất và dịch vụ tự tiêu dùng của hộ gia đình -  </t>
    </r>
    <r>
      <rPr>
        <i/>
        <sz val="9"/>
        <color indexed="8"/>
        <rFont val="Arial"/>
        <family val="2"/>
      </rPr>
      <t>Activities of households as employers; undifferentiated goods and services producing activities of households for own use</t>
    </r>
  </si>
  <si>
    <t>Phân theo quy mô lao động - By size of employees</t>
  </si>
  <si>
    <t>Tổng số - Total</t>
  </si>
  <si>
    <t>Dưới 5 người</t>
  </si>
  <si>
    <t>Từ 5 đến 9</t>
  </si>
  <si>
    <t>Từ 10 đến 49</t>
  </si>
  <si>
    <t>Từ 50 đến 199</t>
  </si>
  <si>
    <t>Từ 200 đến    299</t>
  </si>
  <si>
    <t>Từ 300 đến    499</t>
  </si>
  <si>
    <t>Từ 500 đến    999</t>
  </si>
  <si>
    <t>Từ 1000 đến 4999</t>
  </si>
  <si>
    <t>Từ 5000        trở lên</t>
  </si>
  <si>
    <t>Less than 5 pers.</t>
  </si>
  <si>
    <t>5 - 9 pers.</t>
  </si>
  <si>
    <t>10 -49 pers.</t>
  </si>
  <si>
    <t>50 -199 pers.</t>
  </si>
  <si>
    <t>300 -499 pers.</t>
  </si>
  <si>
    <t>500 -999 pers.</t>
  </si>
  <si>
    <t>1000 -4999 pers.</t>
  </si>
  <si>
    <t>5000 pers and over.</t>
  </si>
  <si>
    <t>200 -299 pers.</t>
  </si>
  <si>
    <t>Dưới 0,5 tỷ</t>
  </si>
  <si>
    <t>Từ 0,5 đến    dưới 1 tỷ</t>
  </si>
  <si>
    <t>Từ 1 tỷ  đến dưới 5 tỷ</t>
  </si>
  <si>
    <t>Từ 5 tỷ  đến dưới 10 tỷ</t>
  </si>
  <si>
    <t>Từ 10 tỷ  đến dưới 50 tỷ</t>
  </si>
  <si>
    <t>Từ 50 tỷ  đến dưới 200 tỷ</t>
  </si>
  <si>
    <t>Từ 200 tỷ  đến dưới 500 tỷ</t>
  </si>
  <si>
    <t>Từ 500 tỷ      trở lên</t>
  </si>
  <si>
    <t>Under 0.5 bill. Đons</t>
  </si>
  <si>
    <t>From 0.5 to under 1  bill. Dongs</t>
  </si>
  <si>
    <t xml:space="preserve">From 1 to under 5 bill. dongs </t>
  </si>
  <si>
    <t xml:space="preserve">From 5  to under 10 bill. dongs </t>
  </si>
  <si>
    <t xml:space="preserve">From 10  to under 50 bill. dongs </t>
  </si>
  <si>
    <t xml:space="preserve">From 50  to under 200 bill. dongs </t>
  </si>
  <si>
    <t xml:space="preserve">From 200  to under 500 bill. dongs </t>
  </si>
  <si>
    <t>From 500 bill. dongs and over</t>
  </si>
  <si>
    <r>
      <t>Doanh nghiệp -</t>
    </r>
    <r>
      <rPr>
        <b/>
        <i/>
        <sz val="8"/>
        <color indexed="8"/>
        <rFont val="Arial"/>
        <family val="2"/>
      </rPr>
      <t xml:space="preserve"> Enterprise</t>
    </r>
  </si>
  <si>
    <r>
      <t xml:space="preserve">Khai khoáng - </t>
    </r>
    <r>
      <rPr>
        <i/>
        <sz val="9"/>
        <color indexed="8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</si>
  <si>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color indexed="8"/>
        <rFont val="Arial"/>
        <family val="2"/>
      </rPr>
      <t>Manufacturing</t>
    </r>
  </si>
  <si>
    <r>
      <t xml:space="preserve">Sản xuất và phân phối điện, khí đốt, nước nóng, hơi nước và điều hòa không khí - </t>
    </r>
    <r>
      <rPr>
        <i/>
        <sz val="9"/>
        <color indexed="8"/>
        <rFont val="Arial"/>
        <family val="2"/>
      </rPr>
      <t>Electricity, gas, steam and air conditioning supply</t>
    </r>
  </si>
  <si>
    <r>
      <t>Cung cấp nước; hoạt động quản lý và xử lý rác thải, nước thải</t>
    </r>
    <r>
      <rPr>
        <i/>
        <sz val="9"/>
        <color indexed="8"/>
        <rFont val="Arial"/>
        <family val="2"/>
      </rPr>
      <t xml:space="preserve"> - Water supply, sewerage, waste management and remediation activities</t>
    </r>
  </si>
  <si>
    <r>
      <t xml:space="preserve">Xây dựng - </t>
    </r>
    <r>
      <rPr>
        <i/>
        <sz val="9"/>
        <color indexed="8"/>
        <rFont val="Arial"/>
        <family val="2"/>
      </rPr>
      <t>Construction</t>
    </r>
  </si>
  <si>
    <r>
      <t xml:space="preserve">Bán buôn và bán lẻ; sửa chữa ô tô, mô tô, xe máy và xe có động cơ khác - </t>
    </r>
    <r>
      <rPr>
        <i/>
        <sz val="9"/>
        <color indexed="8"/>
        <rFont val="Arial"/>
        <family val="2"/>
      </rPr>
      <t>Wholesale and retail trade; repair of motor vehicles and motorcycles</t>
    </r>
  </si>
  <si>
    <r>
      <t xml:space="preserve">Vận tải, kho bãi - </t>
    </r>
    <r>
      <rPr>
        <i/>
        <sz val="9"/>
        <color indexed="8"/>
        <rFont val="Arial"/>
        <family val="2"/>
      </rPr>
      <t>Transportation and storage</t>
    </r>
  </si>
  <si>
    <r>
      <t>Dịch vụ lưu trú và ăn uống -</t>
    </r>
    <r>
      <rPr>
        <i/>
        <sz val="9"/>
        <color indexed="8"/>
        <rFont val="Arial"/>
        <family val="2"/>
      </rPr>
      <t xml:space="preserve"> Accommodation and food service activities</t>
    </r>
  </si>
  <si>
    <r>
      <t xml:space="preserve">Thông tin và truyền thông - </t>
    </r>
    <r>
      <rPr>
        <i/>
        <sz val="9"/>
        <color indexed="8"/>
        <rFont val="Arial"/>
        <family val="2"/>
      </rPr>
      <t>Information and communication</t>
    </r>
  </si>
  <si>
    <r>
      <t xml:space="preserve">Hoạt động tài chính, ngân hàng và bảo hiểm - </t>
    </r>
    <r>
      <rPr>
        <i/>
        <sz val="9"/>
        <color indexed="8"/>
        <rFont val="Arial"/>
        <family val="2"/>
      </rPr>
      <t>Financial, banking and insurance activities</t>
    </r>
  </si>
  <si>
    <r>
      <t>Hoạt động kinh doanh bất động sản -</t>
    </r>
    <r>
      <rPr>
        <i/>
        <sz val="9"/>
        <color indexed="8"/>
        <rFont val="Arial"/>
        <family val="2"/>
      </rPr>
      <t xml:space="preserve"> Real estate activities</t>
    </r>
  </si>
  <si>
    <r>
      <t xml:space="preserve">Hoạt động chuyên môn, khoa học và công nghệ - </t>
    </r>
    <r>
      <rPr>
        <i/>
        <sz val="9"/>
        <color indexed="8"/>
        <rFont val="Arial"/>
        <family val="2"/>
      </rPr>
      <t>Professional, scientific and technical activities</t>
    </r>
  </si>
  <si>
    <r>
      <t xml:space="preserve">Hoạt động hành chính và dịch vụ hỗ trợ - </t>
    </r>
    <r>
      <rPr>
        <i/>
        <sz val="9"/>
        <color indexed="8"/>
        <rFont val="Arial"/>
        <family val="2"/>
      </rPr>
      <t>Administrative and support service activities</t>
    </r>
  </si>
  <si>
    <r>
      <t>Hoạt động của Đảng Cộng sản, tổ chức chính trị - xã hội; quản lý Nhà nước, an ninh quốc phòng; đảm bảo xã hội bắt buộc</t>
    </r>
    <r>
      <rPr>
        <i/>
        <sz val="9"/>
        <color indexed="8"/>
        <rFont val="Arial"/>
        <family val="2"/>
      </rPr>
      <t xml:space="preserve"> - Activities of Communist Party, socio-political organizations; Public administration and defence; compulsory security</t>
    </r>
  </si>
  <si>
    <r>
      <t xml:space="preserve">Giáo dục và đào tạo - </t>
    </r>
    <r>
      <rPr>
        <i/>
        <sz val="9"/>
        <color indexed="8"/>
        <rFont val="Arial"/>
        <family val="2"/>
      </rPr>
      <t>Education and training</t>
    </r>
  </si>
  <si>
    <r>
      <t xml:space="preserve">Y tế và hoạt động trợ giúp xã hội - </t>
    </r>
    <r>
      <rPr>
        <i/>
        <sz val="9"/>
        <color indexed="8"/>
        <rFont val="Arial"/>
        <family val="2"/>
      </rPr>
      <t>Human health and social work activities</t>
    </r>
  </si>
  <si>
    <r>
      <t>Nghệ thuật, vui chơi và giải trí -</t>
    </r>
    <r>
      <rPr>
        <i/>
        <sz val="9"/>
        <color indexed="8"/>
        <rFont val="Arial"/>
        <family val="2"/>
      </rPr>
      <t xml:space="preserve"> Arts, entertainment and recreation</t>
    </r>
  </si>
  <si>
    <r>
      <t xml:space="preserve">Hoạt động dịch vụ khác - </t>
    </r>
    <r>
      <rPr>
        <i/>
        <sz val="9"/>
        <color indexed="8"/>
        <rFont val="Arial"/>
        <family val="2"/>
      </rPr>
      <t>Other service activities</t>
    </r>
  </si>
  <si>
    <r>
      <t xml:space="preserve">Hoạt động làm thuê các công việc trong các hộ gia đình, sản xuất sản phẩm vật chất và dịch vụ tự tiêu dùng của hộ gia đình -  </t>
    </r>
    <r>
      <rPr>
        <i/>
        <sz val="9"/>
        <color indexed="8"/>
        <rFont val="Arial"/>
        <family val="2"/>
      </rPr>
      <t>Activities of households as employers; undifferentiated goods and services producing activities of households for own use</t>
    </r>
  </si>
  <si>
    <r>
      <t>Cơ cấu -</t>
    </r>
    <r>
      <rPr>
        <b/>
        <i/>
        <sz val="10"/>
        <color indexed="8"/>
        <rFont val="Arial"/>
        <family val="2"/>
      </rPr>
      <t xml:space="preserve"> Structure </t>
    </r>
    <r>
      <rPr>
        <sz val="10"/>
        <color indexed="8"/>
        <rFont val="Arial"/>
        <family val="2"/>
      </rPr>
      <t>(%)</t>
    </r>
  </si>
  <si>
    <r>
      <t>DN 100% vốn nước ngoài -</t>
    </r>
    <r>
      <rPr>
        <i/>
        <sz val="8"/>
        <color indexed="8"/>
        <rFont val="Arial"/>
        <family val="2"/>
      </rPr>
      <t xml:space="preserve"> 100% foreign capital</t>
    </r>
  </si>
  <si>
    <t xml:space="preserve">       Number of non-farm individual business establishments</t>
  </si>
  <si>
    <t xml:space="preserve">       by kind of economic activity</t>
  </si>
  <si>
    <r>
      <t>ĐVT: Cơ sở</t>
    </r>
    <r>
      <rPr>
        <i/>
        <sz val="10"/>
        <rFont val="Arial"/>
        <family val="2"/>
      </rPr>
      <t xml:space="preserve"> - Unit: Establishment</t>
    </r>
  </si>
  <si>
    <t xml:space="preserve">       Number of non-farm individual business establishments by district</t>
  </si>
  <si>
    <t xml:space="preserve">       và thuỷ sản phân theo ngành kinh tế</t>
  </si>
  <si>
    <t xml:space="preserve">       Number of employees in the non-farm individual business</t>
  </si>
  <si>
    <t xml:space="preserve">       establishments by kind of economic activity</t>
  </si>
  <si>
    <r>
      <t xml:space="preserve">ĐVT: Người </t>
    </r>
    <r>
      <rPr>
        <i/>
        <sz val="10"/>
        <rFont val="Arial"/>
        <family val="2"/>
      </rPr>
      <t>- Unit: Person</t>
    </r>
  </si>
  <si>
    <t xml:space="preserve">      và thuỷ sản phân theo huyện, thành phố thuộc tỉnh</t>
  </si>
  <si>
    <t xml:space="preserve">      Number of employees in the non-farm individual</t>
  </si>
  <si>
    <t xml:space="preserve">      business establishments by district</t>
  </si>
  <si>
    <t xml:space="preserve">       Number of female employees in the non-farm individual business establishments </t>
  </si>
  <si>
    <t xml:space="preserve">       và thuỷ sản phân theo huyện, thành phố thuộc tỉnh</t>
  </si>
  <si>
    <t xml:space="preserve">       Number of female employees in the non-farm individual</t>
  </si>
  <si>
    <t xml:space="preserve">       business establishments by district</t>
  </si>
  <si>
    <t xml:space="preserve">       lâm nghiệp và thuỷ sản phân theo ngành kinh tế</t>
  </si>
  <si>
    <t xml:space="preserve">       Value of fixed asset of the non-farm individual business establishments </t>
  </si>
  <si>
    <r>
      <t>ĐVT: Triệu đồng</t>
    </r>
    <r>
      <rPr>
        <i/>
        <sz val="10"/>
        <rFont val="Arial"/>
        <family val="2"/>
      </rPr>
      <t xml:space="preserve"> - Unit: Mill. Dongs</t>
    </r>
  </si>
  <si>
    <t>Number of female employees in enterprises as of annual 31 December  by kinds of economic activity</t>
  </si>
  <si>
    <t xml:space="preserve">    Number of female employees in enterprises as of annual 31  December by district</t>
  </si>
  <si>
    <t xml:space="preserve">      Annual average capital of enterprises by district</t>
  </si>
  <si>
    <t xml:space="preserve">      by size of employees and by district</t>
  </si>
  <si>
    <t xml:space="preserve">     Average compensation per month of employees in enterprises by district</t>
  </si>
  <si>
    <t xml:space="preserve">     Total compensation of employees in enterprises by district</t>
  </si>
  <si>
    <t xml:space="preserve">       by size of capital and by district</t>
  </si>
  <si>
    <t xml:space="preserve">      của các doanh nghiệp phân theo huyện, thành phố thuộc tỉnh</t>
  </si>
  <si>
    <t xml:space="preserve">       phân theo quy mô lao động và phân theo huyện, thành phố thuộc tỉnh</t>
  </si>
  <si>
    <t xml:space="preserve">       phân theo quy mô vốn và phân theo huyện, thành phố thuộc tỉnh</t>
  </si>
  <si>
    <t xml:space="preserve">      phân theo huyện, thành phố thuộc tỉnh</t>
  </si>
  <si>
    <t>Số lao động nữ trong các doanh nghiệp tại thời điểm 31/12 hàng năm phân theo ngành kinh tế</t>
  </si>
  <si>
    <t>Number of female employees in enterprises as of annual 31  December by district</t>
  </si>
  <si>
    <t>Annual average capital of enterprises by district</t>
  </si>
  <si>
    <t>và phân theo huyện, thành phố thuộc tỉnh</t>
  </si>
  <si>
    <t>Tổng thu nhập của người lao động trong doanh nghiệp phân theo huyện, thành phố thuộc tỉnh</t>
  </si>
  <si>
    <t>by size of capital and types of enterprise</t>
  </si>
  <si>
    <t>Total compensation of employees in enterprises by district</t>
  </si>
  <si>
    <t>Average compensation per month of employees in enterprises by district</t>
  </si>
  <si>
    <r>
      <t>Doanh nghiệp Nhà nước</t>
    </r>
    <r>
      <rPr>
        <b/>
        <i/>
        <sz val="8"/>
        <color indexed="8"/>
        <rFont val="Arial"/>
        <family val="2"/>
      </rPr>
      <t xml:space="preserve"> - State owned enterprise</t>
    </r>
  </si>
  <si>
    <r>
      <t>Doanh nghiệp ngoài Nhà nước</t>
    </r>
    <r>
      <rPr>
        <b/>
        <i/>
        <sz val="8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 xml:space="preserve">- </t>
    </r>
    <r>
      <rPr>
        <b/>
        <i/>
        <sz val="8"/>
        <color indexed="8"/>
        <rFont val="Arial"/>
        <family val="2"/>
      </rPr>
      <t>Non-state enterprise</t>
    </r>
  </si>
  <si>
    <r>
      <t xml:space="preserve">DN liên doanh với nước ngoài - </t>
    </r>
    <r>
      <rPr>
        <i/>
        <sz val="8"/>
        <color indexed="8"/>
        <rFont val="Arial"/>
        <family val="2"/>
      </rPr>
      <t>Joint venture</t>
    </r>
  </si>
  <si>
    <t>74. Số lao động nữ trong các doanh nghiệp</t>
  </si>
  <si>
    <t>77. Vốn sản xuất kinh doanh bình quân hàng năm</t>
  </si>
  <si>
    <t>80. Giá trị tài sản cố định và đầu tư tài chính dài hạn của các</t>
  </si>
  <si>
    <t xml:space="preserve">       doanh nghiệp tại thời điểm 31/12 hàng năm </t>
  </si>
  <si>
    <t xml:space="preserve">       Value of fixed asset and long term investment of enterprises</t>
  </si>
  <si>
    <t xml:space="preserve">       as of annual 31  December by district</t>
  </si>
  <si>
    <t>92. Tổng thu nhập của người lao động trong doanh nghiệp</t>
  </si>
  <si>
    <t xml:space="preserve">95. Thu nhập bình quân một tháng của người lao động trong doanh nghiệp </t>
  </si>
  <si>
    <t>103. Trang bị  tài sản cố định bình quân 1 lao động của doanh nghiệp</t>
  </si>
  <si>
    <t xml:space="preserve">       Average fixed asset per employee of enterprise by district</t>
  </si>
  <si>
    <t>66. Số doanh nghiệp đang hoạt động sản xuất kinh doanh</t>
  </si>
  <si>
    <t>67. Số doanh nghiệp đang hoạt động sản xuất kinh doanh</t>
  </si>
  <si>
    <t>68. Số doanh nghiệp đang hoạt động sản xuất kinh doanh</t>
  </si>
  <si>
    <t>69. Tổng số lao động trong các doanh nghiệp</t>
  </si>
  <si>
    <t>70. Tổng số lao động trong các doanh nghiệp</t>
  </si>
  <si>
    <t>71. Tổng số lao động trong các doanh nghiệp</t>
  </si>
  <si>
    <t>72. Số lao động nữ trong các doanh nghiệp</t>
  </si>
  <si>
    <t>73. Số lao động nữ trong các doanh nghiệp</t>
  </si>
  <si>
    <t>75.  Vốn sản xuất kinh doanh bình quân hàng năm</t>
  </si>
  <si>
    <t xml:space="preserve">76. Vốn sản xuất kinh doanh bình quân hàng năm </t>
  </si>
  <si>
    <t>78. Giá trị tài sản cố định và đầu tư tài chính dài hạn của các doanh nghiệp</t>
  </si>
  <si>
    <t>79. Giá trị tài sản cố định và đầu tư tài chính dài hạn của các</t>
  </si>
  <si>
    <t>81. Doanh thu thuần sản xuất kinh doanh của các doanh nghiệp</t>
  </si>
  <si>
    <t>82. Doanh thu thuần sản xuất kinh doanh  của các doanh nghiệp</t>
  </si>
  <si>
    <t>83. Doanh thu thuần sản xuất kinh doanh của các doanh nghiệp</t>
  </si>
  <si>
    <t>90. Tổng thu nhập của người lao động trong doanh nghiệp</t>
  </si>
  <si>
    <t>91. Tổng thu nhập của người lao động trong doanh nghiệp</t>
  </si>
  <si>
    <t xml:space="preserve">93. Thu nhập bình quân một tháng của người lao động trong doanh nghiệp </t>
  </si>
  <si>
    <t xml:space="preserve">94. Thu nhập bình quân một tháng của người lao động </t>
  </si>
  <si>
    <t>96. Lợi nhuận trước thuế của doanh nghiệp phân theo loại hình doanh nghiệp</t>
  </si>
  <si>
    <t>97. Lợi nhuận trước thuế của doanh nghiệp phân theo ngành kinh tế</t>
  </si>
  <si>
    <t xml:space="preserve">98. Lợi nhuận trước thuế của doanh nghiệp phân theo huyện, thành phố thuộc tỉnh </t>
  </si>
  <si>
    <t xml:space="preserve">99. Tỷ suất lợi nhuận trên doanh thu của doanh nghiệp </t>
  </si>
  <si>
    <t>100. Tỷ suất lợi nhuận trên doanh thu của doanh nghiệp phân theo ngành kinh tế</t>
  </si>
  <si>
    <t>101. Tỷ suất lợi nhuận của doanh nghiệp phân theo huyện, thành phố thuộc tỉnh</t>
  </si>
  <si>
    <t>102. Trang bị  tài sản cố định bình quân 1 lao động của doanh nghiệp</t>
  </si>
  <si>
    <t>104. Số hợp tác xã phân theo huyện, thành phố thuộc tỉnh</t>
  </si>
  <si>
    <t>105. Số lao động trong hợp tác xã phân theo huyện, thành phố thuộc tỉnh</t>
  </si>
  <si>
    <t xml:space="preserve">106. Số cơ sở kinh tế cá thể phi nông, lâm nghiệp và thuỷ sản </t>
  </si>
  <si>
    <t>108. Số lao động trong các cơ sở kinh tế cá thể phi nông, lâm nghiệp</t>
  </si>
  <si>
    <t xml:space="preserve">107. Số cơ sở kinh tế cá thể phi nông, lâm nghiệp và thuỷ sản </t>
  </si>
  <si>
    <t>109. Số lao động trong các cơ sở kinh tế cá thể phi nông, lâm nghiệp</t>
  </si>
  <si>
    <t>110. Số lao động nữ trong các cơ sở kinh tế cá thể phi nông, lâm nghiệp</t>
  </si>
  <si>
    <t>111. Số lao động nữ trong các cơ sở kinh tế cá thể phi nông, lâm nghiệp</t>
  </si>
  <si>
    <t>112. Giá trị tài sản cố định của các cơ sở kinh tế cá thể phi nông,</t>
  </si>
  <si>
    <t xml:space="preserve">Giá trị tài sản cố định và đầu tư tài chính dài hạn của các doanh nghiệp tại thời điểm 31/12 </t>
  </si>
  <si>
    <t xml:space="preserve"> hàng năm phân theo huyện, thành phố thuộc tỉnh</t>
  </si>
  <si>
    <t>Trang bị  tài sản cố định bình quân 1 lao động của doanh nghiệp</t>
  </si>
  <si>
    <t>Average fixed asset per employee of enterprise by district</t>
  </si>
  <si>
    <t xml:space="preserve">                                                                                                                                                             </t>
  </si>
  <si>
    <t xml:space="preserve">      Number of acting enterprises as of 31/12/2019</t>
  </si>
  <si>
    <t xml:space="preserve">       Number of acting enterprises as of 31/12/2019</t>
  </si>
  <si>
    <t>85. Số doanh nghiệp đang hoạt động tại thời điểm 31/12/2019</t>
  </si>
  <si>
    <t xml:space="preserve">       (Cont) Number of acting enterprises as of 31/12/2019</t>
  </si>
  <si>
    <t>84. Số doanh nghiệp đang hoạt động tại thời điểm 31/12/2019</t>
  </si>
  <si>
    <t>86. Số doanh nghiệp đang hoạt động tại thời điểm 31/12/2019</t>
  </si>
  <si>
    <t>87. Số doanh nghiệp đang hoạt động tại thời điểm 31/12/2019</t>
  </si>
  <si>
    <t>88. Số doanh nghiệp đang hoạt động tại thời điểm 31/12/2019</t>
  </si>
  <si>
    <t xml:space="preserve">      (Cont)  Number of acting enterprises as of 31/12/2019</t>
  </si>
  <si>
    <t>89. Số doanh nghiệp đang hoạt động tại thời điểm 31/12/2019</t>
  </si>
  <si>
    <r>
      <t xml:space="preserve">Sơ bộ
</t>
    </r>
    <r>
      <rPr>
        <i/>
        <sz val="10"/>
        <color indexed="8"/>
        <rFont val="Arial"/>
        <family val="2"/>
      </rPr>
      <t>Prel 2020</t>
    </r>
    <r>
      <rPr>
        <sz val="11"/>
        <color theme="1"/>
        <rFont val="Calibri"/>
        <family val="2"/>
        <scheme val="minor"/>
      </rPr>
      <t/>
    </r>
  </si>
  <si>
    <t>Số doanh nghiệp đang hoạt động tại thời điểm 31/12/2019 phân theo quy mô</t>
  </si>
  <si>
    <t xml:space="preserve">Number of acting enterprises as of  annual 31 December year 2019 by size of employees </t>
  </si>
  <si>
    <t xml:space="preserve">Số doanh nghiệp đang hoạt động tại thời điểm 31/12/2019 phân theo quy mô lao động </t>
  </si>
  <si>
    <t xml:space="preserve">Number of acting enterprises as of 31 December year 2019 by size of employees </t>
  </si>
  <si>
    <t>Number of acting enterprises as of 31 December year 2019 by size of employees and by district</t>
  </si>
  <si>
    <t>Số doanh nghiệp đang hoạt động tại thời điểm 31/12/2019 phân theo quy mô vốn</t>
  </si>
  <si>
    <t xml:space="preserve">Number of acting enterprises as of 31 December year 2019 by size of capital </t>
  </si>
  <si>
    <t>Number of acting enterprises as of 31 December year 2019 by size of capital and by district</t>
  </si>
  <si>
    <r>
      <t xml:space="preserve">TỔNG SỐ - </t>
    </r>
    <r>
      <rPr>
        <b/>
        <i/>
        <sz val="10"/>
        <color indexed="8"/>
        <rFont val="Cambria"/>
        <family val="1"/>
        <scheme val="major"/>
      </rPr>
      <t>TOTAL</t>
    </r>
  </si>
  <si>
    <r>
      <t>Doanh nghiệp Nhà nước</t>
    </r>
    <r>
      <rPr>
        <b/>
        <i/>
        <sz val="10"/>
        <color indexed="8"/>
        <rFont val="Cambria"/>
        <family val="1"/>
        <scheme val="major"/>
      </rPr>
      <t xml:space="preserve"> - State owned enterprise</t>
    </r>
  </si>
  <si>
    <r>
      <t>Trung ương</t>
    </r>
    <r>
      <rPr>
        <i/>
        <sz val="10"/>
        <color indexed="8"/>
        <rFont val="Cambria"/>
        <family val="1"/>
        <scheme val="major"/>
      </rPr>
      <t xml:space="preserve"> - Central</t>
    </r>
  </si>
  <si>
    <r>
      <t xml:space="preserve">Địa phương </t>
    </r>
    <r>
      <rPr>
        <i/>
        <sz val="10"/>
        <color indexed="8"/>
        <rFont val="Cambria"/>
        <family val="1"/>
        <scheme val="major"/>
      </rPr>
      <t>- Local</t>
    </r>
  </si>
  <si>
    <r>
      <t>Doanh nghiệp ngoài Nhà nước</t>
    </r>
    <r>
      <rPr>
        <b/>
        <i/>
        <sz val="10"/>
        <color indexed="8"/>
        <rFont val="Cambria"/>
        <family val="1"/>
        <scheme val="major"/>
      </rPr>
      <t xml:space="preserve"> </t>
    </r>
    <r>
      <rPr>
        <b/>
        <sz val="10"/>
        <color indexed="8"/>
        <rFont val="Cambria"/>
        <family val="1"/>
        <scheme val="major"/>
      </rPr>
      <t xml:space="preserve">- </t>
    </r>
    <r>
      <rPr>
        <b/>
        <i/>
        <sz val="10"/>
        <color indexed="8"/>
        <rFont val="Cambria"/>
        <family val="1"/>
        <scheme val="major"/>
      </rPr>
      <t>Non-state enterprise</t>
    </r>
  </si>
  <si>
    <r>
      <t xml:space="preserve">Tư nhân - </t>
    </r>
    <r>
      <rPr>
        <i/>
        <sz val="10"/>
        <color indexed="8"/>
        <rFont val="Cambria"/>
        <family val="1"/>
        <scheme val="major"/>
      </rPr>
      <t>Private</t>
    </r>
  </si>
  <si>
    <r>
      <t xml:space="preserve">Công ty hợp danh - </t>
    </r>
    <r>
      <rPr>
        <i/>
        <sz val="10"/>
        <color indexed="8"/>
        <rFont val="Cambria"/>
        <family val="1"/>
        <scheme val="major"/>
      </rPr>
      <t>Collective name</t>
    </r>
  </si>
  <si>
    <r>
      <t>Công ty TNHH -</t>
    </r>
    <r>
      <rPr>
        <i/>
        <sz val="10"/>
        <color indexed="8"/>
        <rFont val="Cambria"/>
        <family val="1"/>
        <scheme val="major"/>
      </rPr>
      <t xml:space="preserve"> Limited Co.</t>
    </r>
  </si>
  <si>
    <r>
      <t>DN 100% vốn nước ngoài -</t>
    </r>
    <r>
      <rPr>
        <i/>
        <sz val="10"/>
        <color indexed="8"/>
        <rFont val="Cambria"/>
        <family val="1"/>
        <scheme val="major"/>
      </rPr>
      <t xml:space="preserve"> 100% foreign capital</t>
    </r>
  </si>
  <si>
    <r>
      <t xml:space="preserve">DN liên doanh với nước ngoài - </t>
    </r>
    <r>
      <rPr>
        <i/>
        <sz val="10"/>
        <color indexed="8"/>
        <rFont val="Cambria"/>
        <family val="1"/>
        <scheme val="major"/>
      </rPr>
      <t>Joint venture</t>
    </r>
  </si>
  <si>
    <t>Sơ bộ
Prel 2020</t>
  </si>
  <si>
    <r>
      <t>Tỷ đồng -</t>
    </r>
    <r>
      <rPr>
        <b/>
        <i/>
        <sz val="10"/>
        <rFont val="Arial"/>
        <family val="2"/>
      </rPr>
      <t xml:space="preserve"> Billion dongs</t>
    </r>
  </si>
  <si>
    <t>-</t>
  </si>
  <si>
    <t>ĐVT: Tỷ đồng - Unit: Bill. dongs</t>
  </si>
  <si>
    <t>85. (Tiếp theo)  Số doanh nghiệp đang hoạt động tại thời điểm 31/12/2019</t>
  </si>
  <si>
    <t>88. (Tiếp theo) Số doanh nghiệp đang hoạt động tại thời điểm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</si>
</sst>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3" formatCode="_-* #,##0.00\ _₫_-;\-* #,##0.00\ _₫_-;_-* &quot;-&quot;??\ _₫_-;_-@_-"/>
    <numFmt numFmtId="164" formatCode="_(&quot;$&quot;* #,##0_);_(&quot;$&quot;* \(#,##0\);_(&quot;$&quot;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0.0"/>
    <numFmt numFmtId="169" formatCode="_###,###,###"/>
    <numFmt numFmtId="170" formatCode="0&quot;.&quot;000%"/>
    <numFmt numFmtId="171" formatCode="###,0&quot;.&quot;00\ &quot;F&quot;;[Red]\-###,0&quot;.&quot;00\ &quot;F&quot;"/>
    <numFmt numFmtId="172" formatCode="_-&quot;$&quot;* #,##0_-;\-&quot;$&quot;* #,##0_-;_-&quot;$&quot;* &quot;-&quot;_-;_-@_-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_-* #,##0.00\ &quot;F&quot;_-;\-* #,##0.00\ &quot;F&quot;_-;_-* &quot;-&quot;??\ &quot;F&quot;_-;_-@_-"/>
    <numFmt numFmtId="180" formatCode="\$#,##0\ ;\(\$#,##0\)"/>
    <numFmt numFmtId="181" formatCode="&quot;\&quot;#,##0;[Red]&quot;\&quot;&quot;\&quot;\-#,##0"/>
    <numFmt numFmtId="182" formatCode="&quot;\&quot;#,##0.00;[Red]&quot;\&quot;&quot;\&quot;&quot;\&quot;&quot;\&quot;&quot;\&quot;&quot;\&quot;\-#,##0.00"/>
    <numFmt numFmtId="183" formatCode="&quot;\&quot;#,##0.00;[Red]&quot;\&quot;\-#,##0.00"/>
    <numFmt numFmtId="184" formatCode="&quot;\&quot;#,##0;[Red]&quot;\&quot;\-#,##0"/>
    <numFmt numFmtId="185" formatCode="#,##0\ &quot;$&quot;_);[Red]\(#,##0\ &quot;$&quot;\)"/>
    <numFmt numFmtId="186" formatCode="_-&quot;$&quot;* ###,0&quot;.&quot;00_-;\-&quot;$&quot;* ###,0&quot;.&quot;00_-;_-&quot;$&quot;* &quot;-&quot;??_-;_-@_-"/>
    <numFmt numFmtId="187" formatCode="m/d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_ * #,##0.00_)\ &quot;ĐỒNG&quot;_ ;_ * \(#,##0.00\)\ &quot;ĐỒNG&quot;_ ;_ * &quot;-&quot;??_)\ &quot;ĐỒNG&quot;_ ;_ @_ "/>
    <numFmt numFmtId="193" formatCode="0.00_)"/>
    <numFmt numFmtId="194" formatCode="0.000"/>
    <numFmt numFmtId="195" formatCode="_-* #,##0_-;\-* #,##0_-;_-* &quot;-&quot;??_-;_-@_-"/>
    <numFmt numFmtId="196" formatCode="#,##0.0"/>
  </numFmts>
  <fonts count="131">
    <font>
      <sz val="12"/>
      <name val=".VnArial"/>
    </font>
    <font>
      <sz val="11"/>
      <color theme="1"/>
      <name val="Calibri"/>
      <family val="2"/>
      <scheme val="minor"/>
    </font>
    <font>
      <sz val="12"/>
      <name val=".VnArial"/>
      <family val="2"/>
    </font>
    <font>
      <sz val="12"/>
      <name val="Arial"/>
      <family val="2"/>
    </font>
    <font>
      <i/>
      <sz val="12"/>
      <color indexed="8"/>
      <name val="Arial"/>
      <family val="2"/>
    </font>
    <font>
      <i/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"/>
      <name val="Arial"/>
      <family val="2"/>
    </font>
    <font>
      <sz val="10"/>
      <name val=".VnArial"/>
      <family val="2"/>
    </font>
    <font>
      <b/>
      <sz val="12"/>
      <color indexed="8"/>
      <name val="Arial"/>
      <family val="2"/>
    </font>
    <font>
      <sz val="12"/>
      <name val=".VnArial"/>
      <family val="2"/>
    </font>
    <font>
      <sz val="12"/>
      <name val=".VnTime"/>
      <family val="2"/>
    </font>
    <font>
      <sz val="12"/>
      <name val=".VnTime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0"/>
      <name val="Arial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sz val="9"/>
      <name val=".Vn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  <charset val="163"/>
    </font>
    <font>
      <sz val="9.5"/>
      <name val="Arial"/>
      <family val="2"/>
    </font>
    <font>
      <i/>
      <sz val="9.5"/>
      <name val="Arial"/>
      <family val="2"/>
    </font>
    <font>
      <sz val="11"/>
      <color indexed="8"/>
      <name val="Calibri"/>
      <family val="2"/>
    </font>
    <font>
      <sz val="11"/>
      <name val=".VnTime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i/>
      <sz val="16"/>
      <name val="Helv"/>
      <family val="2"/>
    </font>
    <font>
      <sz val="13"/>
      <name val="Times New Roman"/>
      <family val="1"/>
      <charset val="163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6"/>
      <name val="Arial"/>
      <family val="2"/>
    </font>
    <font>
      <b/>
      <i/>
      <sz val="10"/>
      <color indexed="8"/>
      <name val="Arial"/>
      <family val="2"/>
    </font>
    <font>
      <b/>
      <sz val="12"/>
      <name val=".Vn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i/>
      <sz val="10"/>
      <name val="Arial"/>
      <family val="2"/>
    </font>
    <font>
      <b/>
      <sz val="9"/>
      <color indexed="8"/>
      <name val="Arial"/>
      <family val="2"/>
      <charset val="163"/>
    </font>
    <font>
      <i/>
      <sz val="12"/>
      <name val="Arial"/>
      <family val="2"/>
    </font>
    <font>
      <sz val="9"/>
      <color indexed="8"/>
      <name val="Arial"/>
      <family val="2"/>
      <charset val="163"/>
    </font>
    <font>
      <b/>
      <sz val="9"/>
      <name val="Arial"/>
      <family val="2"/>
      <charset val="163"/>
    </font>
    <font>
      <i/>
      <sz val="8.5"/>
      <color indexed="8"/>
      <name val="Arial"/>
      <family val="2"/>
    </font>
    <font>
      <sz val="10"/>
      <name val=".VnTime"/>
      <family val="2"/>
    </font>
    <font>
      <sz val="10"/>
      <name val=".VnTime"/>
      <family val="2"/>
    </font>
    <font>
      <b/>
      <i/>
      <sz val="12"/>
      <name val="Arial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.VnArial"/>
      <family val="2"/>
    </font>
    <font>
      <i/>
      <sz val="8"/>
      <color indexed="8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i/>
      <sz val="12"/>
      <name val=".VnArial"/>
      <family val="2"/>
    </font>
    <font>
      <sz val="11"/>
      <color theme="1"/>
      <name val="Times New Roman"/>
      <family val="1"/>
    </font>
    <font>
      <b/>
      <sz val="10"/>
      <color rgb="FF0000FF"/>
      <name val="Arial"/>
      <family val="2"/>
    </font>
    <font>
      <i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i/>
      <sz val="10"/>
      <color indexed="8"/>
      <name val="Cambria"/>
      <family val="1"/>
      <scheme val="major"/>
    </font>
    <font>
      <sz val="12"/>
      <name val="Cambria"/>
      <family val="1"/>
      <scheme val="major"/>
    </font>
    <font>
      <b/>
      <sz val="11"/>
      <color indexed="8"/>
      <name val="Times New Roman"/>
      <family val="2"/>
    </font>
    <font>
      <b/>
      <sz val="10"/>
      <color rgb="FFFF0000"/>
      <name val="Arial"/>
      <family val="2"/>
    </font>
    <font>
      <sz val="11"/>
      <color indexed="8"/>
      <name val="Times New Roman"/>
      <family val="2"/>
    </font>
    <font>
      <i/>
      <sz val="11"/>
      <color indexed="8"/>
      <name val="Times New Roman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754">
    <xf numFmtId="0" fontId="0" fillId="0" borderId="0"/>
    <xf numFmtId="172" fontId="26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66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164" fontId="19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0" fontId="62" fillId="2" borderId="0" applyNumberFormat="0"/>
    <xf numFmtId="0" fontId="62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0" fontId="9" fillId="2" borderId="0" applyNumberFormat="0"/>
    <xf numFmtId="0" fontId="62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172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73" fontId="19" fillId="0" borderId="0" applyFont="0" applyFill="0" applyBorder="0" applyAlignment="0" applyProtection="0"/>
    <xf numFmtId="166" fontId="26" fillId="0" borderId="0" applyFont="0" applyFill="0" applyBorder="0" applyAlignment="0" applyProtection="0"/>
    <xf numFmtId="16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7" fontId="26" fillId="0" borderId="0" applyFont="0" applyFill="0" applyBorder="0" applyAlignment="0" applyProtection="0"/>
    <xf numFmtId="174" fontId="19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7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6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9" fillId="0" borderId="0" applyFont="0" applyFill="0" applyBorder="0" applyAlignment="0" applyProtection="0"/>
    <xf numFmtId="166" fontId="26" fillId="0" borderId="0" applyFont="0" applyFill="0" applyBorder="0" applyAlignment="0" applyProtection="0"/>
    <xf numFmtId="17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0" borderId="0"/>
    <xf numFmtId="0" fontId="6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3" fillId="0" borderId="0"/>
    <xf numFmtId="0" fontId="63" fillId="2" borderId="0" applyNumberFormat="0"/>
    <xf numFmtId="0" fontId="63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2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8" fillId="2" borderId="0" applyNumberFormat="0"/>
    <xf numFmtId="0" fontId="63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9" fontId="27" fillId="0" borderId="0" applyBorder="0" applyAlignment="0" applyProtection="0"/>
    <xf numFmtId="0" fontId="67" fillId="3" borderId="0" applyNumberFormat="0" applyBorder="0" applyAlignment="0" applyProtection="0"/>
    <xf numFmtId="0" fontId="67" fillId="4" borderId="0" applyNumberFormat="0" applyBorder="0" applyAlignment="0" applyProtection="0"/>
    <xf numFmtId="0" fontId="67" fillId="5" borderId="0" applyNumberFormat="0" applyBorder="0" applyAlignment="0" applyProtection="0"/>
    <xf numFmtId="0" fontId="67" fillId="6" borderId="0" applyNumberFormat="0" applyBorder="0" applyAlignment="0" applyProtection="0"/>
    <xf numFmtId="0" fontId="67" fillId="7" borderId="0" applyNumberFormat="0" applyBorder="0" applyAlignment="0" applyProtection="0"/>
    <xf numFmtId="0" fontId="67" fillId="8" borderId="0" applyNumberFormat="0" applyBorder="0" applyAlignment="0" applyProtection="0"/>
    <xf numFmtId="0" fontId="67" fillId="9" borderId="0" applyNumberFormat="0" applyBorder="0" applyAlignment="0" applyProtection="0"/>
    <xf numFmtId="0" fontId="67" fillId="10" borderId="0" applyNumberFormat="0" applyBorder="0" applyAlignment="0" applyProtection="0"/>
    <xf numFmtId="0" fontId="67" fillId="11" borderId="0" applyNumberFormat="0" applyBorder="0" applyAlignment="0" applyProtection="0"/>
    <xf numFmtId="0" fontId="67" fillId="6" borderId="0" applyNumberFormat="0" applyBorder="0" applyAlignment="0" applyProtection="0"/>
    <xf numFmtId="0" fontId="67" fillId="9" borderId="0" applyNumberFormat="0" applyBorder="0" applyAlignment="0" applyProtection="0"/>
    <xf numFmtId="0" fontId="67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20" borderId="0" applyNumberFormat="0" applyBorder="0" applyAlignment="0" applyProtection="0"/>
    <xf numFmtId="175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8" fillId="0" borderId="0" applyFont="0" applyFill="0" applyBorder="0" applyAlignment="0" applyProtection="0"/>
    <xf numFmtId="176" fontId="22" fillId="0" borderId="0" applyFont="0" applyFill="0" applyBorder="0" applyAlignment="0" applyProtection="0"/>
    <xf numFmtId="177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8" fontId="29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70" fillId="4" borderId="0" applyNumberFormat="0" applyBorder="0" applyAlignment="0" applyProtection="0"/>
    <xf numFmtId="0" fontId="28" fillId="0" borderId="0"/>
    <xf numFmtId="0" fontId="30" fillId="0" borderId="0"/>
    <xf numFmtId="0" fontId="71" fillId="21" borderId="1" applyNumberFormat="0" applyAlignment="0" applyProtection="0"/>
    <xf numFmtId="0" fontId="31" fillId="0" borderId="0"/>
    <xf numFmtId="179" fontId="19" fillId="0" borderId="0" applyFont="0" applyFill="0" applyBorder="0" applyAlignment="0" applyProtection="0"/>
    <xf numFmtId="0" fontId="72" fillId="22" borderId="2" applyNumberFormat="0" applyAlignment="0" applyProtection="0"/>
    <xf numFmtId="165" fontId="67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64" fillId="0" borderId="0" applyFont="0" applyFill="0" applyBorder="0" applyAlignment="0" applyProtection="0"/>
    <xf numFmtId="191" fontId="30" fillId="0" borderId="0"/>
    <xf numFmtId="3" fontId="9" fillId="0" borderId="0" applyFont="0" applyFill="0" applyBorder="0" applyAlignment="0" applyProtection="0"/>
    <xf numFmtId="0" fontId="32" fillId="0" borderId="0">
      <alignment horizontal="center"/>
    </xf>
    <xf numFmtId="192" fontId="64" fillId="0" borderId="0" applyFont="0" applyFill="0" applyBorder="0" applyAlignment="0" applyProtection="0"/>
    <xf numFmtId="180" fontId="9" fillId="0" borderId="0" applyFont="0" applyFill="0" applyBorder="0" applyAlignment="0" applyProtection="0"/>
    <xf numFmtId="189" fontId="22" fillId="0" borderId="0"/>
    <xf numFmtId="0" fontId="9" fillId="0" borderId="0" applyFont="0" applyFill="0" applyBorder="0" applyAlignment="0" applyProtection="0"/>
    <xf numFmtId="3" fontId="33" fillId="0" borderId="3">
      <alignment horizontal="left" vertical="top" wrapText="1"/>
    </xf>
    <xf numFmtId="190" fontId="22" fillId="0" borderId="0"/>
    <xf numFmtId="0" fontId="77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34" fillId="0" borderId="0">
      <alignment vertical="top" wrapText="1"/>
    </xf>
    <xf numFmtId="0" fontId="78" fillId="5" borderId="0" applyNumberFormat="0" applyBorder="0" applyAlignment="0" applyProtection="0"/>
    <xf numFmtId="38" fontId="35" fillId="23" borderId="0" applyNumberFormat="0" applyBorder="0" applyAlignment="0" applyProtection="0"/>
    <xf numFmtId="0" fontId="36" fillId="0" borderId="0">
      <alignment horizontal="left"/>
    </xf>
    <xf numFmtId="0" fontId="10" fillId="0" borderId="4" applyNumberFormat="0" applyAlignment="0" applyProtection="0">
      <alignment horizontal="left" vertical="center"/>
    </xf>
    <xf numFmtId="0" fontId="10" fillId="0" borderId="5">
      <alignment horizontal="left" vertical="center"/>
    </xf>
    <xf numFmtId="0" fontId="79" fillId="0" borderId="6" applyNumberFormat="0" applyFill="0" applyAlignment="0" applyProtection="0"/>
    <xf numFmtId="0" fontId="80" fillId="0" borderId="7" applyNumberFormat="0" applyFill="0" applyAlignment="0" applyProtection="0"/>
    <xf numFmtId="0" fontId="81" fillId="0" borderId="8" applyNumberFormat="0" applyFill="0" applyAlignment="0" applyProtection="0"/>
    <xf numFmtId="0" fontId="81" fillId="0" borderId="0" applyNumberFormat="0" applyFill="0" applyBorder="0" applyAlignment="0" applyProtection="0"/>
    <xf numFmtId="0" fontId="37" fillId="0" borderId="0" applyProtection="0"/>
    <xf numFmtId="0" fontId="38" fillId="0" borderId="0" applyProtection="0"/>
    <xf numFmtId="10" fontId="35" fillId="23" borderId="9" applyNumberFormat="0" applyBorder="0" applyAlignment="0" applyProtection="0"/>
    <xf numFmtId="0" fontId="82" fillId="8" borderId="1" applyNumberFormat="0" applyAlignment="0" applyProtection="0"/>
    <xf numFmtId="0" fontId="83" fillId="0" borderId="10" applyNumberFormat="0" applyFill="0" applyAlignment="0" applyProtection="0"/>
    <xf numFmtId="0" fontId="39" fillId="0" borderId="11"/>
    <xf numFmtId="18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3" fillId="0" borderId="0" applyNumberFormat="0" applyFont="0" applyFill="0" applyAlignment="0"/>
    <xf numFmtId="0" fontId="84" fillId="24" borderId="0" applyNumberFormat="0" applyBorder="0" applyAlignment="0" applyProtection="0"/>
    <xf numFmtId="0" fontId="30" fillId="0" borderId="0"/>
    <xf numFmtId="0" fontId="18" fillId="0" borderId="0">
      <alignment horizontal="left"/>
    </xf>
    <xf numFmtId="37" fontId="40" fillId="0" borderId="0"/>
    <xf numFmtId="0" fontId="17" fillId="0" borderId="0">
      <alignment horizontal="left"/>
    </xf>
    <xf numFmtId="0" fontId="22" fillId="0" borderId="0"/>
    <xf numFmtId="193" fontId="85" fillId="0" borderId="0"/>
    <xf numFmtId="0" fontId="86" fillId="0" borderId="0"/>
    <xf numFmtId="0" fontId="87" fillId="0" borderId="0"/>
    <xf numFmtId="0" fontId="68" fillId="0" borderId="0"/>
    <xf numFmtId="0" fontId="9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9" fillId="0" borderId="0" applyNumberFormat="0" applyFont="0" applyFill="0" applyBorder="0" applyAlignment="0" applyProtection="0"/>
    <xf numFmtId="0" fontId="2" fillId="0" borderId="0"/>
    <xf numFmtId="0" fontId="105" fillId="0" borderId="0"/>
    <xf numFmtId="0" fontId="104" fillId="0" borderId="0"/>
    <xf numFmtId="0" fontId="115" fillId="0" borderId="0"/>
    <xf numFmtId="0" fontId="104" fillId="0" borderId="0"/>
    <xf numFmtId="0" fontId="104" fillId="0" borderId="0"/>
    <xf numFmtId="0" fontId="104" fillId="0" borderId="0"/>
    <xf numFmtId="0" fontId="58" fillId="0" borderId="0"/>
    <xf numFmtId="0" fontId="74" fillId="0" borderId="0"/>
    <xf numFmtId="0" fontId="2" fillId="0" borderId="0"/>
    <xf numFmtId="0" fontId="104" fillId="0" borderId="0"/>
    <xf numFmtId="0" fontId="104" fillId="0" borderId="0"/>
    <xf numFmtId="0" fontId="104" fillId="0" borderId="0"/>
    <xf numFmtId="0" fontId="9" fillId="0" borderId="0"/>
    <xf numFmtId="0" fontId="67" fillId="0" borderId="0"/>
    <xf numFmtId="0" fontId="75" fillId="0" borderId="0"/>
    <xf numFmtId="0" fontId="64" fillId="0" borderId="0"/>
    <xf numFmtId="0" fontId="76" fillId="0" borderId="0"/>
    <xf numFmtId="0" fontId="104" fillId="0" borderId="0"/>
    <xf numFmtId="0" fontId="88" fillId="0" borderId="0"/>
    <xf numFmtId="0" fontId="73" fillId="0" borderId="0"/>
    <xf numFmtId="0" fontId="17" fillId="0" borderId="0"/>
    <xf numFmtId="0" fontId="67" fillId="0" borderId="0"/>
    <xf numFmtId="0" fontId="89" fillId="0" borderId="0"/>
    <xf numFmtId="0" fontId="11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9" fillId="0" borderId="0"/>
    <xf numFmtId="0" fontId="9" fillId="0" borderId="0"/>
    <xf numFmtId="0" fontId="68" fillId="0" borderId="0"/>
    <xf numFmtId="0" fontId="68" fillId="0" borderId="0"/>
    <xf numFmtId="0" fontId="68" fillId="0" borderId="0"/>
    <xf numFmtId="0" fontId="9" fillId="25" borderId="12" applyNumberFormat="0" applyFont="0" applyAlignment="0" applyProtection="0"/>
    <xf numFmtId="0" fontId="90" fillId="21" borderId="13" applyNumberFormat="0" applyAlignment="0" applyProtection="0"/>
    <xf numFmtId="10" fontId="22" fillId="0" borderId="0" applyFont="0" applyFill="0" applyBorder="0" applyAlignment="0" applyProtection="0"/>
    <xf numFmtId="9" fontId="62" fillId="0" borderId="0" applyFont="0" applyFill="0" applyBorder="0" applyAlignment="0" applyProtection="0"/>
    <xf numFmtId="16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2" fillId="0" borderId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41" fillId="0" borderId="0"/>
    <xf numFmtId="0" fontId="42" fillId="0" borderId="0">
      <alignment horizontal="center"/>
    </xf>
    <xf numFmtId="0" fontId="43" fillId="0" borderId="14">
      <alignment horizontal="center" vertical="center"/>
    </xf>
    <xf numFmtId="0" fontId="44" fillId="0" borderId="9" applyAlignment="0">
      <alignment horizontal="center" vertical="center" wrapText="1"/>
    </xf>
    <xf numFmtId="0" fontId="45" fillId="0" borderId="9">
      <alignment horizontal="center" vertical="center" wrapText="1"/>
    </xf>
    <xf numFmtId="3" fontId="14" fillId="0" borderId="0"/>
    <xf numFmtId="0" fontId="46" fillId="0" borderId="15"/>
    <xf numFmtId="0" fontId="39" fillId="0" borderId="0"/>
    <xf numFmtId="0" fontId="47" fillId="0" borderId="0" applyFont="0">
      <alignment horizontal="centerContinuous"/>
    </xf>
    <xf numFmtId="0" fontId="91" fillId="0" borderId="16" applyNumberFormat="0" applyFill="0" applyAlignment="0" applyProtection="0"/>
    <xf numFmtId="0" fontId="92" fillId="0" borderId="0" applyNumberForma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>
      <alignment vertical="center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50" fillId="0" borderId="0"/>
    <xf numFmtId="181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3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0" fontId="55" fillId="0" borderId="0"/>
    <xf numFmtId="0" fontId="51" fillId="0" borderId="0" applyProtection="0"/>
    <xf numFmtId="166" fontId="52" fillId="0" borderId="0" applyFont="0" applyFill="0" applyBorder="0" applyAlignment="0" applyProtection="0"/>
    <xf numFmtId="40" fontId="53" fillId="0" borderId="0" applyFont="0" applyFill="0" applyBorder="0" applyAlignment="0" applyProtection="0"/>
    <xf numFmtId="0" fontId="17" fillId="0" borderId="0"/>
    <xf numFmtId="172" fontId="52" fillId="0" borderId="0" applyFont="0" applyFill="0" applyBorder="0" applyAlignment="0" applyProtection="0"/>
    <xf numFmtId="185" fontId="53" fillId="0" borderId="0" applyFont="0" applyFill="0" applyBorder="0" applyAlignment="0" applyProtection="0"/>
    <xf numFmtId="186" fontId="52" fillId="0" borderId="0" applyFont="0" applyFill="0" applyBorder="0" applyAlignment="0" applyProtection="0"/>
    <xf numFmtId="0" fontId="9" fillId="0" borderId="0"/>
    <xf numFmtId="0" fontId="129" fillId="0" borderId="0" applyBorder="0"/>
  </cellStyleXfs>
  <cellXfs count="518">
    <xf numFmtId="0" fontId="0" fillId="0" borderId="0" xfId="0"/>
    <xf numFmtId="0" fontId="2" fillId="0" borderId="0" xfId="698" applyFill="1" applyAlignment="1"/>
    <xf numFmtId="0" fontId="96" fillId="0" borderId="0" xfId="698" applyNumberFormat="1" applyFont="1" applyFill="1" applyAlignment="1">
      <alignment wrapText="1"/>
    </xf>
    <xf numFmtId="0" fontId="8" fillId="0" borderId="14" xfId="698" applyNumberFormat="1" applyFont="1" applyFill="1" applyBorder="1" applyAlignment="1">
      <alignment horizontal="right"/>
    </xf>
    <xf numFmtId="0" fontId="9" fillId="0" borderId="14" xfId="698" applyFont="1" applyFill="1" applyBorder="1" applyAlignment="1"/>
    <xf numFmtId="0" fontId="9" fillId="0" borderId="0" xfId="698" applyFont="1" applyFill="1" applyAlignment="1"/>
    <xf numFmtId="0" fontId="4" fillId="0" borderId="0" xfId="698" applyNumberFormat="1" applyFont="1" applyFill="1" applyAlignment="1">
      <alignment horizontal="left"/>
    </xf>
    <xf numFmtId="0" fontId="10" fillId="0" borderId="0" xfId="698" applyNumberFormat="1" applyFont="1" applyFill="1" applyAlignment="1">
      <alignment horizontal="left"/>
    </xf>
    <xf numFmtId="0" fontId="2" fillId="0" borderId="0" xfId="698" applyAlignment="1"/>
    <xf numFmtId="0" fontId="95" fillId="0" borderId="0" xfId="698" applyFont="1" applyAlignment="1"/>
    <xf numFmtId="0" fontId="8" fillId="0" borderId="14" xfId="698" applyNumberFormat="1" applyFont="1" applyBorder="1" applyAlignment="1">
      <alignment horizontal="right"/>
    </xf>
    <xf numFmtId="0" fontId="9" fillId="0" borderId="14" xfId="698" applyFont="1" applyBorder="1" applyAlignment="1"/>
    <xf numFmtId="0" fontId="9" fillId="0" borderId="0" xfId="698" applyFont="1" applyAlignment="1"/>
    <xf numFmtId="0" fontId="8" fillId="0" borderId="0" xfId="698" applyNumberFormat="1" applyFont="1" applyAlignment="1">
      <alignment horizontal="left"/>
    </xf>
    <xf numFmtId="0" fontId="4" fillId="0" borderId="0" xfId="698" applyNumberFormat="1" applyFont="1" applyAlignment="1">
      <alignment horizontal="left"/>
    </xf>
    <xf numFmtId="0" fontId="10" fillId="0" borderId="0" xfId="698" applyNumberFormat="1" applyFont="1" applyAlignment="1">
      <alignment horizontal="left"/>
    </xf>
    <xf numFmtId="0" fontId="14" fillId="0" borderId="0" xfId="698" applyFont="1" applyAlignment="1"/>
    <xf numFmtId="1" fontId="2" fillId="0" borderId="0" xfId="698" applyNumberFormat="1" applyAlignment="1"/>
    <xf numFmtId="1" fontId="95" fillId="0" borderId="0" xfId="698" applyNumberFormat="1" applyFont="1" applyAlignment="1"/>
    <xf numFmtId="168" fontId="9" fillId="0" borderId="0" xfId="698" applyNumberFormat="1" applyFont="1" applyAlignment="1"/>
    <xf numFmtId="0" fontId="59" fillId="0" borderId="0" xfId="698" applyFont="1" applyAlignment="1"/>
    <xf numFmtId="0" fontId="6" fillId="0" borderId="0" xfId="698" applyFont="1" applyBorder="1" applyAlignment="1">
      <alignment wrapText="1"/>
    </xf>
    <xf numFmtId="0" fontId="6" fillId="0" borderId="17" xfId="698" applyFont="1" applyBorder="1" applyAlignment="1">
      <alignment wrapText="1"/>
    </xf>
    <xf numFmtId="0" fontId="9" fillId="0" borderId="14" xfId="698" applyNumberFormat="1" applyFont="1" applyBorder="1" applyAlignment="1"/>
    <xf numFmtId="0" fontId="3" fillId="0" borderId="0" xfId="698" applyFont="1" applyAlignment="1"/>
    <xf numFmtId="0" fontId="6" fillId="0" borderId="0" xfId="698" applyFont="1" applyBorder="1" applyAlignment="1">
      <alignment horizontal="center" wrapText="1"/>
    </xf>
    <xf numFmtId="0" fontId="103" fillId="0" borderId="0" xfId="698" applyFont="1" applyBorder="1" applyAlignment="1">
      <alignment horizontal="center" vertical="center" wrapText="1"/>
    </xf>
    <xf numFmtId="168" fontId="2" fillId="0" borderId="0" xfId="698" applyNumberFormat="1" applyAlignment="1"/>
    <xf numFmtId="168" fontId="8" fillId="0" borderId="14" xfId="698" applyNumberFormat="1" applyFont="1" applyBorder="1" applyAlignment="1">
      <alignment horizontal="right"/>
    </xf>
    <xf numFmtId="0" fontId="100" fillId="0" borderId="0" xfId="698" applyNumberFormat="1" applyFont="1" applyAlignment="1">
      <alignment horizontal="left"/>
    </xf>
    <xf numFmtId="0" fontId="2" fillId="0" borderId="0" xfId="698" applyFont="1" applyAlignment="1"/>
    <xf numFmtId="0" fontId="9" fillId="0" borderId="0" xfId="702"/>
    <xf numFmtId="195" fontId="9" fillId="0" borderId="0" xfId="616" applyNumberFormat="1" applyFont="1"/>
    <xf numFmtId="0" fontId="9" fillId="0" borderId="0" xfId="702" applyFont="1"/>
    <xf numFmtId="0" fontId="11" fillId="0" borderId="0" xfId="702" applyFont="1"/>
    <xf numFmtId="0" fontId="6" fillId="0" borderId="0" xfId="664" applyFont="1" applyAlignment="1">
      <alignment horizontal="right" wrapText="1"/>
    </xf>
    <xf numFmtId="0" fontId="9" fillId="0" borderId="14" xfId="702" applyFont="1" applyBorder="1"/>
    <xf numFmtId="0" fontId="6" fillId="0" borderId="0" xfId="664" applyFont="1" applyFill="1" applyAlignment="1">
      <alignment horizontal="right" wrapText="1"/>
    </xf>
    <xf numFmtId="0" fontId="6" fillId="0" borderId="0" xfId="664" applyFont="1" applyFill="1" applyAlignment="1">
      <alignment wrapText="1"/>
    </xf>
    <xf numFmtId="0" fontId="9" fillId="0" borderId="0" xfId="664" applyNumberFormat="1" applyFont="1" applyBorder="1" applyAlignment="1">
      <alignment horizontal="center" vertical="center" wrapText="1"/>
    </xf>
    <xf numFmtId="0" fontId="9" fillId="0" borderId="0" xfId="703"/>
    <xf numFmtId="0" fontId="12" fillId="0" borderId="14" xfId="702" applyNumberFormat="1" applyFont="1" applyBorder="1" applyAlignment="1">
      <alignment horizontal="right"/>
    </xf>
    <xf numFmtId="0" fontId="4" fillId="0" borderId="0" xfId="702" applyNumberFormat="1" applyFont="1" applyAlignment="1">
      <alignment horizontal="left" indent="1"/>
    </xf>
    <xf numFmtId="0" fontId="15" fillId="0" borderId="0" xfId="702" applyNumberFormat="1" applyFont="1"/>
    <xf numFmtId="0" fontId="6" fillId="0" borderId="0" xfId="664" applyFont="1" applyAlignment="1">
      <alignment wrapText="1"/>
    </xf>
    <xf numFmtId="0" fontId="2" fillId="0" borderId="0" xfId="669" applyAlignment="1"/>
    <xf numFmtId="0" fontId="2" fillId="0" borderId="0" xfId="669" applyFill="1" applyAlignment="1"/>
    <xf numFmtId="2" fontId="2" fillId="0" borderId="0" xfId="669" applyNumberFormat="1" applyAlignment="1"/>
    <xf numFmtId="2" fontId="7" fillId="0" borderId="0" xfId="669" applyNumberFormat="1" applyFont="1" applyFill="1" applyAlignment="1">
      <alignment horizontal="right" wrapText="1"/>
    </xf>
    <xf numFmtId="0" fontId="7" fillId="0" borderId="0" xfId="669" applyNumberFormat="1" applyFont="1" applyBorder="1" applyAlignment="1">
      <alignment horizontal="left" wrapText="1" indent="1"/>
    </xf>
    <xf numFmtId="0" fontId="7" fillId="0" borderId="0" xfId="669" applyNumberFormat="1" applyFont="1" applyAlignment="1">
      <alignment horizontal="left" wrapText="1" indent="1"/>
    </xf>
    <xf numFmtId="2" fontId="6" fillId="0" borderId="0" xfId="669" applyNumberFormat="1" applyFont="1" applyFill="1" applyAlignment="1">
      <alignment horizontal="right" wrapText="1"/>
    </xf>
    <xf numFmtId="0" fontId="94" fillId="0" borderId="0" xfId="669" applyNumberFormat="1" applyFont="1" applyAlignment="1">
      <alignment wrapText="1"/>
    </xf>
    <xf numFmtId="0" fontId="6" fillId="0" borderId="0" xfId="669" applyNumberFormat="1" applyFont="1" applyAlignment="1">
      <alignment wrapText="1"/>
    </xf>
    <xf numFmtId="0" fontId="8" fillId="0" borderId="0" xfId="669" applyNumberFormat="1" applyFont="1" applyAlignment="1">
      <alignment horizontal="left" wrapText="1" indent="1"/>
    </xf>
    <xf numFmtId="0" fontId="6" fillId="0" borderId="0" xfId="669" applyFont="1" applyAlignment="1">
      <alignment wrapText="1"/>
    </xf>
    <xf numFmtId="0" fontId="9" fillId="0" borderId="0" xfId="669" applyFont="1" applyAlignment="1"/>
    <xf numFmtId="1" fontId="7" fillId="0" borderId="0" xfId="669" applyNumberFormat="1" applyFont="1" applyFill="1" applyAlignment="1">
      <alignment horizontal="right" wrapText="1"/>
    </xf>
    <xf numFmtId="0" fontId="9" fillId="0" borderId="0" xfId="669" applyFont="1" applyFill="1" applyAlignment="1"/>
    <xf numFmtId="1" fontId="6" fillId="0" borderId="0" xfId="669" applyNumberFormat="1" applyFont="1" applyFill="1" applyAlignment="1">
      <alignment horizontal="right" wrapText="1"/>
    </xf>
    <xf numFmtId="0" fontId="11" fillId="0" borderId="0" xfId="669" applyFont="1" applyFill="1" applyAlignment="1"/>
    <xf numFmtId="0" fontId="6" fillId="0" borderId="0" xfId="669" applyFont="1" applyBorder="1" applyAlignment="1">
      <alignment wrapText="1"/>
    </xf>
    <xf numFmtId="0" fontId="8" fillId="0" borderId="14" xfId="669" applyFont="1" applyBorder="1" applyAlignment="1">
      <alignment horizontal="left"/>
    </xf>
    <xf numFmtId="0" fontId="4" fillId="0" borderId="0" xfId="669" applyNumberFormat="1" applyFont="1" applyBorder="1" applyAlignment="1">
      <alignment horizontal="left"/>
    </xf>
    <xf numFmtId="0" fontId="4" fillId="0" borderId="0" xfId="669" applyNumberFormat="1" applyFont="1" applyAlignment="1">
      <alignment horizontal="left"/>
    </xf>
    <xf numFmtId="0" fontId="15" fillId="0" borderId="0" xfId="669" applyNumberFormat="1" applyFont="1" applyAlignment="1">
      <alignment horizontal="left"/>
    </xf>
    <xf numFmtId="0" fontId="14" fillId="0" borderId="0" xfId="669" applyFont="1" applyFill="1" applyAlignment="1"/>
    <xf numFmtId="0" fontId="7" fillId="0" borderId="0" xfId="669" applyFont="1" applyFill="1" applyBorder="1" applyAlignment="1">
      <alignment horizontal="right" wrapText="1"/>
    </xf>
    <xf numFmtId="0" fontId="7" fillId="0" borderId="0" xfId="669" applyFont="1" applyFill="1" applyBorder="1" applyAlignment="1">
      <alignment horizontal="center" wrapText="1"/>
    </xf>
    <xf numFmtId="0" fontId="8" fillId="0" borderId="0" xfId="669" applyNumberFormat="1" applyFont="1" applyFill="1" applyAlignment="1">
      <alignment horizontal="right"/>
    </xf>
    <xf numFmtId="0" fontId="8" fillId="0" borderId="14" xfId="669" applyFont="1" applyFill="1" applyBorder="1" applyAlignment="1">
      <alignment horizontal="right"/>
    </xf>
    <xf numFmtId="0" fontId="4" fillId="0" borderId="0" xfId="669" applyNumberFormat="1" applyFont="1" applyFill="1" applyAlignment="1">
      <alignment horizontal="left"/>
    </xf>
    <xf numFmtId="0" fontId="15" fillId="0" borderId="0" xfId="669" applyNumberFormat="1" applyFont="1" applyFill="1" applyAlignment="1">
      <alignment horizontal="left"/>
    </xf>
    <xf numFmtId="0" fontId="7" fillId="0" borderId="0" xfId="669" applyFont="1" applyFill="1" applyBorder="1" applyAlignment="1">
      <alignment wrapText="1"/>
    </xf>
    <xf numFmtId="0" fontId="14" fillId="0" borderId="0" xfId="669" applyFont="1" applyAlignment="1">
      <alignment horizontal="left" wrapText="1"/>
    </xf>
    <xf numFmtId="0" fontId="14" fillId="0" borderId="0" xfId="669" applyFont="1" applyAlignment="1">
      <alignment vertical="top" wrapText="1"/>
    </xf>
    <xf numFmtId="1" fontId="96" fillId="0" borderId="0" xfId="669" applyNumberFormat="1" applyFont="1" applyAlignment="1">
      <alignment horizontal="right" wrapText="1"/>
    </xf>
    <xf numFmtId="0" fontId="7" fillId="0" borderId="0" xfId="669" applyFont="1" applyAlignment="1">
      <alignment horizontal="right" wrapText="1"/>
    </xf>
    <xf numFmtId="0" fontId="7" fillId="0" borderId="0" xfId="669" applyFont="1" applyBorder="1" applyAlignment="1">
      <alignment horizontal="center" wrapText="1"/>
    </xf>
    <xf numFmtId="0" fontId="8" fillId="0" borderId="14" xfId="669" applyNumberFormat="1" applyFont="1" applyBorder="1" applyAlignment="1">
      <alignment horizontal="right"/>
    </xf>
    <xf numFmtId="0" fontId="9" fillId="0" borderId="14" xfId="669" applyFont="1" applyBorder="1" applyAlignment="1">
      <alignment horizontal="left"/>
    </xf>
    <xf numFmtId="0" fontId="8" fillId="0" borderId="0" xfId="669" applyNumberFormat="1" applyFont="1" applyAlignment="1">
      <alignment horizontal="left"/>
    </xf>
    <xf numFmtId="0" fontId="10" fillId="0" borderId="0" xfId="669" applyNumberFormat="1" applyFont="1" applyAlignment="1">
      <alignment horizontal="left"/>
    </xf>
    <xf numFmtId="0" fontId="2" fillId="0" borderId="0" xfId="669" applyBorder="1" applyAlignment="1"/>
    <xf numFmtId="0" fontId="7" fillId="0" borderId="0" xfId="669" applyNumberFormat="1" applyFont="1" applyAlignment="1">
      <alignment horizontal="left" wrapText="1"/>
    </xf>
    <xf numFmtId="0" fontId="2" fillId="0" borderId="0" xfId="669" applyAlignment="1">
      <alignment vertical="center"/>
    </xf>
    <xf numFmtId="0" fontId="7" fillId="0" borderId="0" xfId="669" applyFont="1" applyBorder="1" applyAlignment="1">
      <alignment horizontal="center" vertical="center" wrapText="1"/>
    </xf>
    <xf numFmtId="0" fontId="7" fillId="0" borderId="14" xfId="669" applyNumberFormat="1" applyFont="1" applyBorder="1" applyAlignment="1">
      <alignment horizontal="right"/>
    </xf>
    <xf numFmtId="0" fontId="9" fillId="0" borderId="14" xfId="669" applyFont="1" applyBorder="1" applyAlignment="1"/>
    <xf numFmtId="0" fontId="8" fillId="0" borderId="14" xfId="669" applyNumberFormat="1" applyFont="1" applyBorder="1" applyAlignment="1">
      <alignment horizontal="left"/>
    </xf>
    <xf numFmtId="0" fontId="14" fillId="0" borderId="0" xfId="669" applyFont="1" applyAlignment="1">
      <alignment wrapText="1"/>
    </xf>
    <xf numFmtId="0" fontId="9" fillId="0" borderId="14" xfId="669" applyFont="1" applyFill="1" applyBorder="1" applyAlignment="1"/>
    <xf numFmtId="0" fontId="10" fillId="0" borderId="0" xfId="669" applyNumberFormat="1" applyFont="1" applyFill="1" applyAlignment="1">
      <alignment horizontal="left"/>
    </xf>
    <xf numFmtId="0" fontId="96" fillId="0" borderId="0" xfId="669" applyFont="1" applyBorder="1" applyAlignment="1">
      <alignment wrapText="1"/>
    </xf>
    <xf numFmtId="0" fontId="96" fillId="0" borderId="0" xfId="669" applyFont="1" applyBorder="1" applyAlignment="1">
      <alignment horizontal="right" wrapText="1"/>
    </xf>
    <xf numFmtId="2" fontId="101" fillId="0" borderId="0" xfId="669" applyNumberFormat="1" applyFont="1" applyAlignment="1">
      <alignment horizontal="right" wrapText="1"/>
    </xf>
    <xf numFmtId="2" fontId="96" fillId="0" borderId="0" xfId="669" applyNumberFormat="1" applyFont="1" applyAlignment="1">
      <alignment horizontal="right" wrapText="1"/>
    </xf>
    <xf numFmtId="0" fontId="13" fillId="0" borderId="0" xfId="669" applyFont="1" applyAlignment="1">
      <alignment horizontal="right" wrapText="1"/>
    </xf>
    <xf numFmtId="0" fontId="51" fillId="0" borderId="0" xfId="669" applyFont="1" applyFill="1" applyAlignment="1"/>
    <xf numFmtId="0" fontId="96" fillId="0" borderId="17" xfId="669" applyFont="1" applyBorder="1" applyAlignment="1">
      <alignment wrapText="1"/>
    </xf>
    <xf numFmtId="2" fontId="13" fillId="0" borderId="0" xfId="669" applyNumberFormat="1" applyFont="1" applyAlignment="1">
      <alignment horizontal="right" wrapText="1"/>
    </xf>
    <xf numFmtId="0" fontId="13" fillId="0" borderId="0" xfId="669" applyNumberFormat="1" applyFont="1" applyAlignment="1">
      <alignment horizontal="left" wrapText="1" indent="1"/>
    </xf>
    <xf numFmtId="0" fontId="97" fillId="0" borderId="0" xfId="669" applyNumberFormat="1" applyFont="1" applyAlignment="1">
      <alignment wrapText="1"/>
    </xf>
    <xf numFmtId="0" fontId="96" fillId="0" borderId="0" xfId="669" applyNumberFormat="1" applyFont="1" applyAlignment="1">
      <alignment wrapText="1"/>
    </xf>
    <xf numFmtId="0" fontId="5" fillId="0" borderId="0" xfId="669" applyNumberFormat="1" applyFont="1" applyAlignment="1">
      <alignment horizontal="left" wrapText="1" indent="1"/>
    </xf>
    <xf numFmtId="0" fontId="13" fillId="0" borderId="0" xfId="669" applyNumberFormat="1" applyFont="1" applyAlignment="1">
      <alignment horizontal="left" wrapText="1"/>
    </xf>
    <xf numFmtId="1" fontId="96" fillId="0" borderId="0" xfId="669" applyNumberFormat="1" applyFont="1" applyAlignment="1">
      <alignment wrapText="1"/>
    </xf>
    <xf numFmtId="0" fontId="7" fillId="0" borderId="0" xfId="669" applyFont="1" applyBorder="1" applyAlignment="1">
      <alignment horizontal="left" wrapText="1"/>
    </xf>
    <xf numFmtId="0" fontId="7" fillId="0" borderId="0" xfId="669" applyFont="1" applyBorder="1" applyAlignment="1">
      <alignment horizontal="left" vertical="center" wrapText="1"/>
    </xf>
    <xf numFmtId="1" fontId="2" fillId="0" borderId="0" xfId="669" applyNumberFormat="1" applyAlignment="1"/>
    <xf numFmtId="0" fontId="14" fillId="0" borderId="0" xfId="669" applyFont="1" applyAlignment="1"/>
    <xf numFmtId="1" fontId="9" fillId="0" borderId="0" xfId="669" applyNumberFormat="1" applyFont="1" applyBorder="1" applyAlignment="1"/>
    <xf numFmtId="0" fontId="10" fillId="0" borderId="0" xfId="669" applyFont="1" applyAlignment="1"/>
    <xf numFmtId="0" fontId="7" fillId="0" borderId="0" xfId="669" applyFont="1" applyAlignment="1">
      <alignment horizontal="center" wrapText="1"/>
    </xf>
    <xf numFmtId="0" fontId="13" fillId="0" borderId="0" xfId="669" applyFont="1" applyAlignment="1">
      <alignment horizontal="center" wrapText="1"/>
    </xf>
    <xf numFmtId="0" fontId="6" fillId="0" borderId="0" xfId="669" applyFont="1" applyAlignment="1">
      <alignment horizontal="center" wrapText="1"/>
    </xf>
    <xf numFmtId="0" fontId="8" fillId="0" borderId="0" xfId="669" applyNumberFormat="1" applyFont="1" applyBorder="1" applyAlignment="1">
      <alignment horizontal="center" wrapText="1"/>
    </xf>
    <xf numFmtId="0" fontId="6" fillId="0" borderId="0" xfId="669" applyFont="1" applyBorder="1" applyAlignment="1">
      <alignment horizontal="center" wrapText="1"/>
    </xf>
    <xf numFmtId="0" fontId="5" fillId="0" borderId="14" xfId="669" applyNumberFormat="1" applyFont="1" applyBorder="1" applyAlignment="1">
      <alignment horizontal="center" vertical="center" wrapText="1"/>
    </xf>
    <xf numFmtId="0" fontId="5" fillId="0" borderId="0" xfId="669" applyNumberFormat="1" applyFont="1" applyBorder="1" applyAlignment="1">
      <alignment horizontal="center" vertical="center" wrapText="1"/>
    </xf>
    <xf numFmtId="0" fontId="6" fillId="0" borderId="17" xfId="669" applyFont="1" applyBorder="1" applyAlignment="1">
      <alignment wrapText="1"/>
    </xf>
    <xf numFmtId="0" fontId="2" fillId="0" borderId="0" xfId="669" applyAlignment="1">
      <alignment wrapText="1"/>
    </xf>
    <xf numFmtId="2" fontId="99" fillId="0" borderId="0" xfId="669" applyNumberFormat="1" applyFont="1" applyAlignment="1">
      <alignment horizontal="right" wrapText="1"/>
    </xf>
    <xf numFmtId="0" fontId="65" fillId="0" borderId="14" xfId="700" applyNumberFormat="1" applyFont="1" applyFill="1" applyBorder="1" applyAlignment="1">
      <alignment horizontal="right"/>
    </xf>
    <xf numFmtId="0" fontId="3" fillId="0" borderId="0" xfId="669" applyFont="1" applyAlignment="1"/>
    <xf numFmtId="0" fontId="8" fillId="0" borderId="14" xfId="669" applyFont="1" applyBorder="1" applyAlignment="1"/>
    <xf numFmtId="1" fontId="51" fillId="0" borderId="0" xfId="669" applyNumberFormat="1" applyFont="1" applyBorder="1" applyAlignment="1">
      <alignment horizontal="right" wrapText="1"/>
    </xf>
    <xf numFmtId="168" fontId="8" fillId="0" borderId="14" xfId="669" applyNumberFormat="1" applyFont="1" applyBorder="1" applyAlignment="1">
      <alignment horizontal="right"/>
    </xf>
    <xf numFmtId="168" fontId="6" fillId="0" borderId="0" xfId="669" applyNumberFormat="1" applyFont="1" applyFill="1" applyAlignment="1">
      <alignment horizontal="right" wrapText="1"/>
    </xf>
    <xf numFmtId="0" fontId="94" fillId="0" borderId="0" xfId="669" applyNumberFormat="1" applyFont="1" applyBorder="1" applyAlignment="1">
      <alignment wrapText="1"/>
    </xf>
    <xf numFmtId="168" fontId="2" fillId="0" borderId="0" xfId="669" applyNumberFormat="1" applyAlignment="1"/>
    <xf numFmtId="0" fontId="100" fillId="0" borderId="0" xfId="669" applyNumberFormat="1" applyFont="1" applyAlignment="1">
      <alignment horizontal="left"/>
    </xf>
    <xf numFmtId="1" fontId="7" fillId="0" borderId="0" xfId="669" applyNumberFormat="1" applyFont="1" applyAlignment="1">
      <alignment horizontal="center" wrapText="1"/>
    </xf>
    <xf numFmtId="0" fontId="100" fillId="0" borderId="0" xfId="669" applyFont="1" applyAlignment="1"/>
    <xf numFmtId="2" fontId="9" fillId="0" borderId="0" xfId="669" applyNumberFormat="1" applyFont="1" applyBorder="1" applyAlignment="1">
      <alignment horizontal="right" wrapText="1"/>
    </xf>
    <xf numFmtId="2" fontId="11" fillId="0" borderId="0" xfId="669" applyNumberFormat="1" applyFont="1" applyBorder="1" applyAlignment="1">
      <alignment horizontal="right" wrapText="1"/>
    </xf>
    <xf numFmtId="0" fontId="8" fillId="0" borderId="0" xfId="669" applyNumberFormat="1" applyFont="1" applyBorder="1" applyAlignment="1">
      <alignment wrapText="1"/>
    </xf>
    <xf numFmtId="0" fontId="8" fillId="0" borderId="0" xfId="669" applyNumberFormat="1" applyFont="1" applyBorder="1" applyAlignment="1">
      <alignment horizontal="right"/>
    </xf>
    <xf numFmtId="0" fontId="8" fillId="0" borderId="14" xfId="669" applyNumberFormat="1" applyFont="1" applyBorder="1" applyAlignment="1">
      <alignment wrapText="1"/>
    </xf>
    <xf numFmtId="2" fontId="7" fillId="0" borderId="0" xfId="669" applyNumberFormat="1" applyFont="1" applyAlignment="1">
      <alignment horizontal="center" wrapText="1"/>
    </xf>
    <xf numFmtId="0" fontId="2" fillId="0" borderId="0" xfId="667"/>
    <xf numFmtId="0" fontId="9" fillId="0" borderId="0" xfId="667" applyFont="1"/>
    <xf numFmtId="168" fontId="9" fillId="0" borderId="0" xfId="699" applyNumberFormat="1" applyFont="1" applyAlignment="1"/>
    <xf numFmtId="0" fontId="11" fillId="0" borderId="0" xfId="699" applyNumberFormat="1" applyFont="1" applyFill="1" applyAlignment="1">
      <alignment wrapText="1"/>
    </xf>
    <xf numFmtId="0" fontId="8" fillId="0" borderId="0" xfId="667" applyNumberFormat="1" applyFont="1" applyAlignment="1">
      <alignment horizontal="left" wrapText="1" indent="1"/>
    </xf>
    <xf numFmtId="0" fontId="7" fillId="0" borderId="0" xfId="667" applyNumberFormat="1" applyFont="1" applyAlignment="1">
      <alignment horizontal="left" wrapText="1" indent="1"/>
    </xf>
    <xf numFmtId="0" fontId="6" fillId="0" borderId="0" xfId="699" applyNumberFormat="1" applyFont="1" applyFill="1" applyAlignment="1">
      <alignment wrapText="1"/>
    </xf>
    <xf numFmtId="0" fontId="12" fillId="0" borderId="14" xfId="699" applyNumberFormat="1" applyFont="1" applyBorder="1" applyAlignment="1">
      <alignment horizontal="right"/>
    </xf>
    <xf numFmtId="0" fontId="9" fillId="0" borderId="14" xfId="699" applyFont="1" applyBorder="1" applyAlignment="1"/>
    <xf numFmtId="0" fontId="8" fillId="0" borderId="0" xfId="699" applyNumberFormat="1" applyFont="1" applyAlignment="1">
      <alignment horizontal="left"/>
    </xf>
    <xf numFmtId="0" fontId="3" fillId="0" borderId="0" xfId="667" applyFont="1"/>
    <xf numFmtId="0" fontId="100" fillId="0" borderId="0" xfId="699" applyNumberFormat="1" applyFont="1" applyFill="1" applyAlignment="1"/>
    <xf numFmtId="0" fontId="10" fillId="0" borderId="0" xfId="699" applyNumberFormat="1" applyFont="1" applyAlignment="1">
      <alignment horizontal="left"/>
    </xf>
    <xf numFmtId="0" fontId="9" fillId="0" borderId="0" xfId="682" applyFont="1" applyFill="1" applyAlignment="1">
      <alignment horizontal="center" wrapText="1"/>
    </xf>
    <xf numFmtId="0" fontId="9" fillId="0" borderId="0" xfId="682" applyFont="1" applyAlignment="1">
      <alignment horizontal="center"/>
    </xf>
    <xf numFmtId="0" fontId="12" fillId="0" borderId="0" xfId="682" applyFont="1" applyFill="1" applyAlignment="1">
      <alignment horizontal="center" wrapText="1"/>
    </xf>
    <xf numFmtId="0" fontId="12" fillId="0" borderId="0" xfId="682" applyFont="1" applyAlignment="1">
      <alignment horizontal="center"/>
    </xf>
    <xf numFmtId="0" fontId="12" fillId="0" borderId="0" xfId="682" applyFont="1" applyAlignment="1">
      <alignment horizontal="center" wrapText="1"/>
    </xf>
    <xf numFmtId="0" fontId="7" fillId="0" borderId="0" xfId="682" applyNumberFormat="1" applyFont="1" applyAlignment="1">
      <alignment horizontal="center"/>
    </xf>
    <xf numFmtId="0" fontId="7" fillId="0" borderId="0" xfId="682" applyNumberFormat="1" applyFont="1" applyAlignment="1">
      <alignment horizontal="left"/>
    </xf>
    <xf numFmtId="0" fontId="9" fillId="0" borderId="0" xfId="682" applyFont="1" applyAlignment="1"/>
    <xf numFmtId="0" fontId="9" fillId="0" borderId="0" xfId="682" applyFont="1"/>
    <xf numFmtId="0" fontId="12" fillId="0" borderId="0" xfId="682" applyNumberFormat="1" applyFont="1" applyAlignment="1"/>
    <xf numFmtId="0" fontId="12" fillId="0" borderId="0" xfId="682" applyFont="1" applyAlignment="1"/>
    <xf numFmtId="0" fontId="8" fillId="0" borderId="0" xfId="682" applyNumberFormat="1" applyFont="1" applyAlignment="1">
      <alignment horizontal="left"/>
    </xf>
    <xf numFmtId="0" fontId="9" fillId="0" borderId="0" xfId="682" applyNumberFormat="1" applyFont="1" applyAlignment="1">
      <alignment horizontal="left"/>
    </xf>
    <xf numFmtId="0" fontId="9" fillId="0" borderId="0" xfId="682" applyFont="1" applyAlignment="1">
      <alignment horizontal="left"/>
    </xf>
    <xf numFmtId="0" fontId="8" fillId="0" borderId="0" xfId="682" applyFont="1" applyAlignment="1">
      <alignment horizontal="left"/>
    </xf>
    <xf numFmtId="0" fontId="7" fillId="0" borderId="0" xfId="682" applyFont="1" applyFill="1" applyAlignment="1">
      <alignment horizontal="left"/>
    </xf>
    <xf numFmtId="0" fontId="9" fillId="0" borderId="0" xfId="682" applyFont="1" applyFill="1" applyAlignment="1">
      <alignment horizontal="center"/>
    </xf>
    <xf numFmtId="0" fontId="8" fillId="0" borderId="0" xfId="682" applyFont="1" applyFill="1" applyAlignment="1">
      <alignment horizontal="left"/>
    </xf>
    <xf numFmtId="0" fontId="9" fillId="0" borderId="0" xfId="699" applyNumberFormat="1" applyFont="1" applyAlignment="1">
      <alignment horizontal="left"/>
    </xf>
    <xf numFmtId="0" fontId="8" fillId="0" borderId="0" xfId="673" applyNumberFormat="1" applyFont="1" applyAlignment="1">
      <alignment horizontal="left"/>
    </xf>
    <xf numFmtId="0" fontId="9" fillId="0" borderId="0" xfId="673" applyNumberFormat="1" applyFont="1" applyAlignment="1">
      <alignment horizontal="left"/>
    </xf>
    <xf numFmtId="0" fontId="7" fillId="0" borderId="0" xfId="682" applyNumberFormat="1" applyFont="1" applyFill="1" applyAlignment="1">
      <alignment horizontal="left"/>
    </xf>
    <xf numFmtId="0" fontId="8" fillId="0" borderId="0" xfId="682" applyNumberFormat="1" applyFont="1" applyFill="1" applyAlignment="1">
      <alignment horizontal="left"/>
    </xf>
    <xf numFmtId="0" fontId="12" fillId="0" borderId="0" xfId="673" applyNumberFormat="1" applyFont="1" applyAlignment="1">
      <alignment horizontal="left"/>
    </xf>
    <xf numFmtId="0" fontId="12" fillId="0" borderId="0" xfId="699" applyNumberFormat="1" applyFont="1" applyAlignment="1">
      <alignment horizontal="left"/>
    </xf>
    <xf numFmtId="0" fontId="12" fillId="0" borderId="0" xfId="673" applyFont="1" applyAlignment="1"/>
    <xf numFmtId="0" fontId="9" fillId="0" borderId="0" xfId="673" applyFont="1" applyFill="1" applyAlignment="1">
      <alignment horizontal="center"/>
    </xf>
    <xf numFmtId="0" fontId="9" fillId="0" borderId="0" xfId="699" applyNumberFormat="1" applyFont="1" applyAlignment="1"/>
    <xf numFmtId="0" fontId="12" fillId="0" borderId="0" xfId="699" applyNumberFormat="1" applyFont="1" applyFill="1" applyAlignment="1"/>
    <xf numFmtId="0" fontId="8" fillId="0" borderId="0" xfId="682" applyNumberFormat="1" applyFont="1" applyFill="1" applyBorder="1" applyAlignment="1">
      <alignment horizontal="left"/>
    </xf>
    <xf numFmtId="0" fontId="7" fillId="0" borderId="0" xfId="682" applyNumberFormat="1" applyFont="1" applyFill="1" applyBorder="1" applyAlignment="1">
      <alignment horizontal="left"/>
    </xf>
    <xf numFmtId="0" fontId="9" fillId="0" borderId="5" xfId="660" applyFont="1" applyBorder="1" applyAlignment="1">
      <alignment horizontal="center" vertical="center"/>
    </xf>
    <xf numFmtId="0" fontId="104" fillId="0" borderId="0" xfId="669" applyFont="1" applyBorder="1" applyAlignment="1"/>
    <xf numFmtId="0" fontId="9" fillId="0" borderId="0" xfId="698" applyFont="1" applyBorder="1" applyAlignment="1"/>
    <xf numFmtId="0" fontId="3" fillId="0" borderId="0" xfId="698" applyFont="1" applyBorder="1" applyAlignment="1"/>
    <xf numFmtId="0" fontId="65" fillId="0" borderId="0" xfId="700" applyNumberFormat="1" applyFont="1" applyFill="1" applyBorder="1" applyAlignment="1">
      <alignment horizontal="right"/>
    </xf>
    <xf numFmtId="0" fontId="6" fillId="0" borderId="0" xfId="698" applyNumberFormat="1" applyFont="1" applyFill="1" applyAlignment="1">
      <alignment wrapText="1"/>
    </xf>
    <xf numFmtId="0" fontId="93" fillId="0" borderId="0" xfId="682" applyFont="1" applyAlignment="1">
      <alignment horizontal="center"/>
    </xf>
    <xf numFmtId="0" fontId="6" fillId="0" borderId="0" xfId="0" applyNumberFormat="1" applyFont="1" applyAlignment="1">
      <alignment wrapText="1"/>
    </xf>
    <xf numFmtId="0" fontId="98" fillId="0" borderId="0" xfId="0" applyFont="1"/>
    <xf numFmtId="0" fontId="116" fillId="0" borderId="0" xfId="701" applyFont="1" applyAlignment="1">
      <alignment horizontal="center"/>
    </xf>
    <xf numFmtId="0" fontId="9" fillId="0" borderId="0" xfId="0" applyFont="1" applyFill="1"/>
    <xf numFmtId="0" fontId="12" fillId="0" borderId="0" xfId="0" applyFont="1" applyFill="1"/>
    <xf numFmtId="0" fontId="9" fillId="0" borderId="0" xfId="701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0" fontId="3" fillId="0" borderId="0" xfId="669" applyFont="1"/>
    <xf numFmtId="0" fontId="9" fillId="0" borderId="0" xfId="669" applyFont="1" applyFill="1" applyAlignment="1">
      <alignment horizontal="center"/>
    </xf>
    <xf numFmtId="0" fontId="12" fillId="0" borderId="0" xfId="669" applyFont="1"/>
    <xf numFmtId="0" fontId="61" fillId="0" borderId="0" xfId="706" applyNumberFormat="1" applyFont="1" applyFill="1" applyAlignment="1"/>
    <xf numFmtId="0" fontId="60" fillId="0" borderId="0" xfId="706" applyNumberFormat="1" applyFont="1" applyFill="1" applyAlignment="1"/>
    <xf numFmtId="0" fontId="60" fillId="0" borderId="0" xfId="705" applyFont="1" applyFill="1" applyAlignment="1"/>
    <xf numFmtId="0" fontId="61" fillId="0" borderId="0" xfId="705" applyFont="1" applyFill="1" applyAlignment="1"/>
    <xf numFmtId="0" fontId="2" fillId="0" borderId="14" xfId="669" applyBorder="1" applyAlignment="1"/>
    <xf numFmtId="0" fontId="2" fillId="0" borderId="14" xfId="698" applyFill="1" applyBorder="1" applyAlignment="1"/>
    <xf numFmtId="49" fontId="9" fillId="0" borderId="0" xfId="0" applyNumberFormat="1" applyFont="1"/>
    <xf numFmtId="49" fontId="12" fillId="0" borderId="0" xfId="0" applyNumberFormat="1" applyFont="1"/>
    <xf numFmtId="0" fontId="2" fillId="0" borderId="14" xfId="669" applyFill="1" applyBorder="1" applyAlignment="1"/>
    <xf numFmtId="0" fontId="14" fillId="0" borderId="14" xfId="669" applyFont="1" applyFill="1" applyBorder="1" applyAlignment="1"/>
    <xf numFmtId="0" fontId="2" fillId="0" borderId="14" xfId="698" applyBorder="1" applyAlignment="1"/>
    <xf numFmtId="0" fontId="13" fillId="0" borderId="14" xfId="669" applyNumberFormat="1" applyFont="1" applyBorder="1" applyAlignment="1">
      <alignment horizontal="left" wrapText="1" indent="1"/>
    </xf>
    <xf numFmtId="2" fontId="13" fillId="0" borderId="14" xfId="669" applyNumberFormat="1" applyFont="1" applyBorder="1" applyAlignment="1">
      <alignment horizontal="right" wrapText="1"/>
    </xf>
    <xf numFmtId="0" fontId="60" fillId="0" borderId="14" xfId="705" applyFont="1" applyFill="1" applyBorder="1" applyAlignment="1"/>
    <xf numFmtId="168" fontId="2" fillId="0" borderId="14" xfId="698" applyNumberFormat="1" applyBorder="1" applyAlignment="1"/>
    <xf numFmtId="168" fontId="9" fillId="0" borderId="14" xfId="699" applyNumberFormat="1" applyFont="1" applyBorder="1" applyAlignment="1"/>
    <xf numFmtId="0" fontId="9" fillId="0" borderId="14" xfId="702" applyBorder="1"/>
    <xf numFmtId="195" fontId="9" fillId="0" borderId="14" xfId="616" applyNumberFormat="1" applyFont="1" applyBorder="1"/>
    <xf numFmtId="0" fontId="117" fillId="0" borderId="0" xfId="0" applyFont="1" applyAlignment="1">
      <alignment horizontal="left" vertical="top" wrapText="1" indent="1"/>
    </xf>
    <xf numFmtId="0" fontId="117" fillId="0" borderId="0" xfId="0" applyFont="1" applyBorder="1" applyAlignment="1">
      <alignment horizontal="left" vertical="top" wrapText="1" indent="1"/>
    </xf>
    <xf numFmtId="0" fontId="2" fillId="0" borderId="0" xfId="698" applyBorder="1" applyAlignment="1"/>
    <xf numFmtId="0" fontId="117" fillId="0" borderId="14" xfId="0" applyFont="1" applyBorder="1" applyAlignment="1">
      <alignment horizontal="left" vertical="top" wrapText="1" indent="1"/>
    </xf>
    <xf numFmtId="0" fontId="11" fillId="0" borderId="0" xfId="0" applyFont="1"/>
    <xf numFmtId="0" fontId="9" fillId="0" borderId="0" xfId="0" applyFont="1"/>
    <xf numFmtId="2" fontId="94" fillId="0" borderId="0" xfId="669" applyNumberFormat="1" applyFont="1" applyFill="1" applyAlignment="1">
      <alignment horizontal="right" wrapText="1"/>
    </xf>
    <xf numFmtId="0" fontId="7" fillId="0" borderId="0" xfId="664" applyFont="1" applyAlignment="1">
      <alignment horizontal="right" wrapText="1"/>
    </xf>
    <xf numFmtId="1" fontId="9" fillId="0" borderId="0" xfId="0" applyNumberFormat="1" applyFont="1" applyAlignment="1">
      <alignment vertical="top"/>
    </xf>
    <xf numFmtId="1" fontId="11" fillId="0" borderId="0" xfId="0" applyNumberFormat="1" applyFont="1"/>
    <xf numFmtId="2" fontId="12" fillId="0" borderId="0" xfId="0" applyNumberFormat="1" applyFont="1"/>
    <xf numFmtId="2" fontId="11" fillId="0" borderId="0" xfId="0" applyNumberFormat="1" applyFont="1"/>
    <xf numFmtId="2" fontId="9" fillId="0" borderId="0" xfId="699" applyNumberFormat="1" applyFont="1" applyAlignment="1"/>
    <xf numFmtId="194" fontId="9" fillId="0" borderId="0" xfId="699" applyNumberFormat="1" applyFont="1" applyAlignment="1"/>
    <xf numFmtId="2" fontId="7" fillId="0" borderId="0" xfId="667" applyNumberFormat="1" applyFont="1" applyFill="1" applyAlignment="1">
      <alignment horizontal="right" wrapText="1"/>
    </xf>
    <xf numFmtId="2" fontId="98" fillId="0" borderId="0" xfId="0" applyNumberFormat="1" applyFont="1"/>
    <xf numFmtId="0" fontId="12" fillId="0" borderId="0" xfId="699" applyNumberFormat="1" applyFont="1" applyBorder="1" applyAlignment="1">
      <alignment horizontal="right"/>
    </xf>
    <xf numFmtId="0" fontId="9" fillId="0" borderId="0" xfId="704" applyNumberFormat="1" applyFont="1" applyFill="1" applyBorder="1" applyAlignment="1">
      <alignment horizontal="center" wrapText="1"/>
    </xf>
    <xf numFmtId="168" fontId="9" fillId="0" borderId="0" xfId="699" applyNumberFormat="1" applyFont="1" applyBorder="1" applyAlignment="1"/>
    <xf numFmtId="0" fontId="11" fillId="0" borderId="0" xfId="667" applyFont="1"/>
    <xf numFmtId="194" fontId="2" fillId="0" borderId="0" xfId="669" applyNumberFormat="1" applyAlignment="1"/>
    <xf numFmtId="168" fontId="9" fillId="0" borderId="0" xfId="669" applyNumberFormat="1" applyFont="1" applyBorder="1" applyAlignment="1"/>
    <xf numFmtId="168" fontId="11" fillId="0" borderId="0" xfId="669" applyNumberFormat="1" applyFont="1" applyBorder="1" applyAlignment="1">
      <alignment wrapText="1"/>
    </xf>
    <xf numFmtId="168" fontId="11" fillId="0" borderId="0" xfId="669" applyNumberFormat="1" applyFont="1" applyBorder="1" applyAlignment="1">
      <alignment horizontal="right" wrapText="1"/>
    </xf>
    <xf numFmtId="168" fontId="13" fillId="0" borderId="0" xfId="669" applyNumberFormat="1" applyFont="1" applyFill="1" applyAlignment="1">
      <alignment horizontal="right" wrapText="1"/>
    </xf>
    <xf numFmtId="1" fontId="11" fillId="0" borderId="0" xfId="669" applyNumberFormat="1" applyFont="1" applyFill="1" applyAlignment="1"/>
    <xf numFmtId="0" fontId="8" fillId="0" borderId="0" xfId="698" applyNumberFormat="1" applyFont="1" applyBorder="1" applyAlignment="1">
      <alignment horizontal="right"/>
    </xf>
    <xf numFmtId="2" fontId="2" fillId="0" borderId="0" xfId="698" applyNumberFormat="1" applyAlignment="1"/>
    <xf numFmtId="0" fontId="7" fillId="0" borderId="0" xfId="664" applyFont="1" applyFill="1" applyAlignment="1">
      <alignment horizontal="right" wrapText="1"/>
    </xf>
    <xf numFmtId="1" fontId="9" fillId="0" borderId="0" xfId="669" applyNumberFormat="1" applyFont="1" applyBorder="1" applyAlignment="1">
      <alignment horizontal="right" wrapText="1"/>
    </xf>
    <xf numFmtId="16" fontId="13" fillId="0" borderId="14" xfId="669" quotePrefix="1" applyNumberFormat="1" applyFont="1" applyBorder="1" applyAlignment="1">
      <alignment horizontal="center" vertical="center" wrapText="1"/>
    </xf>
    <xf numFmtId="0" fontId="7" fillId="0" borderId="17" xfId="698" applyNumberFormat="1" applyFont="1" applyBorder="1" applyAlignment="1">
      <alignment horizontal="center" vertical="center" wrapText="1"/>
    </xf>
    <xf numFmtId="0" fontId="3" fillId="0" borderId="14" xfId="698" applyFont="1" applyBorder="1" applyAlignment="1"/>
    <xf numFmtId="0" fontId="103" fillId="0" borderId="5" xfId="698" applyFont="1" applyBorder="1" applyAlignment="1">
      <alignment horizontal="center" vertical="center" wrapText="1"/>
    </xf>
    <xf numFmtId="0" fontId="61" fillId="0" borderId="14" xfId="0" applyNumberFormat="1" applyFont="1" applyBorder="1" applyAlignment="1">
      <alignment horizontal="center" vertical="center" wrapText="1"/>
    </xf>
    <xf numFmtId="0" fontId="61" fillId="0" borderId="14" xfId="0" applyNumberFormat="1" applyFont="1" applyFill="1" applyBorder="1" applyAlignment="1">
      <alignment horizontal="center" vertical="center" wrapText="1"/>
    </xf>
    <xf numFmtId="0" fontId="110" fillId="0" borderId="14" xfId="698" applyFont="1" applyBorder="1" applyAlignment="1"/>
    <xf numFmtId="0" fontId="35" fillId="0" borderId="14" xfId="669" applyFont="1" applyFill="1" applyBorder="1" applyAlignment="1"/>
    <xf numFmtId="0" fontId="35" fillId="0" borderId="0" xfId="669" applyFont="1" applyFill="1" applyBorder="1" applyAlignment="1"/>
    <xf numFmtId="0" fontId="110" fillId="0" borderId="0" xfId="698" applyFont="1" applyBorder="1" applyAlignment="1"/>
    <xf numFmtId="0" fontId="96" fillId="0" borderId="17" xfId="698" applyFont="1" applyBorder="1" applyAlignment="1">
      <alignment wrapText="1"/>
    </xf>
    <xf numFmtId="0" fontId="96" fillId="0" borderId="0" xfId="698" applyFont="1" applyBorder="1" applyAlignment="1">
      <alignment wrapText="1"/>
    </xf>
    <xf numFmtId="0" fontId="5" fillId="0" borderId="5" xfId="698" applyFont="1" applyBorder="1" applyAlignment="1">
      <alignment horizontal="center" vertical="center" wrapText="1"/>
    </xf>
    <xf numFmtId="0" fontId="61" fillId="0" borderId="0" xfId="669" applyFont="1" applyFill="1" applyAlignment="1"/>
    <xf numFmtId="0" fontId="59" fillId="0" borderId="0" xfId="698" applyFont="1" applyBorder="1" applyAlignment="1"/>
    <xf numFmtId="0" fontId="59" fillId="0" borderId="14" xfId="698" applyFont="1" applyBorder="1" applyAlignment="1"/>
    <xf numFmtId="3" fontId="51" fillId="0" borderId="0" xfId="669" applyNumberFormat="1" applyFont="1" applyFill="1" applyAlignment="1"/>
    <xf numFmtId="3" fontId="11" fillId="0" borderId="0" xfId="669" applyNumberFormat="1" applyFont="1" applyBorder="1" applyAlignment="1"/>
    <xf numFmtId="3" fontId="6" fillId="0" borderId="0" xfId="669" applyNumberFormat="1" applyFont="1" applyFill="1" applyAlignment="1">
      <alignment horizontal="right" wrapText="1"/>
    </xf>
    <xf numFmtId="3" fontId="9" fillId="0" borderId="0" xfId="669" applyNumberFormat="1" applyFont="1" applyBorder="1" applyAlignment="1"/>
    <xf numFmtId="3" fontId="7" fillId="0" borderId="0" xfId="669" applyNumberFormat="1" applyFont="1" applyFill="1" applyAlignment="1">
      <alignment horizontal="right" wrapText="1"/>
    </xf>
    <xf numFmtId="3" fontId="6" fillId="0" borderId="0" xfId="669" applyNumberFormat="1" applyFont="1" applyFill="1" applyAlignment="1">
      <alignment wrapText="1"/>
    </xf>
    <xf numFmtId="3" fontId="2" fillId="0" borderId="0" xfId="669" applyNumberFormat="1" applyAlignment="1"/>
    <xf numFmtId="3" fontId="9" fillId="0" borderId="0" xfId="669" applyNumberFormat="1" applyFont="1" applyFill="1" applyAlignment="1"/>
    <xf numFmtId="3" fontId="11" fillId="0" borderId="0" xfId="0" applyNumberFormat="1" applyFont="1"/>
    <xf numFmtId="3" fontId="98" fillId="0" borderId="0" xfId="0" applyNumberFormat="1" applyFont="1"/>
    <xf numFmtId="3" fontId="9" fillId="0" borderId="0" xfId="0" applyNumberFormat="1" applyFont="1"/>
    <xf numFmtId="3" fontId="61" fillId="0" borderId="0" xfId="669" applyNumberFormat="1" applyFont="1" applyBorder="1" applyAlignment="1"/>
    <xf numFmtId="3" fontId="51" fillId="0" borderId="0" xfId="669" applyNumberFormat="1" applyFont="1" applyBorder="1" applyAlignment="1"/>
    <xf numFmtId="3" fontId="11" fillId="0" borderId="0" xfId="669" applyNumberFormat="1" applyFont="1" applyFill="1" applyAlignment="1"/>
    <xf numFmtId="3" fontId="96" fillId="0" borderId="0" xfId="669" applyNumberFormat="1" applyFont="1" applyAlignment="1">
      <alignment wrapText="1"/>
    </xf>
    <xf numFmtId="3" fontId="96" fillId="0" borderId="0" xfId="669" applyNumberFormat="1" applyFont="1" applyFill="1" applyAlignment="1">
      <alignment horizontal="right" wrapText="1"/>
    </xf>
    <xf numFmtId="3" fontId="13" fillId="0" borderId="0" xfId="669" applyNumberFormat="1" applyFont="1" applyAlignment="1">
      <alignment wrapText="1"/>
    </xf>
    <xf numFmtId="3" fontId="9" fillId="0" borderId="0" xfId="0" applyNumberFormat="1" applyFont="1" applyAlignment="1">
      <alignment vertical="top"/>
    </xf>
    <xf numFmtId="3" fontId="9" fillId="0" borderId="0" xfId="669" applyNumberFormat="1" applyFont="1"/>
    <xf numFmtId="3" fontId="96" fillId="0" borderId="0" xfId="669" applyNumberFormat="1" applyFont="1" applyAlignment="1">
      <alignment horizontal="right" wrapText="1"/>
    </xf>
    <xf numFmtId="3" fontId="11" fillId="0" borderId="0" xfId="0" applyNumberFormat="1" applyFont="1" applyAlignment="1">
      <alignment vertical="top"/>
    </xf>
    <xf numFmtId="3" fontId="6" fillId="0" borderId="0" xfId="669" applyNumberFormat="1" applyFont="1" applyAlignment="1">
      <alignment wrapText="1"/>
    </xf>
    <xf numFmtId="3" fontId="9" fillId="0" borderId="0" xfId="0" applyNumberFormat="1" applyFont="1" applyFill="1" applyAlignment="1">
      <alignment vertical="top"/>
    </xf>
    <xf numFmtId="3" fontId="51" fillId="0" borderId="0" xfId="0" applyNumberFormat="1" applyFont="1"/>
    <xf numFmtId="3" fontId="13" fillId="0" borderId="0" xfId="669" applyNumberFormat="1" applyFont="1" applyFill="1" applyAlignment="1">
      <alignment horizontal="right" wrapText="1"/>
    </xf>
    <xf numFmtId="3" fontId="61" fillId="0" borderId="0" xfId="669" applyNumberFormat="1" applyFont="1" applyFill="1" applyAlignment="1"/>
    <xf numFmtId="3" fontId="35" fillId="0" borderId="0" xfId="669" applyNumberFormat="1" applyFont="1" applyFill="1" applyAlignment="1"/>
    <xf numFmtId="3" fontId="110" fillId="0" borderId="0" xfId="698" applyNumberFormat="1" applyFont="1" applyAlignment="1"/>
    <xf numFmtId="3" fontId="102" fillId="0" borderId="0" xfId="698" applyNumberFormat="1" applyFont="1" applyAlignment="1"/>
    <xf numFmtId="3" fontId="3" fillId="0" borderId="0" xfId="669" applyNumberFormat="1" applyFont="1" applyAlignment="1"/>
    <xf numFmtId="3" fontId="7" fillId="0" borderId="0" xfId="669" applyNumberFormat="1" applyFont="1" applyAlignment="1">
      <alignment horizontal="right" wrapText="1"/>
    </xf>
    <xf numFmtId="3" fontId="9" fillId="0" borderId="0" xfId="669" applyNumberFormat="1" applyFont="1" applyAlignment="1"/>
    <xf numFmtId="3" fontId="9" fillId="0" borderId="0" xfId="698" applyNumberFormat="1" applyFont="1" applyFill="1" applyAlignment="1"/>
    <xf numFmtId="3" fontId="3" fillId="0" borderId="0" xfId="669" applyNumberFormat="1" applyFont="1" applyFill="1" applyAlignment="1"/>
    <xf numFmtId="3" fontId="11" fillId="0" borderId="0" xfId="669" applyNumberFormat="1" applyFont="1" applyAlignment="1"/>
    <xf numFmtId="0" fontId="3" fillId="0" borderId="0" xfId="698" applyFont="1" applyFill="1" applyAlignment="1"/>
    <xf numFmtId="3" fontId="7" fillId="0" borderId="0" xfId="669" applyNumberFormat="1" applyFont="1" applyFill="1" applyAlignment="1">
      <alignment wrapText="1"/>
    </xf>
    <xf numFmtId="3" fontId="7" fillId="0" borderId="0" xfId="669" applyNumberFormat="1" applyFont="1" applyAlignment="1">
      <alignment wrapText="1"/>
    </xf>
    <xf numFmtId="0" fontId="7" fillId="0" borderId="0" xfId="669" applyFont="1" applyBorder="1" applyAlignment="1"/>
    <xf numFmtId="0" fontId="61" fillId="0" borderId="0" xfId="0" applyFont="1"/>
    <xf numFmtId="2" fontId="6" fillId="0" borderId="0" xfId="669" applyNumberFormat="1" applyFont="1" applyAlignment="1">
      <alignment horizontal="right" wrapText="1"/>
    </xf>
    <xf numFmtId="2" fontId="7" fillId="0" borderId="0" xfId="669" applyNumberFormat="1" applyFont="1" applyAlignment="1">
      <alignment horizontal="right" wrapText="1"/>
    </xf>
    <xf numFmtId="2" fontId="7" fillId="0" borderId="14" xfId="669" applyNumberFormat="1" applyFont="1" applyBorder="1" applyAlignment="1">
      <alignment horizontal="right" wrapText="1"/>
    </xf>
    <xf numFmtId="0" fontId="109" fillId="0" borderId="0" xfId="669" applyNumberFormat="1" applyFont="1" applyAlignment="1">
      <alignment horizontal="left" wrapText="1" indent="1"/>
    </xf>
    <xf numFmtId="168" fontId="11" fillId="0" borderId="0" xfId="669" applyNumberFormat="1" applyFont="1" applyAlignment="1"/>
    <xf numFmtId="1" fontId="9" fillId="0" borderId="0" xfId="698" applyNumberFormat="1" applyFont="1" applyAlignment="1"/>
    <xf numFmtId="1" fontId="11" fillId="0" borderId="0" xfId="669" applyNumberFormat="1" applyFont="1" applyBorder="1" applyAlignment="1">
      <alignment horizontal="right" wrapText="1"/>
    </xf>
    <xf numFmtId="168" fontId="11" fillId="0" borderId="0" xfId="669" applyNumberFormat="1" applyFont="1" applyBorder="1" applyAlignment="1"/>
    <xf numFmtId="2" fontId="11" fillId="0" borderId="0" xfId="698" applyNumberFormat="1" applyFont="1" applyAlignment="1"/>
    <xf numFmtId="2" fontId="9" fillId="0" borderId="0" xfId="698" applyNumberFormat="1" applyFont="1" applyAlignment="1"/>
    <xf numFmtId="0" fontId="3" fillId="0" borderId="0" xfId="667" applyFont="1" applyAlignment="1">
      <alignment horizontal="left"/>
    </xf>
    <xf numFmtId="0" fontId="10" fillId="0" borderId="0" xfId="665" applyFont="1"/>
    <xf numFmtId="0" fontId="9" fillId="0" borderId="0" xfId="665" applyFont="1"/>
    <xf numFmtId="0" fontId="100" fillId="0" borderId="0" xfId="665" applyFont="1"/>
    <xf numFmtId="0" fontId="9" fillId="0" borderId="14" xfId="665" applyFont="1" applyBorder="1"/>
    <xf numFmtId="0" fontId="9" fillId="0" borderId="0" xfId="665" applyFont="1" applyAlignment="1">
      <alignment horizontal="right"/>
    </xf>
    <xf numFmtId="0" fontId="9" fillId="0" borderId="17" xfId="665" applyFont="1" applyBorder="1"/>
    <xf numFmtId="0" fontId="9" fillId="0" borderId="5" xfId="665" applyFont="1" applyBorder="1" applyAlignment="1">
      <alignment horizontal="center" vertical="center"/>
    </xf>
    <xf numFmtId="0" fontId="7" fillId="0" borderId="5" xfId="665" applyFont="1" applyBorder="1" applyAlignment="1">
      <alignment horizontal="center" vertical="center" wrapText="1"/>
    </xf>
    <xf numFmtId="0" fontId="9" fillId="0" borderId="0" xfId="665" applyFont="1" applyBorder="1"/>
    <xf numFmtId="0" fontId="9" fillId="0" borderId="0" xfId="665" applyFont="1" applyBorder="1" applyAlignment="1">
      <alignment horizontal="center" vertical="center"/>
    </xf>
    <xf numFmtId="0" fontId="7" fillId="0" borderId="0" xfId="665" applyFont="1" applyBorder="1" applyAlignment="1">
      <alignment horizontal="center" vertical="center" wrapText="1"/>
    </xf>
    <xf numFmtId="0" fontId="6" fillId="0" borderId="0" xfId="665" applyNumberFormat="1" applyFont="1" applyAlignment="1">
      <alignment wrapText="1"/>
    </xf>
    <xf numFmtId="3" fontId="11" fillId="0" borderId="0" xfId="665" applyNumberFormat="1" applyFont="1"/>
    <xf numFmtId="3" fontId="9" fillId="0" borderId="0" xfId="665" applyNumberFormat="1" applyFont="1"/>
    <xf numFmtId="3" fontId="9" fillId="0" borderId="0" xfId="0" applyNumberFormat="1" applyFont="1" applyFill="1" applyAlignment="1">
      <alignment vertical="center"/>
    </xf>
    <xf numFmtId="3" fontId="9" fillId="0" borderId="0" xfId="665" applyNumberFormat="1" applyFont="1" applyAlignment="1">
      <alignment vertical="center"/>
    </xf>
    <xf numFmtId="0" fontId="9" fillId="0" borderId="0" xfId="665" applyFont="1" applyAlignment="1">
      <alignment vertical="center"/>
    </xf>
    <xf numFmtId="0" fontId="60" fillId="0" borderId="0" xfId="706" applyNumberFormat="1" applyFont="1" applyFill="1" applyBorder="1" applyAlignment="1"/>
    <xf numFmtId="3" fontId="9" fillId="0" borderId="0" xfId="665" applyNumberFormat="1"/>
    <xf numFmtId="0" fontId="9" fillId="0" borderId="0" xfId="665"/>
    <xf numFmtId="0" fontId="98" fillId="0" borderId="0" xfId="665" applyFont="1"/>
    <xf numFmtId="0" fontId="9" fillId="0" borderId="14" xfId="665" applyFont="1" applyBorder="1" applyAlignment="1">
      <alignment horizontal="right"/>
    </xf>
    <xf numFmtId="3" fontId="11" fillId="0" borderId="0" xfId="0" applyNumberFormat="1" applyFont="1" applyAlignment="1"/>
    <xf numFmtId="0" fontId="11" fillId="26" borderId="14" xfId="665" applyFont="1" applyFill="1" applyBorder="1"/>
    <xf numFmtId="0" fontId="11" fillId="26" borderId="0" xfId="665" applyFont="1" applyFill="1" applyBorder="1"/>
    <xf numFmtId="0" fontId="9" fillId="0" borderId="14" xfId="665" applyBorder="1"/>
    <xf numFmtId="0" fontId="118" fillId="0" borderId="0" xfId="665" applyFont="1"/>
    <xf numFmtId="0" fontId="6" fillId="0" borderId="0" xfId="665" applyNumberFormat="1" applyFont="1" applyBorder="1" applyAlignment="1">
      <alignment wrapText="1"/>
    </xf>
    <xf numFmtId="0" fontId="9" fillId="0" borderId="0" xfId="665" applyBorder="1"/>
    <xf numFmtId="0" fontId="11" fillId="0" borderId="14" xfId="665" applyFont="1" applyBorder="1" applyAlignment="1">
      <alignment horizontal="left" vertical="center" wrapText="1" indent="1"/>
    </xf>
    <xf numFmtId="0" fontId="9" fillId="0" borderId="0" xfId="665" applyAlignment="1">
      <alignment horizontal="right"/>
    </xf>
    <xf numFmtId="0" fontId="118" fillId="0" borderId="0" xfId="665" applyFont="1" applyAlignment="1">
      <alignment horizontal="right"/>
    </xf>
    <xf numFmtId="0" fontId="4" fillId="0" borderId="0" xfId="665" applyNumberFormat="1" applyFont="1" applyAlignment="1">
      <alignment horizontal="left"/>
    </xf>
    <xf numFmtId="3" fontId="11" fillId="0" borderId="0" xfId="665" applyNumberFormat="1" applyFont="1" applyAlignment="1">
      <alignment horizontal="right"/>
    </xf>
    <xf numFmtId="3" fontId="9" fillId="0" borderId="0" xfId="665" applyNumberFormat="1" applyAlignment="1">
      <alignment horizontal="right"/>
    </xf>
    <xf numFmtId="0" fontId="9" fillId="0" borderId="14" xfId="665" applyBorder="1" applyAlignment="1">
      <alignment horizontal="right"/>
    </xf>
    <xf numFmtId="0" fontId="9" fillId="0" borderId="0" xfId="682" applyFont="1" applyAlignment="1">
      <alignment horizontal="right" wrapText="1"/>
    </xf>
    <xf numFmtId="0" fontId="12" fillId="0" borderId="0" xfId="682" applyFont="1" applyAlignment="1">
      <alignment horizontal="right" wrapText="1"/>
    </xf>
    <xf numFmtId="0" fontId="9" fillId="0" borderId="0" xfId="665" applyBorder="1" applyAlignment="1">
      <alignment horizontal="right"/>
    </xf>
    <xf numFmtId="0" fontId="11" fillId="0" borderId="0" xfId="665" applyFont="1" applyBorder="1" applyAlignment="1">
      <alignment horizontal="left" vertical="center" wrapText="1" indent="1"/>
    </xf>
    <xf numFmtId="0" fontId="9" fillId="0" borderId="5" xfId="704" applyNumberFormat="1" applyFont="1" applyFill="1" applyBorder="1" applyAlignment="1">
      <alignment horizontal="center" vertical="center" wrapText="1"/>
    </xf>
    <xf numFmtId="3" fontId="51" fillId="0" borderId="0" xfId="698" applyNumberFormat="1" applyFont="1" applyAlignment="1"/>
    <xf numFmtId="3" fontId="6" fillId="0" borderId="0" xfId="669" applyNumberFormat="1" applyFont="1" applyAlignment="1">
      <alignment horizontal="right" wrapText="1"/>
    </xf>
    <xf numFmtId="0" fontId="12" fillId="0" borderId="0" xfId="669" applyFont="1" applyAlignment="1"/>
    <xf numFmtId="2" fontId="9" fillId="0" borderId="0" xfId="0" applyNumberFormat="1" applyFont="1"/>
    <xf numFmtId="0" fontId="10" fillId="0" borderId="0" xfId="698" applyNumberFormat="1" applyFont="1" applyAlignment="1">
      <alignment horizontal="left"/>
    </xf>
    <xf numFmtId="0" fontId="10" fillId="0" borderId="0" xfId="698" applyNumberFormat="1" applyFont="1" applyAlignment="1">
      <alignment horizontal="left"/>
    </xf>
    <xf numFmtId="0" fontId="9" fillId="0" borderId="5" xfId="752" applyFont="1" applyBorder="1" applyAlignment="1">
      <alignment horizontal="center" vertical="center"/>
    </xf>
    <xf numFmtId="0" fontId="119" fillId="0" borderId="0" xfId="669" applyFont="1" applyBorder="1" applyAlignment="1"/>
    <xf numFmtId="0" fontId="119" fillId="0" borderId="0" xfId="669" applyFont="1" applyAlignment="1"/>
    <xf numFmtId="0" fontId="9" fillId="0" borderId="0" xfId="669" applyFont="1"/>
    <xf numFmtId="0" fontId="6" fillId="0" borderId="0" xfId="669" applyFont="1" applyFill="1" applyAlignment="1">
      <alignment horizontal="right" wrapText="1"/>
    </xf>
    <xf numFmtId="0" fontId="118" fillId="0" borderId="0" xfId="682" applyNumberFormat="1" applyFont="1" applyAlignment="1">
      <alignment horizontal="center"/>
    </xf>
    <xf numFmtId="0" fontId="118" fillId="0" borderId="0" xfId="682" applyFont="1" applyFill="1" applyAlignment="1">
      <alignment horizontal="center"/>
    </xf>
    <xf numFmtId="0" fontId="2" fillId="0" borderId="17" xfId="698" applyFill="1" applyBorder="1" applyAlignment="1"/>
    <xf numFmtId="0" fontId="9" fillId="0" borderId="17" xfId="665" applyBorder="1" applyAlignment="1">
      <alignment horizontal="right"/>
    </xf>
    <xf numFmtId="0" fontId="107" fillId="0" borderId="0" xfId="669" applyNumberFormat="1" applyFont="1" applyAlignment="1">
      <alignment horizontal="left" wrapText="1"/>
    </xf>
    <xf numFmtId="0" fontId="2" fillId="0" borderId="17" xfId="669" applyBorder="1" applyAlignment="1"/>
    <xf numFmtId="0" fontId="9" fillId="0" borderId="17" xfId="669" applyFont="1" applyBorder="1" applyAlignment="1"/>
    <xf numFmtId="0" fontId="3" fillId="0" borderId="17" xfId="669" applyFont="1" applyBorder="1" applyAlignment="1"/>
    <xf numFmtId="0" fontId="6" fillId="0" borderId="14" xfId="669" applyFont="1" applyBorder="1" applyAlignment="1">
      <alignment wrapText="1"/>
    </xf>
    <xf numFmtId="0" fontId="107" fillId="0" borderId="0" xfId="669" applyNumberFormat="1" applyFont="1" applyAlignment="1">
      <alignment wrapText="1"/>
    </xf>
    <xf numFmtId="0" fontId="107" fillId="0" borderId="0" xfId="669" applyNumberFormat="1" applyFont="1" applyAlignment="1">
      <alignment horizontal="left" vertical="center" wrapText="1"/>
    </xf>
    <xf numFmtId="1" fontId="7" fillId="0" borderId="0" xfId="669" applyNumberFormat="1" applyFont="1" applyAlignment="1">
      <alignment horizontal="right" wrapText="1"/>
    </xf>
    <xf numFmtId="3" fontId="94" fillId="0" borderId="0" xfId="669" applyNumberFormat="1" applyFont="1" applyFill="1" applyAlignment="1">
      <alignment horizontal="right" wrapText="1"/>
    </xf>
    <xf numFmtId="1" fontId="96" fillId="0" borderId="0" xfId="669" applyNumberFormat="1" applyFont="1" applyFill="1" applyAlignment="1">
      <alignment horizontal="right" wrapText="1"/>
    </xf>
    <xf numFmtId="0" fontId="10" fillId="0" borderId="0" xfId="699" applyNumberFormat="1" applyFont="1" applyAlignment="1"/>
    <xf numFmtId="0" fontId="3" fillId="0" borderId="0" xfId="667" applyFont="1" applyAlignment="1"/>
    <xf numFmtId="0" fontId="4" fillId="0" borderId="0" xfId="667" applyNumberFormat="1" applyFont="1" applyAlignment="1">
      <alignment horizontal="left" wrapText="1"/>
    </xf>
    <xf numFmtId="0" fontId="9" fillId="0" borderId="14" xfId="667" applyFont="1" applyBorder="1" applyAlignment="1">
      <alignment wrapText="1"/>
    </xf>
    <xf numFmtId="0" fontId="7" fillId="0" borderId="0" xfId="667" applyFont="1" applyAlignment="1">
      <alignment horizontal="right" wrapText="1"/>
    </xf>
    <xf numFmtId="168" fontId="11" fillId="0" borderId="0" xfId="667" applyNumberFormat="1" applyFont="1" applyAlignment="1"/>
    <xf numFmtId="168" fontId="11" fillId="0" borderId="0" xfId="699" applyNumberFormat="1" applyFont="1" applyAlignment="1"/>
    <xf numFmtId="0" fontId="3" fillId="0" borderId="14" xfId="667" applyFont="1" applyBorder="1" applyAlignment="1">
      <alignment wrapText="1"/>
    </xf>
    <xf numFmtId="0" fontId="3" fillId="0" borderId="14" xfId="667" applyFont="1" applyBorder="1" applyAlignment="1"/>
    <xf numFmtId="0" fontId="3" fillId="0" borderId="0" xfId="667" applyFont="1" applyAlignment="1">
      <alignment wrapText="1"/>
    </xf>
    <xf numFmtId="0" fontId="6" fillId="0" borderId="0" xfId="667" applyNumberFormat="1" applyFont="1" applyAlignment="1">
      <alignment wrapText="1"/>
    </xf>
    <xf numFmtId="49" fontId="9" fillId="0" borderId="0" xfId="667" applyNumberFormat="1" applyFont="1"/>
    <xf numFmtId="49" fontId="12" fillId="0" borderId="0" xfId="667" applyNumberFormat="1" applyFont="1"/>
    <xf numFmtId="0" fontId="120" fillId="0" borderId="0" xfId="0" applyFont="1"/>
    <xf numFmtId="0" fontId="9" fillId="0" borderId="0" xfId="669" applyFont="1"/>
    <xf numFmtId="0" fontId="9" fillId="0" borderId="0" xfId="667" applyFont="1" applyAlignment="1"/>
    <xf numFmtId="0" fontId="60" fillId="0" borderId="17" xfId="705" applyFont="1" applyFill="1" applyBorder="1" applyAlignment="1"/>
    <xf numFmtId="0" fontId="10" fillId="0" borderId="0" xfId="698" applyNumberFormat="1" applyFont="1" applyAlignment="1">
      <alignment horizontal="left"/>
    </xf>
    <xf numFmtId="0" fontId="2" fillId="0" borderId="0" xfId="669" applyFont="1" applyAlignment="1"/>
    <xf numFmtId="3" fontId="11" fillId="0" borderId="0" xfId="669" applyNumberFormat="1" applyFont="1" applyFill="1" applyAlignment="1">
      <alignment wrapText="1"/>
    </xf>
    <xf numFmtId="3" fontId="9" fillId="0" borderId="0" xfId="669" applyNumberFormat="1" applyFont="1" applyAlignment="1">
      <alignment horizontal="right" wrapText="1"/>
    </xf>
    <xf numFmtId="0" fontId="2" fillId="0" borderId="14" xfId="669" applyFont="1" applyBorder="1" applyAlignment="1"/>
    <xf numFmtId="3" fontId="2" fillId="0" borderId="0" xfId="669" applyNumberFormat="1" applyFill="1" applyAlignment="1"/>
    <xf numFmtId="3" fontId="121" fillId="0" borderId="0" xfId="669" applyNumberFormat="1" applyFont="1" applyBorder="1" applyAlignment="1"/>
    <xf numFmtId="0" fontId="57" fillId="0" borderId="0" xfId="669" applyFont="1" applyAlignment="1"/>
    <xf numFmtId="0" fontId="122" fillId="0" borderId="0" xfId="669" applyNumberFormat="1" applyFont="1" applyAlignment="1">
      <alignment horizontal="left"/>
    </xf>
    <xf numFmtId="0" fontId="122" fillId="0" borderId="14" xfId="669" applyNumberFormat="1" applyFont="1" applyBorder="1" applyAlignment="1">
      <alignment horizontal="left"/>
    </xf>
    <xf numFmtId="0" fontId="123" fillId="0" borderId="0" xfId="669" applyFont="1" applyBorder="1" applyAlignment="1">
      <alignment horizontal="center" vertical="center" wrapText="1"/>
    </xf>
    <xf numFmtId="0" fontId="123" fillId="0" borderId="0" xfId="669" applyFont="1" applyBorder="1" applyAlignment="1">
      <alignment horizontal="center" wrapText="1"/>
    </xf>
    <xf numFmtId="0" fontId="123" fillId="0" borderId="0" xfId="669" applyFont="1" applyAlignment="1">
      <alignment horizontal="right" wrapText="1"/>
    </xf>
    <xf numFmtId="0" fontId="124" fillId="0" borderId="0" xfId="669" applyNumberFormat="1" applyFont="1" applyAlignment="1">
      <alignment wrapText="1"/>
    </xf>
    <xf numFmtId="0" fontId="123" fillId="0" borderId="0" xfId="669" applyNumberFormat="1" applyFont="1" applyAlignment="1">
      <alignment horizontal="left" wrapText="1" indent="1"/>
    </xf>
    <xf numFmtId="0" fontId="122" fillId="0" borderId="0" xfId="669" applyNumberFormat="1" applyFont="1" applyAlignment="1">
      <alignment horizontal="left" wrapText="1" indent="1"/>
    </xf>
    <xf numFmtId="0" fontId="125" fillId="0" borderId="0" xfId="669" applyNumberFormat="1" applyFont="1" applyAlignment="1">
      <alignment wrapText="1"/>
    </xf>
    <xf numFmtId="0" fontId="123" fillId="0" borderId="0" xfId="669" applyNumberFormat="1" applyFont="1" applyAlignment="1">
      <alignment horizontal="left" wrapText="1"/>
    </xf>
    <xf numFmtId="0" fontId="126" fillId="0" borderId="14" xfId="669" applyFont="1" applyBorder="1" applyAlignment="1"/>
    <xf numFmtId="0" fontId="126" fillId="0" borderId="0" xfId="669" applyFont="1" applyBorder="1" applyAlignment="1"/>
    <xf numFmtId="0" fontId="126" fillId="0" borderId="0" xfId="669" applyFont="1" applyAlignment="1"/>
    <xf numFmtId="194" fontId="95" fillId="0" borderId="0" xfId="669" applyNumberFormat="1" applyFont="1" applyAlignment="1"/>
    <xf numFmtId="0" fontId="95" fillId="0" borderId="0" xfId="669" applyFont="1" applyAlignment="1"/>
    <xf numFmtId="3" fontId="11" fillId="0" borderId="0" xfId="669" applyNumberFormat="1" applyFont="1" applyFill="1" applyAlignment="1">
      <alignment horizontal="right" wrapText="1"/>
    </xf>
    <xf numFmtId="4" fontId="11" fillId="0" borderId="0" xfId="669" applyNumberFormat="1" applyFont="1" applyAlignment="1"/>
    <xf numFmtId="1" fontId="13" fillId="0" borderId="0" xfId="669" applyNumberFormat="1" applyFont="1" applyAlignment="1">
      <alignment wrapText="1"/>
    </xf>
    <xf numFmtId="4" fontId="2" fillId="0" borderId="0" xfId="669" applyNumberFormat="1" applyAlignment="1"/>
    <xf numFmtId="0" fontId="2" fillId="0" borderId="0" xfId="669" applyFont="1" applyBorder="1" applyAlignment="1"/>
    <xf numFmtId="4" fontId="9" fillId="0" borderId="0" xfId="0" applyNumberFormat="1" applyFont="1" applyAlignment="1">
      <alignment vertical="top"/>
    </xf>
    <xf numFmtId="196" fontId="9" fillId="0" borderId="0" xfId="0" applyNumberFormat="1" applyFont="1" applyAlignment="1">
      <alignment vertical="top"/>
    </xf>
    <xf numFmtId="0" fontId="9" fillId="0" borderId="0" xfId="704" applyNumberFormat="1" applyFont="1" applyFill="1" applyBorder="1" applyAlignment="1">
      <alignment horizontal="center" vertical="center" wrapText="1"/>
    </xf>
    <xf numFmtId="1" fontId="13" fillId="0" borderId="0" xfId="669" applyNumberFormat="1" applyFont="1" applyAlignment="1">
      <alignment horizontal="right" wrapText="1"/>
    </xf>
    <xf numFmtId="3" fontId="14" fillId="0" borderId="0" xfId="698" applyNumberFormat="1" applyFont="1" applyAlignment="1"/>
    <xf numFmtId="3" fontId="59" fillId="0" borderId="0" xfId="698" applyNumberFormat="1" applyFont="1" applyBorder="1" applyAlignment="1"/>
    <xf numFmtId="196" fontId="2" fillId="0" borderId="0" xfId="669" applyNumberFormat="1" applyAlignment="1"/>
    <xf numFmtId="196" fontId="6" fillId="0" borderId="0" xfId="669" applyNumberFormat="1" applyFont="1" applyAlignment="1">
      <alignment wrapText="1"/>
    </xf>
    <xf numFmtId="196" fontId="11" fillId="0" borderId="0" xfId="0" applyNumberFormat="1" applyFont="1" applyAlignment="1">
      <alignment vertical="top"/>
    </xf>
    <xf numFmtId="196" fontId="13" fillId="0" borderId="0" xfId="669" applyNumberFormat="1" applyFont="1" applyAlignment="1">
      <alignment wrapText="1"/>
    </xf>
    <xf numFmtId="196" fontId="6" fillId="0" borderId="0" xfId="669" applyNumberFormat="1" applyFont="1" applyFill="1" applyAlignment="1">
      <alignment horizontal="right" wrapText="1"/>
    </xf>
    <xf numFmtId="0" fontId="127" fillId="0" borderId="18" xfId="0" applyFont="1" applyBorder="1" applyAlignment="1">
      <alignment horizontal="right" vertical="center" wrapText="1"/>
    </xf>
    <xf numFmtId="168" fontId="13" fillId="0" borderId="0" xfId="669" applyNumberFormat="1" applyFont="1" applyAlignment="1">
      <alignment wrapText="1"/>
    </xf>
    <xf numFmtId="0" fontId="11" fillId="0" borderId="0" xfId="698" applyFont="1" applyAlignment="1"/>
    <xf numFmtId="0" fontId="11" fillId="0" borderId="0" xfId="698" applyFont="1" applyBorder="1" applyAlignment="1"/>
    <xf numFmtId="0" fontId="10" fillId="0" borderId="14" xfId="698" applyFont="1" applyBorder="1" applyAlignment="1"/>
    <xf numFmtId="0" fontId="95" fillId="0" borderId="0" xfId="698" applyFont="1" applyBorder="1" applyAlignment="1"/>
    <xf numFmtId="0" fontId="95" fillId="0" borderId="14" xfId="698" applyFont="1" applyBorder="1" applyAlignment="1"/>
    <xf numFmtId="0" fontId="11" fillId="0" borderId="0" xfId="669" applyFont="1" applyAlignment="1"/>
    <xf numFmtId="0" fontId="95" fillId="0" borderId="0" xfId="669" applyFont="1" applyAlignment="1">
      <alignment wrapText="1"/>
    </xf>
    <xf numFmtId="0" fontId="11" fillId="0" borderId="14" xfId="669" applyFont="1" applyBorder="1" applyAlignment="1"/>
    <xf numFmtId="3" fontId="128" fillId="0" borderId="0" xfId="669" applyNumberFormat="1" applyFont="1" applyBorder="1" applyAlignment="1">
      <alignment wrapText="1"/>
    </xf>
    <xf numFmtId="2" fontId="96" fillId="0" borderId="14" xfId="669" applyNumberFormat="1" applyFont="1" applyBorder="1" applyAlignment="1">
      <alignment horizontal="right" wrapText="1"/>
    </xf>
    <xf numFmtId="4" fontId="96" fillId="0" borderId="0" xfId="669" applyNumberFormat="1" applyFont="1" applyAlignment="1">
      <alignment horizontal="right" wrapText="1"/>
    </xf>
    <xf numFmtId="4" fontId="96" fillId="0" borderId="0" xfId="669" applyNumberFormat="1" applyFont="1" applyFill="1" applyAlignment="1">
      <alignment horizontal="right" wrapText="1"/>
    </xf>
    <xf numFmtId="2" fontId="3" fillId="0" borderId="0" xfId="667" applyNumberFormat="1" applyFont="1" applyAlignment="1"/>
    <xf numFmtId="3" fontId="11" fillId="0" borderId="0" xfId="669" applyNumberFormat="1" applyFont="1" applyBorder="1" applyAlignment="1">
      <alignment horizontal="right"/>
    </xf>
    <xf numFmtId="3" fontId="9" fillId="0" borderId="0" xfId="669" applyNumberFormat="1" applyFont="1" applyBorder="1" applyAlignment="1">
      <alignment horizontal="right"/>
    </xf>
    <xf numFmtId="0" fontId="127" fillId="0" borderId="0" xfId="753" applyFont="1" applyBorder="1" applyAlignment="1">
      <alignment horizontal="right" vertical="center" wrapText="1"/>
    </xf>
    <xf numFmtId="0" fontId="129" fillId="0" borderId="0" xfId="753" applyFont="1" applyBorder="1" applyAlignment="1">
      <alignment horizontal="left" vertical="center" wrapText="1"/>
    </xf>
    <xf numFmtId="0" fontId="129" fillId="0" borderId="0" xfId="753" applyFont="1" applyBorder="1" applyAlignment="1">
      <alignment horizontal="right" vertical="center" wrapText="1"/>
    </xf>
    <xf numFmtId="0" fontId="130" fillId="0" borderId="0" xfId="753" applyFont="1" applyBorder="1" applyAlignment="1">
      <alignment horizontal="left" vertical="center" wrapText="1"/>
    </xf>
    <xf numFmtId="0" fontId="130" fillId="0" borderId="0" xfId="753" applyFont="1" applyBorder="1" applyAlignment="1">
      <alignment horizontal="right" vertical="center" wrapText="1"/>
    </xf>
    <xf numFmtId="3" fontId="51" fillId="0" borderId="0" xfId="698" applyNumberFormat="1" applyFont="1" applyAlignment="1">
      <alignment horizontal="right"/>
    </xf>
    <xf numFmtId="0" fontId="2" fillId="0" borderId="0" xfId="698" applyFill="1" applyBorder="1" applyAlignment="1"/>
    <xf numFmtId="0" fontId="9" fillId="0" borderId="0" xfId="669" applyFont="1" applyFill="1" applyBorder="1" applyAlignment="1"/>
    <xf numFmtId="0" fontId="9" fillId="0" borderId="17" xfId="669" applyFont="1" applyFill="1" applyBorder="1" applyAlignment="1"/>
    <xf numFmtId="0" fontId="9" fillId="0" borderId="0" xfId="669" applyFont="1" applyBorder="1" applyAlignment="1"/>
    <xf numFmtId="0" fontId="116" fillId="0" borderId="0" xfId="0" applyFont="1"/>
    <xf numFmtId="3" fontId="11" fillId="0" borderId="0" xfId="669" applyNumberFormat="1" applyFont="1" applyBorder="1" applyAlignment="1">
      <alignment horizontal="right" wrapText="1"/>
    </xf>
    <xf numFmtId="3" fontId="9" fillId="0" borderId="0" xfId="669" applyNumberFormat="1" applyFont="1" applyBorder="1" applyAlignment="1">
      <alignment horizontal="right" wrapText="1"/>
    </xf>
    <xf numFmtId="2" fontId="11" fillId="0" borderId="0" xfId="669" applyNumberFormat="1" applyFont="1" applyAlignment="1">
      <alignment horizontal="right" wrapText="1"/>
    </xf>
    <xf numFmtId="2" fontId="9" fillId="0" borderId="0" xfId="669" applyNumberFormat="1" applyFont="1" applyAlignment="1">
      <alignment horizontal="right" wrapText="1"/>
    </xf>
    <xf numFmtId="0" fontId="9" fillId="0" borderId="0" xfId="665" applyFont="1" applyBorder="1" applyAlignment="1">
      <alignment horizontal="right"/>
    </xf>
    <xf numFmtId="168" fontId="11" fillId="0" borderId="0" xfId="669" applyNumberFormat="1" applyFont="1" applyAlignment="1">
      <alignment horizontal="right"/>
    </xf>
    <xf numFmtId="3" fontId="9" fillId="0" borderId="0" xfId="698" applyNumberFormat="1" applyFont="1" applyAlignment="1"/>
    <xf numFmtId="3" fontId="9" fillId="0" borderId="0" xfId="698" applyNumberFormat="1" applyFont="1" applyAlignment="1">
      <alignment horizontal="right"/>
    </xf>
    <xf numFmtId="0" fontId="60" fillId="0" borderId="0" xfId="705" applyFont="1" applyFill="1" applyBorder="1" applyAlignment="1"/>
    <xf numFmtId="0" fontId="2" fillId="0" borderId="17" xfId="698" applyBorder="1" applyAlignment="1"/>
    <xf numFmtId="0" fontId="9" fillId="0" borderId="17" xfId="698" applyFont="1" applyBorder="1" applyAlignment="1"/>
    <xf numFmtId="3" fontId="9" fillId="0" borderId="0" xfId="0" applyNumberFormat="1" applyFont="1" applyAlignment="1"/>
    <xf numFmtId="3" fontId="9" fillId="0" borderId="0" xfId="0" applyNumberFormat="1" applyFont="1" applyFill="1" applyAlignment="1"/>
    <xf numFmtId="3" fontId="9" fillId="0" borderId="0" xfId="665" applyNumberFormat="1" applyFont="1" applyAlignment="1"/>
    <xf numFmtId="3" fontId="112" fillId="0" borderId="0" xfId="665" applyNumberFormat="1" applyFont="1"/>
    <xf numFmtId="3" fontId="112" fillId="0" borderId="0" xfId="665" applyNumberFormat="1" applyFont="1" applyBorder="1"/>
    <xf numFmtId="3" fontId="113" fillId="0" borderId="14" xfId="665" applyNumberFormat="1" applyFont="1" applyBorder="1"/>
    <xf numFmtId="3" fontId="9" fillId="0" borderId="14" xfId="665" applyNumberFormat="1" applyBorder="1"/>
    <xf numFmtId="3" fontId="113" fillId="0" borderId="0" xfId="665" applyNumberFormat="1" applyFont="1" applyBorder="1"/>
    <xf numFmtId="3" fontId="9" fillId="0" borderId="0" xfId="665" applyNumberFormat="1" applyBorder="1"/>
    <xf numFmtId="3" fontId="9" fillId="0" borderId="14" xfId="665" applyNumberFormat="1" applyFont="1" applyBorder="1" applyAlignment="1">
      <alignment horizontal="right"/>
    </xf>
    <xf numFmtId="3" fontId="9" fillId="0" borderId="5" xfId="665" applyNumberFormat="1" applyFont="1" applyBorder="1" applyAlignment="1">
      <alignment horizontal="center" vertical="center"/>
    </xf>
    <xf numFmtId="3" fontId="7" fillId="0" borderId="5" xfId="665" applyNumberFormat="1" applyFont="1" applyBorder="1" applyAlignment="1">
      <alignment horizontal="center" vertical="center" wrapText="1"/>
    </xf>
    <xf numFmtId="3" fontId="3" fillId="0" borderId="0" xfId="665" applyNumberFormat="1" applyFont="1"/>
    <xf numFmtId="3" fontId="9" fillId="0" borderId="0" xfId="665" applyNumberFormat="1" applyAlignment="1"/>
    <xf numFmtId="0" fontId="9" fillId="0" borderId="17" xfId="665" applyBorder="1"/>
    <xf numFmtId="0" fontId="10" fillId="0" borderId="0" xfId="682" applyFont="1" applyAlignment="1">
      <alignment horizontal="center"/>
    </xf>
    <xf numFmtId="0" fontId="106" fillId="0" borderId="0" xfId="669" applyFont="1" applyAlignment="1">
      <alignment horizontal="center"/>
    </xf>
    <xf numFmtId="0" fontId="11" fillId="0" borderId="0" xfId="673" applyNumberFormat="1" applyFont="1" applyFill="1" applyBorder="1" applyAlignment="1">
      <alignment horizontal="center" wrapText="1"/>
    </xf>
    <xf numFmtId="0" fontId="11" fillId="0" borderId="0" xfId="673" applyNumberFormat="1" applyFont="1" applyFill="1" applyAlignment="1">
      <alignment horizontal="center" wrapText="1"/>
    </xf>
    <xf numFmtId="0" fontId="11" fillId="0" borderId="17" xfId="669" applyFont="1" applyFill="1" applyBorder="1" applyAlignment="1">
      <alignment horizontal="center"/>
    </xf>
    <xf numFmtId="0" fontId="9" fillId="0" borderId="0" xfId="673" applyNumberFormat="1" applyFont="1" applyFill="1" applyBorder="1" applyAlignment="1">
      <alignment horizontal="right" wrapText="1"/>
    </xf>
    <xf numFmtId="0" fontId="9" fillId="0" borderId="14" xfId="698" applyFont="1" applyBorder="1" applyAlignment="1">
      <alignment horizontal="center"/>
    </xf>
    <xf numFmtId="0" fontId="51" fillId="0" borderId="0" xfId="673" applyNumberFormat="1" applyFont="1" applyFill="1" applyAlignment="1">
      <alignment horizontal="center" wrapText="1"/>
    </xf>
    <xf numFmtId="0" fontId="96" fillId="0" borderId="0" xfId="669" applyNumberFormat="1" applyFont="1" applyBorder="1" applyAlignment="1">
      <alignment horizontal="center" wrapText="1"/>
    </xf>
    <xf numFmtId="0" fontId="96" fillId="0" borderId="0" xfId="669" applyNumberFormat="1" applyFont="1" applyAlignment="1">
      <alignment horizontal="center" wrapText="1"/>
    </xf>
    <xf numFmtId="0" fontId="13" fillId="0" borderId="0" xfId="669" applyNumberFormat="1" applyFont="1" applyBorder="1" applyAlignment="1">
      <alignment horizontal="center" vertical="center" wrapText="1"/>
    </xf>
    <xf numFmtId="0" fontId="13" fillId="0" borderId="17" xfId="669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96" fillId="0" borderId="17" xfId="669" applyNumberFormat="1" applyFont="1" applyBorder="1" applyAlignment="1">
      <alignment horizontal="center" vertical="center" wrapText="1"/>
    </xf>
    <xf numFmtId="0" fontId="96" fillId="0" borderId="0" xfId="669" applyNumberFormat="1" applyFont="1" applyBorder="1" applyAlignment="1">
      <alignment horizontal="center" vertical="center" wrapText="1"/>
    </xf>
    <xf numFmtId="0" fontId="96" fillId="0" borderId="14" xfId="669" applyNumberFormat="1" applyFont="1" applyBorder="1" applyAlignment="1">
      <alignment horizontal="center" vertical="center" wrapText="1"/>
    </xf>
    <xf numFmtId="0" fontId="9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669" applyNumberFormat="1" applyFont="1" applyAlignment="1">
      <alignment horizontal="center" wrapText="1"/>
    </xf>
    <xf numFmtId="0" fontId="9" fillId="0" borderId="0" xfId="669" applyFont="1"/>
    <xf numFmtId="0" fontId="107" fillId="0" borderId="0" xfId="669" applyNumberFormat="1" applyFont="1" applyBorder="1" applyAlignment="1">
      <alignment horizontal="center" wrapText="1"/>
    </xf>
    <xf numFmtId="0" fontId="107" fillId="0" borderId="0" xfId="669" applyFont="1" applyBorder="1" applyAlignment="1">
      <alignment horizontal="center" wrapText="1"/>
    </xf>
    <xf numFmtId="0" fontId="13" fillId="0" borderId="5" xfId="698" applyNumberFormat="1" applyFont="1" applyBorder="1" applyAlignment="1">
      <alignment horizontal="center" vertical="center" wrapText="1"/>
    </xf>
    <xf numFmtId="0" fontId="59" fillId="0" borderId="0" xfId="0" applyFont="1" applyAlignment="1">
      <alignment horizontal="center" wrapText="1"/>
    </xf>
    <xf numFmtId="0" fontId="51" fillId="0" borderId="0" xfId="673" applyNumberFormat="1" applyFont="1" applyFill="1" applyBorder="1" applyAlignment="1">
      <alignment horizontal="center" wrapText="1"/>
    </xf>
    <xf numFmtId="0" fontId="10" fillId="0" borderId="0" xfId="698" applyNumberFormat="1" applyFont="1" applyAlignment="1">
      <alignment horizontal="left"/>
    </xf>
  </cellXfs>
  <cellStyles count="754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(OK)" xfId="13"/>
    <cellStyle name="_01 DVHC(OK)_05 Doanh nghiep va Ca the_2011 (Ok)" xfId="14"/>
    <cellStyle name="_01 DVHC(OK)_11 (3)" xfId="15"/>
    <cellStyle name="_01 DVHC(OK)_12 (2)" xfId="16"/>
    <cellStyle name="_01 DVHC(OK)_Ngiam_lamnghiep_2011_v2(1)(1)" xfId="17"/>
    <cellStyle name="_01.NGTT2009-DVHC" xfId="18"/>
    <cellStyle name="_02 dan so (OK)" xfId="19"/>
    <cellStyle name="_02.NGTT2009-DSLD" xfId="20"/>
    <cellStyle name="_02.NGTT2009-DSLDok" xfId="21"/>
    <cellStyle name="_03 Dautu 2010" xfId="22"/>
    <cellStyle name="_03.NGTT2009-TKQG" xfId="23"/>
    <cellStyle name="_05 Thuong mai" xfId="24"/>
    <cellStyle name="_05 Thuong mai_Ca the" xfId="25"/>
    <cellStyle name="_05 Thuong mai_ca the NGDD 2011" xfId="26"/>
    <cellStyle name="_05 Thuong mai_Ca the_ca the NGDD 2011" xfId="27"/>
    <cellStyle name="_05 Thuong mai_Ca the1(OK)" xfId="28"/>
    <cellStyle name="_05 Thuong mai_Mau" xfId="29"/>
    <cellStyle name="_05 Thuong mai_Nien giam KT_TV 2010" xfId="30"/>
    <cellStyle name="_06 Van tai" xfId="31"/>
    <cellStyle name="_06 Van tai_Ca the" xfId="32"/>
    <cellStyle name="_06 Van tai_ca the NGDD 2011" xfId="33"/>
    <cellStyle name="_06 Van tai_Ca the_ca the NGDD 2011" xfId="34"/>
    <cellStyle name="_06 Van tai_Ca the1(OK)" xfId="35"/>
    <cellStyle name="_06 Van tai_Mau" xfId="36"/>
    <cellStyle name="_06 Van tai_Nien giam KT_TV 2010" xfId="37"/>
    <cellStyle name="_07 Buu dien" xfId="38"/>
    <cellStyle name="_07 Buu dien_Ca the" xfId="39"/>
    <cellStyle name="_07 Buu dien_ca the NGDD 2011" xfId="40"/>
    <cellStyle name="_07 Buu dien_Ca the_ca the NGDD 2011" xfId="41"/>
    <cellStyle name="_07 Buu dien_Ca the1(OK)" xfId="42"/>
    <cellStyle name="_07 Buu dien_Mau" xfId="43"/>
    <cellStyle name="_07 Buu dien_Nien giam KT_TV 2010" xfId="44"/>
    <cellStyle name="_07. NGTT2009-NN" xfId="45"/>
    <cellStyle name="_07. NGTT2009-NN_01 DVHC-DSLD 2010" xfId="46"/>
    <cellStyle name="_07. NGTT2009-NN_01 DVHC-DSLD 2010_Bo sung 04 bieu Cong nghiep" xfId="47"/>
    <cellStyle name="_07. NGTT2009-NN_01 DVHC-DSLD 2010_Ca the" xfId="48"/>
    <cellStyle name="_07. NGTT2009-NN_01 DVHC-DSLD 2010_ca the NGDD 2011" xfId="49"/>
    <cellStyle name="_07. NGTT2009-NN_01 DVHC-DSLD 2010_Ca the_ca the NGDD 2011" xfId="50"/>
    <cellStyle name="_07. NGTT2009-NN_01 DVHC-DSLD 2010_Ca the1(OK)" xfId="51"/>
    <cellStyle name="_07. NGTT2009-NN_01 DVHC-DSLD 2010_Mau" xfId="52"/>
    <cellStyle name="_07. NGTT2009-NN_01 DVHC-DSLD 2010_Nien giam KT_TV 2010" xfId="53"/>
    <cellStyle name="_07. NGTT2009-NN_01 DVHC-DSLD 2010_nien giam tom tat 2010 (thuy)" xfId="54"/>
    <cellStyle name="_07. NGTT2009-NN_01 DVHC-DSLD 2010_Tong hop NGTT" xfId="55"/>
    <cellStyle name="_07. NGTT2009-NN_03 Dautu 2010" xfId="56"/>
    <cellStyle name="_07. NGTT2009-NN_05 Doanh nghiep va Ca the_2011 (Ok)" xfId="57"/>
    <cellStyle name="_07. NGTT2009-NN_05 Thuong mai" xfId="58"/>
    <cellStyle name="_07. NGTT2009-NN_05 Thuong mai_Ca the" xfId="59"/>
    <cellStyle name="_07. NGTT2009-NN_05 Thuong mai_ca the NGDD 2011" xfId="60"/>
    <cellStyle name="_07. NGTT2009-NN_05 Thuong mai_Ca the_ca the NGDD 2011" xfId="61"/>
    <cellStyle name="_07. NGTT2009-NN_05 Thuong mai_Ca the1(OK)" xfId="62"/>
    <cellStyle name="_07. NGTT2009-NN_05 Thuong mai_Mau" xfId="63"/>
    <cellStyle name="_07. NGTT2009-NN_05 Thuong mai_Nien giam KT_TV 2010" xfId="64"/>
    <cellStyle name="_07. NGTT2009-NN_06 Van tai" xfId="65"/>
    <cellStyle name="_07. NGTT2009-NN_06 Van tai_Ca the" xfId="66"/>
    <cellStyle name="_07. NGTT2009-NN_06 Van tai_ca the NGDD 2011" xfId="67"/>
    <cellStyle name="_07. NGTT2009-NN_06 Van tai_Ca the_ca the NGDD 2011" xfId="68"/>
    <cellStyle name="_07. NGTT2009-NN_06 Van tai_Ca the1(OK)" xfId="69"/>
    <cellStyle name="_07. NGTT2009-NN_06 Van tai_Mau" xfId="70"/>
    <cellStyle name="_07. NGTT2009-NN_06 Van tai_Nien giam KT_TV 2010" xfId="71"/>
    <cellStyle name="_07. NGTT2009-NN_07 Buu dien" xfId="72"/>
    <cellStyle name="_07. NGTT2009-NN_07 Buu dien_Ca the" xfId="73"/>
    <cellStyle name="_07. NGTT2009-NN_07 Buu dien_ca the NGDD 2011" xfId="74"/>
    <cellStyle name="_07. NGTT2009-NN_07 Buu dien_Ca the_ca the NGDD 2011" xfId="75"/>
    <cellStyle name="_07. NGTT2009-NN_07 Buu dien_Ca the1(OK)" xfId="76"/>
    <cellStyle name="_07. NGTT2009-NN_07 Buu dien_Mau" xfId="77"/>
    <cellStyle name="_07. NGTT2009-NN_07 Buu dien_Nien giam KT_TV 2010" xfId="78"/>
    <cellStyle name="_07. NGTT2009-NN_08 Van tai" xfId="79"/>
    <cellStyle name="_07. NGTT2009-NN_08 Van tai_Ca the" xfId="80"/>
    <cellStyle name="_07. NGTT2009-NN_08 Van tai_ca the NGDD 2011" xfId="81"/>
    <cellStyle name="_07. NGTT2009-NN_08 Van tai_Ca the_ca the NGDD 2011" xfId="82"/>
    <cellStyle name="_07. NGTT2009-NN_08 Van tai_Ca the1(OK)" xfId="83"/>
    <cellStyle name="_07. NGTT2009-NN_08 Van tai_Mau" xfId="84"/>
    <cellStyle name="_07. NGTT2009-NN_08 Van tai_Nien giam KT_TV 2010" xfId="85"/>
    <cellStyle name="_07. NGTT2009-NN_08 Yte-van hoa" xfId="86"/>
    <cellStyle name="_07. NGTT2009-NN_08 Yte-van hoa_Ca the" xfId="87"/>
    <cellStyle name="_07. NGTT2009-NN_08 Yte-van hoa_ca the NGDD 2011" xfId="88"/>
    <cellStyle name="_07. NGTT2009-NN_08 Yte-van hoa_Ca the_ca the NGDD 2011" xfId="89"/>
    <cellStyle name="_07. NGTT2009-NN_08 Yte-van hoa_Ca the1(OK)" xfId="90"/>
    <cellStyle name="_07. NGTT2009-NN_08 Yte-van hoa_Mau" xfId="91"/>
    <cellStyle name="_07. NGTT2009-NN_08 Yte-van hoa_Nien giam KT_TV 2010" xfId="92"/>
    <cellStyle name="_07. NGTT2009-NN_10 Market VH, YT, GD, NGTT 2011 " xfId="93"/>
    <cellStyle name="_07. NGTT2009-NN_10 Market VH, YT, GD, NGTT 2011 _05 Doanh nghiep va Ca the_2011 (Ok)" xfId="94"/>
    <cellStyle name="_07. NGTT2009-NN_10 Market VH, YT, GD, NGTT 2011 _11 (3)" xfId="95"/>
    <cellStyle name="_07. NGTT2009-NN_10 Market VH, YT, GD, NGTT 2011 _12 (2)" xfId="96"/>
    <cellStyle name="_07. NGTT2009-NN_10 Market VH, YT, GD, NGTT 2011 _Ngiam_lamnghiep_2011_v2(1)(1)" xfId="97"/>
    <cellStyle name="_07. NGTT2009-NN_10 VH, YT, GD, NGTT 2010 - (OK)" xfId="98"/>
    <cellStyle name="_07. NGTT2009-NN_10 VH, YT, GD, NGTT 2010 - (OK)_Bo sung 04 bieu Cong nghiep" xfId="99"/>
    <cellStyle name="_07. NGTT2009-NN_11 (3)" xfId="100"/>
    <cellStyle name="_07. NGTT2009-NN_11 So lieu quoc te 2010-final" xfId="101"/>
    <cellStyle name="_07. NGTT2009-NN_12 (2)" xfId="102"/>
    <cellStyle name="_07. NGTT2009-NN_Book1" xfId="103"/>
    <cellStyle name="_07. NGTT2009-NN_Book3" xfId="104"/>
    <cellStyle name="_07. NGTT2009-NN_Book3_01 DVHC-DSLD 2010" xfId="105"/>
    <cellStyle name="_07. NGTT2009-NN_Book3_05 Doanh nghiep va Ca the_2011 (Ok)" xfId="106"/>
    <cellStyle name="_07. NGTT2009-NN_Book3_05 NGTT DN 2010 (OK)" xfId="107"/>
    <cellStyle name="_07. NGTT2009-NN_Book3_05 NGTT DN 2010 (OK)_Bo sung 04 bieu Cong nghiep" xfId="108"/>
    <cellStyle name="_07. NGTT2009-NN_Book3_10 Market VH, YT, GD, NGTT 2011 " xfId="109"/>
    <cellStyle name="_07. NGTT2009-NN_Book3_10 Market VH, YT, GD, NGTT 2011 _05 Doanh nghiep va Ca the_2011 (Ok)" xfId="110"/>
    <cellStyle name="_07. NGTT2009-NN_Book3_10 Market VH, YT, GD, NGTT 2011 _11 (3)" xfId="111"/>
    <cellStyle name="_07. NGTT2009-NN_Book3_10 Market VH, YT, GD, NGTT 2011 _12 (2)" xfId="112"/>
    <cellStyle name="_07. NGTT2009-NN_Book3_10 Market VH, YT, GD, NGTT 2011 _Ngiam_lamnghiep_2011_v2(1)(1)" xfId="113"/>
    <cellStyle name="_07. NGTT2009-NN_Book3_10 VH, YT, GD, NGTT 2010 - (OK)" xfId="114"/>
    <cellStyle name="_07. NGTT2009-NN_Book3_10 VH, YT, GD, NGTT 2010 - (OK)_Bo sung 04 bieu Cong nghiep" xfId="115"/>
    <cellStyle name="_07. NGTT2009-NN_Book3_11 (3)" xfId="116"/>
    <cellStyle name="_07. NGTT2009-NN_Book3_12 (2)" xfId="117"/>
    <cellStyle name="_07. NGTT2009-NN_Book3_Book1" xfId="118"/>
    <cellStyle name="_07. NGTT2009-NN_Book3_CucThongke-phucdap-Tuan-Anh" xfId="119"/>
    <cellStyle name="_07. NGTT2009-NN_Book3_Nongnghiep" xfId="121"/>
    <cellStyle name="_07. NGTT2009-NN_Book3_Nongnghiep_Bo sung 04 bieu Cong nghiep" xfId="122"/>
    <cellStyle name="_07. NGTT2009-NN_Book3_Ngiam_lamnghiep_2011_v2(1)(1)" xfId="120"/>
    <cellStyle name="_07. NGTT2009-NN_Book3_So lieu quoc te TH" xfId="123"/>
    <cellStyle name="_07. NGTT2009-NN_Book3_So lieu quoc te(GDP)" xfId="124"/>
    <cellStyle name="_07. NGTT2009-NN_Book3_So lieu quoc te(GDP)_05 Doanh nghiep va Ca the_2011 (Ok)" xfId="125"/>
    <cellStyle name="_07. NGTT2009-NN_Book3_So lieu quoc te(GDP)_11 (3)" xfId="126"/>
    <cellStyle name="_07. NGTT2009-NN_Book3_So lieu quoc te(GDP)_12 (2)" xfId="127"/>
    <cellStyle name="_07. NGTT2009-NN_Book3_So lieu quoc te(GDP)_Ngiam_lamnghiep_2011_v2(1)(1)" xfId="128"/>
    <cellStyle name="_07. NGTT2009-NN_Book3_XNK" xfId="129"/>
    <cellStyle name="_07. NGTT2009-NN_Book3_XNK_Bo sung 04 bieu Cong nghiep" xfId="130"/>
    <cellStyle name="_07. NGTT2009-NN_Book4" xfId="131"/>
    <cellStyle name="_07. NGTT2009-NN_Book4_Book1" xfId="132"/>
    <cellStyle name="_07. NGTT2009-NN_CSKDCT 2010" xfId="133"/>
    <cellStyle name="_07. NGTT2009-NN_CSKDCT 2010_Bo sung 04 bieu Cong nghiep" xfId="134"/>
    <cellStyle name="_07. NGTT2009-NN_CucThongke-phucdap-Tuan-Anh" xfId="135"/>
    <cellStyle name="_07. NGTT2009-NN_dan so phan tich 10 nam(moi)" xfId="136"/>
    <cellStyle name="_07. NGTT2009-NN_dan so phan tich 10 nam(moi)_Ca the" xfId="137"/>
    <cellStyle name="_07. NGTT2009-NN_dan so phan tich 10 nam(moi)_ca the NGDD 2011" xfId="138"/>
    <cellStyle name="_07. NGTT2009-NN_dan so phan tich 10 nam(moi)_Ca the_ca the NGDD 2011" xfId="139"/>
    <cellStyle name="_07. NGTT2009-NN_dan so phan tich 10 nam(moi)_Ca the1(OK)" xfId="140"/>
    <cellStyle name="_07. NGTT2009-NN_dan so phan tich 10 nam(moi)_Mau" xfId="141"/>
    <cellStyle name="_07. NGTT2009-NN_dan so phan tich 10 nam(moi)_Nien giam KT_TV 2010" xfId="142"/>
    <cellStyle name="_07. NGTT2009-NN_Lam nghiep, thuy san 2010 (ok)" xfId="143"/>
    <cellStyle name="_07. NGTT2009-NN_Maket NGTT Cong nghiep 2011" xfId="144"/>
    <cellStyle name="_07. NGTT2009-NN_Maket NGTT Doanh Nghiep 2011" xfId="145"/>
    <cellStyle name="_07. NGTT2009-NN_Maket NGTT Thu chi NS 2011" xfId="146"/>
    <cellStyle name="_07. NGTT2009-NN_Nongnghiep" xfId="149"/>
    <cellStyle name="_07. NGTT2009-NN_Nongnghiep_Bo sung 04 bieu Cong nghiep" xfId="150"/>
    <cellStyle name="_07. NGTT2009-NN_Ngiam_lamnghiep_2011_v2(1)(1)" xfId="147"/>
    <cellStyle name="_07. NGTT2009-NN_NGTT Ca the 2011 Diep" xfId="148"/>
    <cellStyle name="_07. NGTT2009-NN_So lieu quoc te TH" xfId="151"/>
    <cellStyle name="_07. NGTT2009-NN_So lieu quoc te(GDP)" xfId="152"/>
    <cellStyle name="_07. NGTT2009-NN_So lieu quoc te(GDP)_05 Doanh nghiep va Ca the_2011 (Ok)" xfId="153"/>
    <cellStyle name="_07. NGTT2009-NN_So lieu quoc te(GDP)_11 (3)" xfId="154"/>
    <cellStyle name="_07. NGTT2009-NN_So lieu quoc te(GDP)_12 (2)" xfId="155"/>
    <cellStyle name="_07. NGTT2009-NN_So lieu quoc te(GDP)_Ngiam_lamnghiep_2011_v2(1)(1)" xfId="156"/>
    <cellStyle name="_07. NGTT2009-NN_Tong hop NGTT" xfId="157"/>
    <cellStyle name="_07. NGTT2009-NN_XNK" xfId="158"/>
    <cellStyle name="_07. NGTT2009-NN_XNK_Bo sung 04 bieu Cong nghiep" xfId="159"/>
    <cellStyle name="_09 VAN TAI(OK)" xfId="160"/>
    <cellStyle name="_09.GD-Yte_TT_MSDC2008" xfId="161"/>
    <cellStyle name="_09.GD-Yte_TT_MSDC2008_01 DVHC-DSLD 2010" xfId="162"/>
    <cellStyle name="_09.GD-Yte_TT_MSDC2008_01 DVHC-DSLD 2010_Bo sung 04 bieu Cong nghiep" xfId="163"/>
    <cellStyle name="_09.GD-Yte_TT_MSDC2008_01 DVHC-DSLD 2010_Ca the" xfId="164"/>
    <cellStyle name="_09.GD-Yte_TT_MSDC2008_01 DVHC-DSLD 2010_ca the NGDD 2011" xfId="165"/>
    <cellStyle name="_09.GD-Yte_TT_MSDC2008_01 DVHC-DSLD 2010_Ca the_ca the NGDD 2011" xfId="166"/>
    <cellStyle name="_09.GD-Yte_TT_MSDC2008_01 DVHC-DSLD 2010_Ca the1(OK)" xfId="167"/>
    <cellStyle name="_09.GD-Yte_TT_MSDC2008_01 DVHC-DSLD 2010_Mau" xfId="168"/>
    <cellStyle name="_09.GD-Yte_TT_MSDC2008_01 DVHC-DSLD 2010_Nien giam KT_TV 2010" xfId="169"/>
    <cellStyle name="_09.GD-Yte_TT_MSDC2008_01 DVHC-DSLD 2010_nien giam tom tat 2010 (thuy)" xfId="170"/>
    <cellStyle name="_09.GD-Yte_TT_MSDC2008_01 DVHC-DSLD 2010_Tong hop NGTT" xfId="171"/>
    <cellStyle name="_09.GD-Yte_TT_MSDC2008_03 Dautu 2010" xfId="172"/>
    <cellStyle name="_09.GD-Yte_TT_MSDC2008_05 Doanh nghiep va Ca the_2011 (Ok)" xfId="173"/>
    <cellStyle name="_09.GD-Yte_TT_MSDC2008_05 NGTT DN 2010 (OK)" xfId="174"/>
    <cellStyle name="_09.GD-Yte_TT_MSDC2008_05 NGTT DN 2010 (OK)_Bo sung 04 bieu Cong nghiep" xfId="175"/>
    <cellStyle name="_09.GD-Yte_TT_MSDC2008_10 Market VH, YT, GD, NGTT 2011 " xfId="176"/>
    <cellStyle name="_09.GD-Yte_TT_MSDC2008_10 Market VH, YT, GD, NGTT 2011 _05 Doanh nghiep va Ca the_2011 (Ok)" xfId="177"/>
    <cellStyle name="_09.GD-Yte_TT_MSDC2008_10 Market VH, YT, GD, NGTT 2011 _11 (3)" xfId="178"/>
    <cellStyle name="_09.GD-Yte_TT_MSDC2008_10 Market VH, YT, GD, NGTT 2011 _12 (2)" xfId="179"/>
    <cellStyle name="_09.GD-Yte_TT_MSDC2008_10 Market VH, YT, GD, NGTT 2011 _Ngiam_lamnghiep_2011_v2(1)(1)" xfId="180"/>
    <cellStyle name="_09.GD-Yte_TT_MSDC2008_10 VH, YT, GD, NGTT 2010 - (OK)" xfId="181"/>
    <cellStyle name="_09.GD-Yte_TT_MSDC2008_10 VH, YT, GD, NGTT 2010 - (OK)_Bo sung 04 bieu Cong nghiep" xfId="182"/>
    <cellStyle name="_09.GD-Yte_TT_MSDC2008_11 (3)" xfId="183"/>
    <cellStyle name="_09.GD-Yte_TT_MSDC2008_11 So lieu quoc te 2010-final" xfId="184"/>
    <cellStyle name="_09.GD-Yte_TT_MSDC2008_12 (2)" xfId="185"/>
    <cellStyle name="_09.GD-Yte_TT_MSDC2008_Book1" xfId="186"/>
    <cellStyle name="_09.GD-Yte_TT_MSDC2008_Ca the" xfId="187"/>
    <cellStyle name="_09.GD-Yte_TT_MSDC2008_ca the NGDD 2011" xfId="188"/>
    <cellStyle name="_09.GD-Yte_TT_MSDC2008_Ca the_ca the NGDD 2011" xfId="189"/>
    <cellStyle name="_09.GD-Yte_TT_MSDC2008_Ca the1(OK)" xfId="190"/>
    <cellStyle name="_09.GD-Yte_TT_MSDC2008_Maket NGTT Thu chi NS 2011" xfId="191"/>
    <cellStyle name="_09.GD-Yte_TT_MSDC2008_Mau" xfId="192"/>
    <cellStyle name="_09.GD-Yte_TT_MSDC2008_Nien giam KT_TV 2010" xfId="194"/>
    <cellStyle name="_09.GD-Yte_TT_MSDC2008_Nongnghiep" xfId="195"/>
    <cellStyle name="_09.GD-Yte_TT_MSDC2008_Nongnghiep_Bo sung 04 bieu Cong nghiep" xfId="196"/>
    <cellStyle name="_09.GD-Yte_TT_MSDC2008_Ngiam_lamnghiep_2011_v2(1)(1)" xfId="193"/>
    <cellStyle name="_09.GD-Yte_TT_MSDC2008_So lieu quoc te TH" xfId="197"/>
    <cellStyle name="_09.GD-Yte_TT_MSDC2008_So lieu quoc te(GDP)" xfId="198"/>
    <cellStyle name="_09.GD-Yte_TT_MSDC2008_So lieu quoc te(GDP)_05 Doanh nghiep va Ca the_2011 (Ok)" xfId="199"/>
    <cellStyle name="_09.GD-Yte_TT_MSDC2008_So lieu quoc te(GDP)_11 (3)" xfId="200"/>
    <cellStyle name="_09.GD-Yte_TT_MSDC2008_So lieu quoc te(GDP)_12 (2)" xfId="201"/>
    <cellStyle name="_09.GD-Yte_TT_MSDC2008_So lieu quoc te(GDP)_Ngiam_lamnghiep_2011_v2(1)(1)" xfId="202"/>
    <cellStyle name="_09.GD-Yte_TT_MSDC2008_Tong hop NGTT" xfId="203"/>
    <cellStyle name="_09.GD-Yte_TT_MSDC2008_XNK" xfId="204"/>
    <cellStyle name="_09.GD-Yte_TT_MSDC2008_XNK_Bo sung 04 bieu Cong nghiep" xfId="205"/>
    <cellStyle name="_1.OK" xfId="206"/>
    <cellStyle name="_10.Bieuthegioi-tan_NGTT2008(1)" xfId="207"/>
    <cellStyle name="_10.Bieuthegioi-tan_NGTT2008(1)_01 DVHC-DSLD 2010" xfId="208"/>
    <cellStyle name="_10.Bieuthegioi-tan_NGTT2008(1)_01 DVHC-DSLD 2010_Bo sung 04 bieu Cong nghiep" xfId="209"/>
    <cellStyle name="_10.Bieuthegioi-tan_NGTT2008(1)_01 DVHC-DSLD 2010_Ca the" xfId="210"/>
    <cellStyle name="_10.Bieuthegioi-tan_NGTT2008(1)_01 DVHC-DSLD 2010_ca the NGDD 2011" xfId="211"/>
    <cellStyle name="_10.Bieuthegioi-tan_NGTT2008(1)_01 DVHC-DSLD 2010_Ca the_ca the NGDD 2011" xfId="212"/>
    <cellStyle name="_10.Bieuthegioi-tan_NGTT2008(1)_01 DVHC-DSLD 2010_Ca the1(OK)" xfId="213"/>
    <cellStyle name="_10.Bieuthegioi-tan_NGTT2008(1)_01 DVHC-DSLD 2010_Mau" xfId="214"/>
    <cellStyle name="_10.Bieuthegioi-tan_NGTT2008(1)_01 DVHC-DSLD 2010_Nien giam KT_TV 2010" xfId="215"/>
    <cellStyle name="_10.Bieuthegioi-tan_NGTT2008(1)_01 DVHC-DSLD 2010_nien giam tom tat 2010 (thuy)" xfId="216"/>
    <cellStyle name="_10.Bieuthegioi-tan_NGTT2008(1)_01 DVHC-DSLD 2010_Tong hop NGTT" xfId="217"/>
    <cellStyle name="_10.Bieuthegioi-tan_NGTT2008(1)_03 Dautu 2010" xfId="218"/>
    <cellStyle name="_10.Bieuthegioi-tan_NGTT2008(1)_05 Doanh nghiep va Ca the_2011 (Ok)" xfId="219"/>
    <cellStyle name="_10.Bieuthegioi-tan_NGTT2008(1)_05 Thuong mai" xfId="220"/>
    <cellStyle name="_10.Bieuthegioi-tan_NGTT2008(1)_05 Thuong mai_Ca the" xfId="221"/>
    <cellStyle name="_10.Bieuthegioi-tan_NGTT2008(1)_05 Thuong mai_ca the NGDD 2011" xfId="222"/>
    <cellStyle name="_10.Bieuthegioi-tan_NGTT2008(1)_05 Thuong mai_Ca the_ca the NGDD 2011" xfId="223"/>
    <cellStyle name="_10.Bieuthegioi-tan_NGTT2008(1)_05 Thuong mai_Ca the1(OK)" xfId="224"/>
    <cellStyle name="_10.Bieuthegioi-tan_NGTT2008(1)_05 Thuong mai_Mau" xfId="225"/>
    <cellStyle name="_10.Bieuthegioi-tan_NGTT2008(1)_05 Thuong mai_Nien giam KT_TV 2010" xfId="226"/>
    <cellStyle name="_10.Bieuthegioi-tan_NGTT2008(1)_06 Van tai" xfId="227"/>
    <cellStyle name="_10.Bieuthegioi-tan_NGTT2008(1)_06 Van tai_Ca the" xfId="228"/>
    <cellStyle name="_10.Bieuthegioi-tan_NGTT2008(1)_06 Van tai_ca the NGDD 2011" xfId="229"/>
    <cellStyle name="_10.Bieuthegioi-tan_NGTT2008(1)_06 Van tai_Ca the_ca the NGDD 2011" xfId="230"/>
    <cellStyle name="_10.Bieuthegioi-tan_NGTT2008(1)_06 Van tai_Ca the1(OK)" xfId="231"/>
    <cellStyle name="_10.Bieuthegioi-tan_NGTT2008(1)_06 Van tai_Mau" xfId="232"/>
    <cellStyle name="_10.Bieuthegioi-tan_NGTT2008(1)_06 Van tai_Nien giam KT_TV 2010" xfId="233"/>
    <cellStyle name="_10.Bieuthegioi-tan_NGTT2008(1)_07 Buu dien" xfId="234"/>
    <cellStyle name="_10.Bieuthegioi-tan_NGTT2008(1)_07 Buu dien_Ca the" xfId="235"/>
    <cellStyle name="_10.Bieuthegioi-tan_NGTT2008(1)_07 Buu dien_ca the NGDD 2011" xfId="236"/>
    <cellStyle name="_10.Bieuthegioi-tan_NGTT2008(1)_07 Buu dien_Ca the_ca the NGDD 2011" xfId="237"/>
    <cellStyle name="_10.Bieuthegioi-tan_NGTT2008(1)_07 Buu dien_Ca the1(OK)" xfId="238"/>
    <cellStyle name="_10.Bieuthegioi-tan_NGTT2008(1)_07 Buu dien_Mau" xfId="239"/>
    <cellStyle name="_10.Bieuthegioi-tan_NGTT2008(1)_07 Buu dien_Nien giam KT_TV 2010" xfId="240"/>
    <cellStyle name="_10.Bieuthegioi-tan_NGTT2008(1)_08 Van tai" xfId="241"/>
    <cellStyle name="_10.Bieuthegioi-tan_NGTT2008(1)_08 Van tai_Ca the" xfId="242"/>
    <cellStyle name="_10.Bieuthegioi-tan_NGTT2008(1)_08 Van tai_ca the NGDD 2011" xfId="243"/>
    <cellStyle name="_10.Bieuthegioi-tan_NGTT2008(1)_08 Van tai_Ca the_ca the NGDD 2011" xfId="244"/>
    <cellStyle name="_10.Bieuthegioi-tan_NGTT2008(1)_08 Van tai_Ca the1(OK)" xfId="245"/>
    <cellStyle name="_10.Bieuthegioi-tan_NGTT2008(1)_08 Van tai_Mau" xfId="246"/>
    <cellStyle name="_10.Bieuthegioi-tan_NGTT2008(1)_08 Van tai_Nien giam KT_TV 2010" xfId="247"/>
    <cellStyle name="_10.Bieuthegioi-tan_NGTT2008(1)_08 Yte-van hoa" xfId="248"/>
    <cellStyle name="_10.Bieuthegioi-tan_NGTT2008(1)_08 Yte-van hoa_Ca the" xfId="249"/>
    <cellStyle name="_10.Bieuthegioi-tan_NGTT2008(1)_08 Yte-van hoa_ca the NGDD 2011" xfId="250"/>
    <cellStyle name="_10.Bieuthegioi-tan_NGTT2008(1)_08 Yte-van hoa_Ca the_ca the NGDD 2011" xfId="251"/>
    <cellStyle name="_10.Bieuthegioi-tan_NGTT2008(1)_08 Yte-van hoa_Ca the1(OK)" xfId="252"/>
    <cellStyle name="_10.Bieuthegioi-tan_NGTT2008(1)_08 Yte-van hoa_Mau" xfId="253"/>
    <cellStyle name="_10.Bieuthegioi-tan_NGTT2008(1)_08 Yte-van hoa_Nien giam KT_TV 2010" xfId="254"/>
    <cellStyle name="_10.Bieuthegioi-tan_NGTT2008(1)_10 Market VH, YT, GD, NGTT 2011 " xfId="255"/>
    <cellStyle name="_10.Bieuthegioi-tan_NGTT2008(1)_10 Market VH, YT, GD, NGTT 2011 _05 Doanh nghiep va Ca the_2011 (Ok)" xfId="256"/>
    <cellStyle name="_10.Bieuthegioi-tan_NGTT2008(1)_10 Market VH, YT, GD, NGTT 2011 _11 (3)" xfId="257"/>
    <cellStyle name="_10.Bieuthegioi-tan_NGTT2008(1)_10 Market VH, YT, GD, NGTT 2011 _12 (2)" xfId="258"/>
    <cellStyle name="_10.Bieuthegioi-tan_NGTT2008(1)_10 Market VH, YT, GD, NGTT 2011 _Ngiam_lamnghiep_2011_v2(1)(1)" xfId="259"/>
    <cellStyle name="_10.Bieuthegioi-tan_NGTT2008(1)_10 VH, YT, GD, NGTT 2010 - (OK)" xfId="260"/>
    <cellStyle name="_10.Bieuthegioi-tan_NGTT2008(1)_10 VH, YT, GD, NGTT 2010 - (OK)_Bo sung 04 bieu Cong nghiep" xfId="261"/>
    <cellStyle name="_10.Bieuthegioi-tan_NGTT2008(1)_11 (3)" xfId="262"/>
    <cellStyle name="_10.Bieuthegioi-tan_NGTT2008(1)_11 So lieu quoc te 2010-final" xfId="263"/>
    <cellStyle name="_10.Bieuthegioi-tan_NGTT2008(1)_12 (2)" xfId="264"/>
    <cellStyle name="_10.Bieuthegioi-tan_NGTT2008(1)_Book1" xfId="265"/>
    <cellStyle name="_10.Bieuthegioi-tan_NGTT2008(1)_Book3" xfId="266"/>
    <cellStyle name="_10.Bieuthegioi-tan_NGTT2008(1)_Book3_01 DVHC-DSLD 2010" xfId="267"/>
    <cellStyle name="_10.Bieuthegioi-tan_NGTT2008(1)_Book3_05 Doanh nghiep va Ca the_2011 (Ok)" xfId="268"/>
    <cellStyle name="_10.Bieuthegioi-tan_NGTT2008(1)_Book3_05 NGTT DN 2010 (OK)" xfId="269"/>
    <cellStyle name="_10.Bieuthegioi-tan_NGTT2008(1)_Book3_05 NGTT DN 2010 (OK)_Bo sung 04 bieu Cong nghiep" xfId="270"/>
    <cellStyle name="_10.Bieuthegioi-tan_NGTT2008(1)_Book3_10 Market VH, YT, GD, NGTT 2011 " xfId="271"/>
    <cellStyle name="_10.Bieuthegioi-tan_NGTT2008(1)_Book3_10 Market VH, YT, GD, NGTT 2011 _05 Doanh nghiep va Ca the_2011 (Ok)" xfId="272"/>
    <cellStyle name="_10.Bieuthegioi-tan_NGTT2008(1)_Book3_10 Market VH, YT, GD, NGTT 2011 _11 (3)" xfId="273"/>
    <cellStyle name="_10.Bieuthegioi-tan_NGTT2008(1)_Book3_10 Market VH, YT, GD, NGTT 2011 _12 (2)" xfId="274"/>
    <cellStyle name="_10.Bieuthegioi-tan_NGTT2008(1)_Book3_10 Market VH, YT, GD, NGTT 2011 _Ngiam_lamnghiep_2011_v2(1)(1)" xfId="275"/>
    <cellStyle name="_10.Bieuthegioi-tan_NGTT2008(1)_Book3_10 VH, YT, GD, NGTT 2010 - (OK)" xfId="276"/>
    <cellStyle name="_10.Bieuthegioi-tan_NGTT2008(1)_Book3_10 VH, YT, GD, NGTT 2010 - (OK)_Bo sung 04 bieu Cong nghiep" xfId="277"/>
    <cellStyle name="_10.Bieuthegioi-tan_NGTT2008(1)_Book3_11 (3)" xfId="278"/>
    <cellStyle name="_10.Bieuthegioi-tan_NGTT2008(1)_Book3_12 (2)" xfId="279"/>
    <cellStyle name="_10.Bieuthegioi-tan_NGTT2008(1)_Book3_Book1" xfId="280"/>
    <cellStyle name="_10.Bieuthegioi-tan_NGTT2008(1)_Book3_CucThongke-phucdap-Tuan-Anh" xfId="281"/>
    <cellStyle name="_10.Bieuthegioi-tan_NGTT2008(1)_Book3_Nongnghiep" xfId="283"/>
    <cellStyle name="_10.Bieuthegioi-tan_NGTT2008(1)_Book3_Nongnghiep_Bo sung 04 bieu Cong nghiep" xfId="284"/>
    <cellStyle name="_10.Bieuthegioi-tan_NGTT2008(1)_Book3_Ngiam_lamnghiep_2011_v2(1)(1)" xfId="282"/>
    <cellStyle name="_10.Bieuthegioi-tan_NGTT2008(1)_Book3_So lieu quoc te TH" xfId="285"/>
    <cellStyle name="_10.Bieuthegioi-tan_NGTT2008(1)_Book3_So lieu quoc te(GDP)" xfId="286"/>
    <cellStyle name="_10.Bieuthegioi-tan_NGTT2008(1)_Book3_So lieu quoc te(GDP)_05 Doanh nghiep va Ca the_2011 (Ok)" xfId="287"/>
    <cellStyle name="_10.Bieuthegioi-tan_NGTT2008(1)_Book3_So lieu quoc te(GDP)_11 (3)" xfId="288"/>
    <cellStyle name="_10.Bieuthegioi-tan_NGTT2008(1)_Book3_So lieu quoc te(GDP)_12 (2)" xfId="289"/>
    <cellStyle name="_10.Bieuthegioi-tan_NGTT2008(1)_Book3_So lieu quoc te(GDP)_Ngiam_lamnghiep_2011_v2(1)(1)" xfId="290"/>
    <cellStyle name="_10.Bieuthegioi-tan_NGTT2008(1)_Book3_XNK" xfId="291"/>
    <cellStyle name="_10.Bieuthegioi-tan_NGTT2008(1)_Book3_XNK_Bo sung 04 bieu Cong nghiep" xfId="292"/>
    <cellStyle name="_10.Bieuthegioi-tan_NGTT2008(1)_Book4" xfId="293"/>
    <cellStyle name="_10.Bieuthegioi-tan_NGTT2008(1)_Book4_Book1" xfId="294"/>
    <cellStyle name="_10.Bieuthegioi-tan_NGTT2008(1)_CSKDCT 2010" xfId="295"/>
    <cellStyle name="_10.Bieuthegioi-tan_NGTT2008(1)_CSKDCT 2010_Bo sung 04 bieu Cong nghiep" xfId="296"/>
    <cellStyle name="_10.Bieuthegioi-tan_NGTT2008(1)_CucThongke-phucdap-Tuan-Anh" xfId="297"/>
    <cellStyle name="_10.Bieuthegioi-tan_NGTT2008(1)_dan so phan tich 10 nam(moi)" xfId="298"/>
    <cellStyle name="_10.Bieuthegioi-tan_NGTT2008(1)_dan so phan tich 10 nam(moi)_Ca the" xfId="299"/>
    <cellStyle name="_10.Bieuthegioi-tan_NGTT2008(1)_dan so phan tich 10 nam(moi)_ca the NGDD 2011" xfId="300"/>
    <cellStyle name="_10.Bieuthegioi-tan_NGTT2008(1)_dan so phan tich 10 nam(moi)_Ca the_ca the NGDD 2011" xfId="301"/>
    <cellStyle name="_10.Bieuthegioi-tan_NGTT2008(1)_dan so phan tich 10 nam(moi)_Ca the1(OK)" xfId="302"/>
    <cellStyle name="_10.Bieuthegioi-tan_NGTT2008(1)_dan so phan tich 10 nam(moi)_Mau" xfId="303"/>
    <cellStyle name="_10.Bieuthegioi-tan_NGTT2008(1)_dan so phan tich 10 nam(moi)_Nien giam KT_TV 2010" xfId="304"/>
    <cellStyle name="_10.Bieuthegioi-tan_NGTT2008(1)_Lam nghiep, thuy san 2010 (ok)" xfId="305"/>
    <cellStyle name="_10.Bieuthegioi-tan_NGTT2008(1)_Maket NGTT Cong nghiep 2011" xfId="306"/>
    <cellStyle name="_10.Bieuthegioi-tan_NGTT2008(1)_Maket NGTT Doanh Nghiep 2011" xfId="307"/>
    <cellStyle name="_10.Bieuthegioi-tan_NGTT2008(1)_Maket NGTT Thu chi NS 2011" xfId="308"/>
    <cellStyle name="_10.Bieuthegioi-tan_NGTT2008(1)_Nongnghiep" xfId="311"/>
    <cellStyle name="_10.Bieuthegioi-tan_NGTT2008(1)_Nongnghiep_Bo sung 04 bieu Cong nghiep" xfId="312"/>
    <cellStyle name="_10.Bieuthegioi-tan_NGTT2008(1)_Ngiam_lamnghiep_2011_v2(1)(1)" xfId="309"/>
    <cellStyle name="_10.Bieuthegioi-tan_NGTT2008(1)_NGTT Ca the 2011 Diep" xfId="310"/>
    <cellStyle name="_10.Bieuthegioi-tan_NGTT2008(1)_So lieu quoc te TH" xfId="313"/>
    <cellStyle name="_10.Bieuthegioi-tan_NGTT2008(1)_So lieu quoc te(GDP)" xfId="314"/>
    <cellStyle name="_10.Bieuthegioi-tan_NGTT2008(1)_So lieu quoc te(GDP)_05 Doanh nghiep va Ca the_2011 (Ok)" xfId="315"/>
    <cellStyle name="_10.Bieuthegioi-tan_NGTT2008(1)_So lieu quoc te(GDP)_11 (3)" xfId="316"/>
    <cellStyle name="_10.Bieuthegioi-tan_NGTT2008(1)_So lieu quoc te(GDP)_12 (2)" xfId="317"/>
    <cellStyle name="_10.Bieuthegioi-tan_NGTT2008(1)_So lieu quoc te(GDP)_Ngiam_lamnghiep_2011_v2(1)(1)" xfId="318"/>
    <cellStyle name="_10.Bieuthegioi-tan_NGTT2008(1)_Tong hop NGTT" xfId="319"/>
    <cellStyle name="_10.Bieuthegioi-tan_NGTT2008(1)_XNK" xfId="320"/>
    <cellStyle name="_10.Bieuthegioi-tan_NGTT2008(1)_XNK_Bo sung 04 bieu Cong nghiep" xfId="321"/>
    <cellStyle name="_10_Market_VH_YT_GD_NGTT_2011" xfId="322"/>
    <cellStyle name="_10_Market_VH_YT_GD_NGTT_2011_05 Doanh nghiep va Ca the_2011 (Ok)" xfId="323"/>
    <cellStyle name="_10_Market_VH_YT_GD_NGTT_2011_11 (3)" xfId="324"/>
    <cellStyle name="_10_Market_VH_YT_GD_NGTT_2011_12 (2)" xfId="325"/>
    <cellStyle name="_10_Market_VH_YT_GD_NGTT_2011_Ngiam_lamnghiep_2011_v2(1)(1)" xfId="326"/>
    <cellStyle name="_15.Quoc te" xfId="327"/>
    <cellStyle name="_2.OK" xfId="328"/>
    <cellStyle name="_3OK" xfId="329"/>
    <cellStyle name="_4OK" xfId="330"/>
    <cellStyle name="_5OK" xfId="331"/>
    <cellStyle name="_6OK" xfId="332"/>
    <cellStyle name="_7OK" xfId="333"/>
    <cellStyle name="_8OK" xfId="334"/>
    <cellStyle name="_Book2" xfId="335"/>
    <cellStyle name="_Book2_01 DVHC-DSLD 2010" xfId="336"/>
    <cellStyle name="_Book2_05 Doanh nghiep va Ca the_2011 (Ok)" xfId="337"/>
    <cellStyle name="_Book2_05 NGTT DN 2010 (OK)" xfId="338"/>
    <cellStyle name="_Book2_05 NGTT DN 2010 (OK)_Bo sung 04 bieu Cong nghiep" xfId="339"/>
    <cellStyle name="_Book2_10 Market VH, YT, GD, NGTT 2011 " xfId="340"/>
    <cellStyle name="_Book2_10 Market VH, YT, GD, NGTT 2011 _05 Doanh nghiep va Ca the_2011 (Ok)" xfId="341"/>
    <cellStyle name="_Book2_10 Market VH, YT, GD, NGTT 2011 _11 (3)" xfId="342"/>
    <cellStyle name="_Book2_10 Market VH, YT, GD, NGTT 2011 _12 (2)" xfId="343"/>
    <cellStyle name="_Book2_10 Market VH, YT, GD, NGTT 2011 _Ngiam_lamnghiep_2011_v2(1)(1)" xfId="344"/>
    <cellStyle name="_Book2_10 VH, YT, GD, NGTT 2010 - (OK)" xfId="345"/>
    <cellStyle name="_Book2_10 VH, YT, GD, NGTT 2010 - (OK)_Bo sung 04 bieu Cong nghiep" xfId="346"/>
    <cellStyle name="_Book2_11 (3)" xfId="347"/>
    <cellStyle name="_Book2_12 (2)" xfId="348"/>
    <cellStyle name="_Book2_Book1" xfId="349"/>
    <cellStyle name="_Book2_CucThongke-phucdap-Tuan-Anh" xfId="350"/>
    <cellStyle name="_Book2_dan so phan tich 10 nam(moi)" xfId="351"/>
    <cellStyle name="_Book2_Nongnghiep" xfId="353"/>
    <cellStyle name="_Book2_Nongnghiep_Bo sung 04 bieu Cong nghiep" xfId="354"/>
    <cellStyle name="_Book2_Ngiam_lamnghiep_2011_v2(1)(1)" xfId="352"/>
    <cellStyle name="_Book2_So lieu quoc te TH" xfId="355"/>
    <cellStyle name="_Book2_So lieu quoc te(GDP)" xfId="356"/>
    <cellStyle name="_Book2_So lieu quoc te(GDP)_05 Doanh nghiep va Ca the_2011 (Ok)" xfId="357"/>
    <cellStyle name="_Book2_So lieu quoc te(GDP)_11 (3)" xfId="358"/>
    <cellStyle name="_Book2_So lieu quoc te(GDP)_12 (2)" xfId="359"/>
    <cellStyle name="_Book2_So lieu quoc te(GDP)_Ngiam_lamnghiep_2011_v2(1)(1)" xfId="360"/>
    <cellStyle name="_Book2_Tong hop NGTT" xfId="361"/>
    <cellStyle name="_Book2_XNK" xfId="362"/>
    <cellStyle name="_Book2_XNK_Bo sung 04 bieu Cong nghiep" xfId="363"/>
    <cellStyle name="_Book4" xfId="364"/>
    <cellStyle name="_Buuchinh - Market" xfId="365"/>
    <cellStyle name="_Buuchinh - Market_05 Doanh nghiep va Ca the_2011 (Ok)" xfId="366"/>
    <cellStyle name="_Buuchinh - Market_11 (3)" xfId="367"/>
    <cellStyle name="_Buuchinh - Market_12 (2)" xfId="368"/>
    <cellStyle name="_Buuchinh - Market_Ngiam_lamnghiep_2011_v2(1)(1)" xfId="369"/>
    <cellStyle name="_csGDPngVN" xfId="370"/>
    <cellStyle name="_CSKDCT 2010" xfId="371"/>
    <cellStyle name="_CSKDCT 2010_Bo sung 04 bieu Cong nghiep" xfId="372"/>
    <cellStyle name="_da sua bo nam 2000 VT- 2011 - NGTT diep" xfId="373"/>
    <cellStyle name="_da sua bo nam 2000 VT- 2011 - NGTT diep_05 Doanh nghiep va Ca the_2011 (Ok)" xfId="374"/>
    <cellStyle name="_da sua bo nam 2000 VT- 2011 - NGTT diep_11 (3)" xfId="375"/>
    <cellStyle name="_da sua bo nam 2000 VT- 2011 - NGTT diep_12 (2)" xfId="376"/>
    <cellStyle name="_da sua bo nam 2000 VT- 2011 - NGTT diep_Ngiam_lamnghiep_2011_v2(1)(1)" xfId="377"/>
    <cellStyle name="_Doi Ngheo(TV)" xfId="378"/>
    <cellStyle name="_Du lich" xfId="379"/>
    <cellStyle name="_Du lich_05 Doanh nghiep va Ca the_2011 (Ok)" xfId="380"/>
    <cellStyle name="_Du lich_11 (3)" xfId="381"/>
    <cellStyle name="_Du lich_12 (2)" xfId="382"/>
    <cellStyle name="_Du lich_Ngiam_lamnghiep_2011_v2(1)(1)" xfId="383"/>
    <cellStyle name="_KT (2)" xfId="384"/>
    <cellStyle name="_KT (2)_1" xfId="385"/>
    <cellStyle name="_KT (2)_2" xfId="386"/>
    <cellStyle name="_KT (2)_2_TG-TH" xfId="387"/>
    <cellStyle name="_KT (2)_3" xfId="388"/>
    <cellStyle name="_KT (2)_3_TG-TH" xfId="389"/>
    <cellStyle name="_KT (2)_4" xfId="390"/>
    <cellStyle name="_KT (2)_4_TG-TH" xfId="391"/>
    <cellStyle name="_KT (2)_5" xfId="392"/>
    <cellStyle name="_KT (2)_TG-TH" xfId="393"/>
    <cellStyle name="_KT_TG" xfId="394"/>
    <cellStyle name="_KT_TG_1" xfId="395"/>
    <cellStyle name="_KT_TG_2" xfId="396"/>
    <cellStyle name="_KT_TG_3" xfId="397"/>
    <cellStyle name="_KT_TG_4" xfId="398"/>
    <cellStyle name="_Nonglamthuysan" xfId="411"/>
    <cellStyle name="_Nonglamthuysan_05 Doanh nghiep va Ca the_2011 (Ok)" xfId="412"/>
    <cellStyle name="_Nonglamthuysan_11 (3)" xfId="413"/>
    <cellStyle name="_Nonglamthuysan_12 (2)" xfId="414"/>
    <cellStyle name="_Nonglamthuysan_Ngiam_lamnghiep_2011_v2(1)(1)" xfId="415"/>
    <cellStyle name="_NSNN" xfId="416"/>
    <cellStyle name="_NGTK-tomtat-2010-DSLD-10-3-2011_final_4" xfId="399"/>
    <cellStyle name="_NGTK-tomtat-2010-DSLD-10-3-2011_final_4_Ca the" xfId="400"/>
    <cellStyle name="_NGTK-tomtat-2010-DSLD-10-3-2011_final_4_ca the NGDD 2011" xfId="401"/>
    <cellStyle name="_NGTK-tomtat-2010-DSLD-10-3-2011_final_4_Ca the_ca the NGDD 2011" xfId="402"/>
    <cellStyle name="_NGTK-tomtat-2010-DSLD-10-3-2011_final_4_Ca the1(OK)" xfId="403"/>
    <cellStyle name="_NGTK-tomtat-2010-DSLD-10-3-2011_final_4_Mau" xfId="404"/>
    <cellStyle name="_NGTK-tomtat-2010-DSLD-10-3-2011_final_4_Nien giam KT_TV 2010" xfId="405"/>
    <cellStyle name="_NGTT 2011 - XNK - Market dasua" xfId="406"/>
    <cellStyle name="_NGTT 2011 - XNK - Market dasua_05 Doanh nghiep va Ca the_2011 (Ok)" xfId="407"/>
    <cellStyle name="_NGTT 2011 - XNK - Market dasua_11 (3)" xfId="408"/>
    <cellStyle name="_NGTT 2011 - XNK - Market dasua_12 (2)" xfId="409"/>
    <cellStyle name="_NGTT 2011 - XNK - Market dasua_Ngiam_lamnghiep_2011_v2(1)(1)" xfId="410"/>
    <cellStyle name="_So lieu quoc te TH" xfId="417"/>
    <cellStyle name="_So lieu quoc te TH_05 Doanh nghiep va Ca the_2011 (Ok)" xfId="418"/>
    <cellStyle name="_So lieu quoc te TH_11 (3)" xfId="419"/>
    <cellStyle name="_So lieu quoc te TH_12 (2)" xfId="420"/>
    <cellStyle name="_So lieu quoc te TH_Ngiam_lamnghiep_2011_v2(1)(1)" xfId="421"/>
    <cellStyle name="_TangGDP" xfId="422"/>
    <cellStyle name="_TG-TH" xfId="423"/>
    <cellStyle name="_TG-TH_1" xfId="424"/>
    <cellStyle name="_TG-TH_2" xfId="425"/>
    <cellStyle name="_TG-TH_3" xfId="426"/>
    <cellStyle name="_TG-TH_4" xfId="427"/>
    <cellStyle name="_Tich luy" xfId="428"/>
    <cellStyle name="_Tieudung" xfId="429"/>
    <cellStyle name="_Tong hop NGTT" xfId="430"/>
    <cellStyle name="_Tong hop NGTT_Ca the" xfId="431"/>
    <cellStyle name="_Tong hop NGTT_ca the NGDD 2011" xfId="432"/>
    <cellStyle name="_Tong hop NGTT_Ca the_ca the NGDD 2011" xfId="433"/>
    <cellStyle name="_Tong hop NGTT_Ca the1(OK)" xfId="434"/>
    <cellStyle name="_Tong hop NGTT_Mau" xfId="435"/>
    <cellStyle name="_Tong hop NGTT_Nien giam KT_TV 2010" xfId="436"/>
    <cellStyle name="1" xfId="437"/>
    <cellStyle name="1_01 DVHC-DSLD 2010" xfId="438"/>
    <cellStyle name="1_01 DVHC-DSLD 2010_Bo sung 04 bieu Cong nghiep" xfId="439"/>
    <cellStyle name="1_01 DVHC-DSLD 2010_Ca the" xfId="440"/>
    <cellStyle name="1_01 DVHC-DSLD 2010_ca the NGDD 2011" xfId="441"/>
    <cellStyle name="1_01 DVHC-DSLD 2010_Ca the_ca the NGDD 2011" xfId="442"/>
    <cellStyle name="1_01 DVHC-DSLD 2010_Ca the1(OK)" xfId="443"/>
    <cellStyle name="1_01 DVHC-DSLD 2010_Mau" xfId="444"/>
    <cellStyle name="1_01 DVHC-DSLD 2010_Nien giam KT_TV 2010" xfId="445"/>
    <cellStyle name="1_01 DVHC-DSLD 2010_nien giam tom tat 2010 (thuy)" xfId="446"/>
    <cellStyle name="1_01 DVHC-DSLD 2010_Tong hop NGTT" xfId="447"/>
    <cellStyle name="1_03 Dautu 2010" xfId="448"/>
    <cellStyle name="1_05 Doanh nghiep va Ca the_2011 (Ok)" xfId="449"/>
    <cellStyle name="1_05 Thuong mai" xfId="450"/>
    <cellStyle name="1_05 Thuong mai_Ca the" xfId="451"/>
    <cellStyle name="1_05 Thuong mai_ca the NGDD 2011" xfId="452"/>
    <cellStyle name="1_05 Thuong mai_Ca the_ca the NGDD 2011" xfId="453"/>
    <cellStyle name="1_05 Thuong mai_Ca the1(OK)" xfId="454"/>
    <cellStyle name="1_05 Thuong mai_Mau" xfId="455"/>
    <cellStyle name="1_05 Thuong mai_Nien giam KT_TV 2010" xfId="456"/>
    <cellStyle name="1_06 Van tai" xfId="457"/>
    <cellStyle name="1_06 Van tai_Ca the" xfId="458"/>
    <cellStyle name="1_06 Van tai_ca the NGDD 2011" xfId="459"/>
    <cellStyle name="1_06 Van tai_Ca the_ca the NGDD 2011" xfId="460"/>
    <cellStyle name="1_06 Van tai_Ca the1(OK)" xfId="461"/>
    <cellStyle name="1_06 Van tai_Mau" xfId="462"/>
    <cellStyle name="1_06 Van tai_Nien giam KT_TV 2010" xfId="463"/>
    <cellStyle name="1_07 Buu dien" xfId="464"/>
    <cellStyle name="1_07 Buu dien_Ca the" xfId="465"/>
    <cellStyle name="1_07 Buu dien_ca the NGDD 2011" xfId="466"/>
    <cellStyle name="1_07 Buu dien_Ca the_ca the NGDD 2011" xfId="467"/>
    <cellStyle name="1_07 Buu dien_Ca the1(OK)" xfId="468"/>
    <cellStyle name="1_07 Buu dien_Mau" xfId="469"/>
    <cellStyle name="1_07 Buu dien_Nien giam KT_TV 2010" xfId="470"/>
    <cellStyle name="1_08 Van tai" xfId="471"/>
    <cellStyle name="1_08 Van tai_Ca the" xfId="472"/>
    <cellStyle name="1_08 Van tai_ca the NGDD 2011" xfId="473"/>
    <cellStyle name="1_08 Van tai_Ca the_ca the NGDD 2011" xfId="474"/>
    <cellStyle name="1_08 Van tai_Ca the1(OK)" xfId="475"/>
    <cellStyle name="1_08 Van tai_Mau" xfId="476"/>
    <cellStyle name="1_08 Van tai_Nien giam KT_TV 2010" xfId="477"/>
    <cellStyle name="1_08 Yte-van hoa" xfId="478"/>
    <cellStyle name="1_08 Yte-van hoa_Ca the" xfId="479"/>
    <cellStyle name="1_08 Yte-van hoa_ca the NGDD 2011" xfId="480"/>
    <cellStyle name="1_08 Yte-van hoa_Ca the_ca the NGDD 2011" xfId="481"/>
    <cellStyle name="1_08 Yte-van hoa_Ca the1(OK)" xfId="482"/>
    <cellStyle name="1_08 Yte-van hoa_Mau" xfId="483"/>
    <cellStyle name="1_08 Yte-van hoa_Nien giam KT_TV 2010" xfId="484"/>
    <cellStyle name="1_10 Market VH, YT, GD, NGTT 2011 " xfId="485"/>
    <cellStyle name="1_10 Market VH, YT, GD, NGTT 2011 _05 Doanh nghiep va Ca the_2011 (Ok)" xfId="486"/>
    <cellStyle name="1_10 Market VH, YT, GD, NGTT 2011 _11 (3)" xfId="487"/>
    <cellStyle name="1_10 Market VH, YT, GD, NGTT 2011 _12 (2)" xfId="488"/>
    <cellStyle name="1_10 Market VH, YT, GD, NGTT 2011 _Ngiam_lamnghiep_2011_v2(1)(1)" xfId="489"/>
    <cellStyle name="1_10 VH, YT, GD, NGTT 2010 - (OK)" xfId="490"/>
    <cellStyle name="1_10 VH, YT, GD, NGTT 2010 - (OK)_Bo sung 04 bieu Cong nghiep" xfId="491"/>
    <cellStyle name="1_11 (3)" xfId="492"/>
    <cellStyle name="1_11 So lieu quoc te 2010-final" xfId="493"/>
    <cellStyle name="1_11.Bieuthegioi-hien_NGTT2009" xfId="494"/>
    <cellStyle name="1_11.Bieuthegioi-hien_NGTT2009_05 Doanh nghiep va Ca the_2011 (Ok)" xfId="495"/>
    <cellStyle name="1_11.Bieuthegioi-hien_NGTT2009_11 (3)" xfId="496"/>
    <cellStyle name="1_11.Bieuthegioi-hien_NGTT2009_12 (2)" xfId="497"/>
    <cellStyle name="1_11.Bieuthegioi-hien_NGTT2009_Bo sung 04 bieu Cong nghiep" xfId="498"/>
    <cellStyle name="1_11.Bieuthegioi-hien_NGTT2009_CucThongke-phucdap-Tuan-Anh" xfId="499"/>
    <cellStyle name="1_11.Bieuthegioi-hien_NGTT2009_Ngiam_lamnghiep_2011_v2(1)(1)" xfId="500"/>
    <cellStyle name="1_12 (2)" xfId="501"/>
    <cellStyle name="1_Book1" xfId="502"/>
    <cellStyle name="1_Book3" xfId="503"/>
    <cellStyle name="1_Book3_01 DVHC-DSLD 2010" xfId="504"/>
    <cellStyle name="1_Book3_05 Doanh nghiep va Ca the_2011 (Ok)" xfId="505"/>
    <cellStyle name="1_Book3_05 NGTT DN 2010 (OK)" xfId="506"/>
    <cellStyle name="1_Book3_05 NGTT DN 2010 (OK)_Bo sung 04 bieu Cong nghiep" xfId="507"/>
    <cellStyle name="1_Book3_10 Market VH, YT, GD, NGTT 2011 " xfId="508"/>
    <cellStyle name="1_Book3_10 Market VH, YT, GD, NGTT 2011 _05 Doanh nghiep va Ca the_2011 (Ok)" xfId="509"/>
    <cellStyle name="1_Book3_10 Market VH, YT, GD, NGTT 2011 _11 (3)" xfId="510"/>
    <cellStyle name="1_Book3_10 Market VH, YT, GD, NGTT 2011 _12 (2)" xfId="511"/>
    <cellStyle name="1_Book3_10 Market VH, YT, GD, NGTT 2011 _Ngiam_lamnghiep_2011_v2(1)(1)" xfId="512"/>
    <cellStyle name="1_Book3_10 VH, YT, GD, NGTT 2010 - (OK)" xfId="513"/>
    <cellStyle name="1_Book3_10 VH, YT, GD, NGTT 2010 - (OK)_Bo sung 04 bieu Cong nghiep" xfId="514"/>
    <cellStyle name="1_Book3_11 (3)" xfId="515"/>
    <cellStyle name="1_Book3_12 (2)" xfId="516"/>
    <cellStyle name="1_Book3_Book1" xfId="517"/>
    <cellStyle name="1_Book3_CucThongke-phucdap-Tuan-Anh" xfId="518"/>
    <cellStyle name="1_Book3_Nongnghiep" xfId="520"/>
    <cellStyle name="1_Book3_Nongnghiep_Bo sung 04 bieu Cong nghiep" xfId="521"/>
    <cellStyle name="1_Book3_Ngiam_lamnghiep_2011_v2(1)(1)" xfId="519"/>
    <cellStyle name="1_Book3_So lieu quoc te TH" xfId="522"/>
    <cellStyle name="1_Book3_So lieu quoc te(GDP)" xfId="523"/>
    <cellStyle name="1_Book3_So lieu quoc te(GDP)_05 Doanh nghiep va Ca the_2011 (Ok)" xfId="524"/>
    <cellStyle name="1_Book3_So lieu quoc te(GDP)_11 (3)" xfId="525"/>
    <cellStyle name="1_Book3_So lieu quoc te(GDP)_12 (2)" xfId="526"/>
    <cellStyle name="1_Book3_So lieu quoc te(GDP)_Ngiam_lamnghiep_2011_v2(1)(1)" xfId="527"/>
    <cellStyle name="1_Book3_XNK" xfId="528"/>
    <cellStyle name="1_Book3_XNK_Bo sung 04 bieu Cong nghiep" xfId="529"/>
    <cellStyle name="1_Book4" xfId="530"/>
    <cellStyle name="1_Book4_Book1" xfId="531"/>
    <cellStyle name="1_BRU-KI 2010-updated" xfId="532"/>
    <cellStyle name="1_CAM-KI 2010-updated" xfId="533"/>
    <cellStyle name="1_CAM-KI 2010-updated 2" xfId="534"/>
    <cellStyle name="1_CSKDCT 2010" xfId="535"/>
    <cellStyle name="1_CSKDCT 2010_Bo sung 04 bieu Cong nghiep" xfId="536"/>
    <cellStyle name="1_CucThongke-phucdap-Tuan-Anh" xfId="537"/>
    <cellStyle name="1_dan so phan tich 10 nam(moi)" xfId="538"/>
    <cellStyle name="1_dan so phan tich 10 nam(moi)_Ca the" xfId="539"/>
    <cellStyle name="1_dan so phan tich 10 nam(moi)_ca the NGDD 2011" xfId="540"/>
    <cellStyle name="1_dan so phan tich 10 nam(moi)_Ca the_ca the NGDD 2011" xfId="541"/>
    <cellStyle name="1_dan so phan tich 10 nam(moi)_Ca the1(OK)" xfId="542"/>
    <cellStyle name="1_dan so phan tich 10 nam(moi)_Mau" xfId="543"/>
    <cellStyle name="1_dan so phan tich 10 nam(moi)_Nien giam KT_TV 2010" xfId="544"/>
    <cellStyle name="1_Lam nghiep, thuy san 2010" xfId="545"/>
    <cellStyle name="1_Lam nghiep, thuy san 2010 (ok)" xfId="546"/>
    <cellStyle name="1_Lam nghiep, thuy san 2010 (ok)_11 (3)" xfId="547"/>
    <cellStyle name="1_Lam nghiep, thuy san 2010 (ok)_12 (2)" xfId="548"/>
    <cellStyle name="1_Lam nghiep, thuy san 2010_05 Doanh nghiep va Ca the_2011 (Ok)" xfId="549"/>
    <cellStyle name="1_Lam nghiep, thuy san 2010_11 (3)" xfId="550"/>
    <cellStyle name="1_Lam nghiep, thuy san 2010_12 (2)" xfId="551"/>
    <cellStyle name="1_Lam nghiep, thuy san 2010_Bo sung 04 bieu Cong nghiep" xfId="552"/>
    <cellStyle name="1_Lam nghiep, thuy san 2010_CucThongke-phucdap-Tuan-Anh" xfId="553"/>
    <cellStyle name="1_Lam nghiep, thuy san 2010_nien giam tom tat 2010 (thuy)" xfId="555"/>
    <cellStyle name="1_Lam nghiep, thuy san 2010_Ngiam_lamnghiep_2011_v2(1)(1)" xfId="554"/>
    <cellStyle name="1_LAO-KI 2010-updated" xfId="556"/>
    <cellStyle name="1_Maket NGTT Cong nghiep 2011" xfId="557"/>
    <cellStyle name="1_Maket NGTT Doanh Nghiep 2011" xfId="558"/>
    <cellStyle name="1_Maket NGTT Thu chi NS 2011" xfId="559"/>
    <cellStyle name="1_Nongnghiep" xfId="562"/>
    <cellStyle name="1_Nongnghiep_Bo sung 04 bieu Cong nghiep" xfId="563"/>
    <cellStyle name="1_Ngiam_lamnghiep_2011_v2(1)(1)" xfId="560"/>
    <cellStyle name="1_NGTT Ca the 2011 Diep" xfId="561"/>
    <cellStyle name="1_So lieu quoc te TH" xfId="564"/>
    <cellStyle name="1_So lieu quoc te(GDP)" xfId="565"/>
    <cellStyle name="1_So lieu quoc te(GDP)_05 Doanh nghiep va Ca the_2011 (Ok)" xfId="566"/>
    <cellStyle name="1_So lieu quoc te(GDP)_11 (3)" xfId="567"/>
    <cellStyle name="1_So lieu quoc te(GDP)_12 (2)" xfId="568"/>
    <cellStyle name="1_So lieu quoc te(GDP)_Ngiam_lamnghiep_2011_v2(1)(1)" xfId="569"/>
    <cellStyle name="1_Tong hop NGTT" xfId="570"/>
    <cellStyle name="1_XNK" xfId="571"/>
    <cellStyle name="1_XNK_Bo sung 04 bieu Cong nghiep" xfId="572"/>
    <cellStyle name="¹éºÐÀ²_      " xfId="573"/>
    <cellStyle name="20% - Accent1 2" xfId="574"/>
    <cellStyle name="20% - Accent2 2" xfId="575"/>
    <cellStyle name="20% - Accent3 2" xfId="576"/>
    <cellStyle name="20% - Accent4 2" xfId="577"/>
    <cellStyle name="20% - Accent5 2" xfId="578"/>
    <cellStyle name="20% - Accent6 2" xfId="579"/>
    <cellStyle name="40% - Accent1 2" xfId="580"/>
    <cellStyle name="40% - Accent2 2" xfId="581"/>
    <cellStyle name="40% - Accent3 2" xfId="582"/>
    <cellStyle name="40% - Accent4 2" xfId="583"/>
    <cellStyle name="40% - Accent5 2" xfId="584"/>
    <cellStyle name="40% - Accent6 2" xfId="585"/>
    <cellStyle name="60% - Accent1 2" xfId="586"/>
    <cellStyle name="60% - Accent2 2" xfId="587"/>
    <cellStyle name="60% - Accent3 2" xfId="588"/>
    <cellStyle name="60% - Accent4 2" xfId="589"/>
    <cellStyle name="60% - Accent5 2" xfId="590"/>
    <cellStyle name="60% - Accent6 2" xfId="591"/>
    <cellStyle name="Accent1 2" xfId="592"/>
    <cellStyle name="Accent2 2" xfId="593"/>
    <cellStyle name="Accent3 2" xfId="594"/>
    <cellStyle name="Accent4 2" xfId="595"/>
    <cellStyle name="Accent5 2" xfId="596"/>
    <cellStyle name="Accent6 2" xfId="597"/>
    <cellStyle name="ÅëÈ­ [0]_      " xfId="598"/>
    <cellStyle name="ÅëÈ­_      " xfId="599"/>
    <cellStyle name="AeE­_INQUIRY ¿?¾÷AßAø " xfId="600"/>
    <cellStyle name="ÅëÈ­_L601CPT" xfId="601"/>
    <cellStyle name="ÄÞ¸¶ [0]_      " xfId="602"/>
    <cellStyle name="AÞ¸¶ [0]_INQUIRY ¿?¾÷AßAø " xfId="603"/>
    <cellStyle name="ÄÞ¸¶ [0]_L601CPT" xfId="604"/>
    <cellStyle name="ÄÞ¸¶_      " xfId="605"/>
    <cellStyle name="AÞ¸¶_INQUIRY ¿?¾÷AßAø " xfId="606"/>
    <cellStyle name="ÄÞ¸¶_L601CPT" xfId="607"/>
    <cellStyle name="AutoFormat Options" xfId="608"/>
    <cellStyle name="Bad 2" xfId="609"/>
    <cellStyle name="C?AØ_¿?¾÷CoE² " xfId="610"/>
    <cellStyle name="Ç¥ÁØ_      " xfId="611"/>
    <cellStyle name="Calculation 2" xfId="612"/>
    <cellStyle name="category" xfId="613"/>
    <cellStyle name="Cerrency_Sheet2_XANGDAU" xfId="614"/>
    <cellStyle name="Comma 10" xfId="616"/>
    <cellStyle name="Comma 2" xfId="617"/>
    <cellStyle name="Comma 3" xfId="618"/>
    <cellStyle name="Comma 4" xfId="619"/>
    <cellStyle name="Comma 5" xfId="620"/>
    <cellStyle name="Comma 6" xfId="621"/>
    <cellStyle name="Comma 7" xfId="622"/>
    <cellStyle name="Comma 8" xfId="623"/>
    <cellStyle name="Comma 9" xfId="624"/>
    <cellStyle name="comma zerodec" xfId="625"/>
    <cellStyle name="Comma0" xfId="626"/>
    <cellStyle name="cong" xfId="627"/>
    <cellStyle name="Currency 2" xfId="628"/>
    <cellStyle name="Currency0" xfId="629"/>
    <cellStyle name="Currency1" xfId="630"/>
    <cellStyle name="Check Cell 2" xfId="615"/>
    <cellStyle name="Date" xfId="631"/>
    <cellStyle name="DAUDE" xfId="632"/>
    <cellStyle name="Dollar (zero dec)" xfId="633"/>
    <cellStyle name="Explanatory Text 2" xfId="634"/>
    <cellStyle name="Fixed" xfId="635"/>
    <cellStyle name="Good 2" xfId="637"/>
    <cellStyle name="Grey" xfId="638"/>
    <cellStyle name="gia" xfId="636"/>
    <cellStyle name="HEADER" xfId="639"/>
    <cellStyle name="Header1" xfId="640"/>
    <cellStyle name="Header2" xfId="641"/>
    <cellStyle name="Heading 1 2" xfId="642"/>
    <cellStyle name="Heading 2 2" xfId="643"/>
    <cellStyle name="Heading 3 2" xfId="644"/>
    <cellStyle name="Heading 4 2" xfId="645"/>
    <cellStyle name="HEADING1" xfId="646"/>
    <cellStyle name="HEADING2" xfId="647"/>
    <cellStyle name="Input [yellow]" xfId="648"/>
    <cellStyle name="Input 2" xfId="649"/>
    <cellStyle name="Linked Cell 2" xfId="650"/>
    <cellStyle name="Model" xfId="651"/>
    <cellStyle name="Monétaire [0]_TARIFFS DB" xfId="652"/>
    <cellStyle name="Monétaire_TARIFFS DB" xfId="653"/>
    <cellStyle name="n" xfId="654"/>
    <cellStyle name="Neutral 2" xfId="655"/>
    <cellStyle name="New Times Roman" xfId="656"/>
    <cellStyle name="No" xfId="657"/>
    <cellStyle name="no dec" xfId="658"/>
    <cellStyle name="No_01 DVHC-DSLD 2010" xfId="659"/>
    <cellStyle name="Normal" xfId="0" builtinId="0"/>
    <cellStyle name="Normal - Style1" xfId="660"/>
    <cellStyle name="Normal - Style1 2" xfId="661"/>
    <cellStyle name="Normal - Style1 3" xfId="752"/>
    <cellStyle name="Normal - Style1_01 DVHC - DD (Ok)" xfId="662"/>
    <cellStyle name="Normal 10" xfId="663"/>
    <cellStyle name="Normal 11" xfId="664"/>
    <cellStyle name="Normal 11 4" xfId="665"/>
    <cellStyle name="Normal 12" xfId="666"/>
    <cellStyle name="Normal 12 2" xfId="667"/>
    <cellStyle name="Normal 12 3" xfId="668"/>
    <cellStyle name="Normal 13" xfId="669"/>
    <cellStyle name="Normal 13 2" xfId="670"/>
    <cellStyle name="Normal 13 2 2" xfId="671"/>
    <cellStyle name="Normal 13 2 3" xfId="672"/>
    <cellStyle name="Normal 13 3" xfId="673"/>
    <cellStyle name="Normal 14" xfId="674"/>
    <cellStyle name="Normal 15" xfId="675"/>
    <cellStyle name="Normal 156" xfId="676"/>
    <cellStyle name="Normal 16" xfId="753"/>
    <cellStyle name="Normal 17" xfId="677"/>
    <cellStyle name="Normal 18" xfId="678"/>
    <cellStyle name="Normal 19" xfId="679"/>
    <cellStyle name="Normal 2" xfId="680"/>
    <cellStyle name="Normal 2 2" xfId="681"/>
    <cellStyle name="Normal 2 6" xfId="682"/>
    <cellStyle name="Normal 20" xfId="683"/>
    <cellStyle name="Normal 21" xfId="684"/>
    <cellStyle name="Normal 22" xfId="685"/>
    <cellStyle name="Normal 3" xfId="686"/>
    <cellStyle name="Normal 3 2" xfId="687"/>
    <cellStyle name="Normal 3 2 2" xfId="688"/>
    <cellStyle name="Normal 4" xfId="689"/>
    <cellStyle name="Normal 4 2" xfId="690"/>
    <cellStyle name="Normal 4_Nien giam LNTS 2012 (ok)" xfId="691"/>
    <cellStyle name="Normal 5" xfId="692"/>
    <cellStyle name="Normal 6" xfId="693"/>
    <cellStyle name="Normal 7" xfId="694"/>
    <cellStyle name="Normal 8" xfId="695"/>
    <cellStyle name="Normal 9" xfId="696"/>
    <cellStyle name="Normal 90" xfId="697"/>
    <cellStyle name="Normal_05 Doanh nghiep 2009 (22.5)" xfId="698"/>
    <cellStyle name="Normal_05 Doanh nghiep 2009 (22.5) 2 2" xfId="699"/>
    <cellStyle name="Normal_05.NGTK_DNghiep_Trang20076.6To NXB 2" xfId="700"/>
    <cellStyle name="Normal_10MuclucNien Giam" xfId="701"/>
    <cellStyle name="Normal_Book1_1" xfId="702"/>
    <cellStyle name="Normal_Book1_1_04 Doanh nghiep va CSKDCT 2012" xfId="703"/>
    <cellStyle name="Normal_Market-NG-tomtat-2007" xfId="704"/>
    <cellStyle name="Normal_NGTK-day-du-2006_Chi-Hien 2" xfId="705"/>
    <cellStyle name="Normal_Sheet5 2 2" xfId="706"/>
    <cellStyle name="Note 2" xfId="707"/>
    <cellStyle name="Output 2" xfId="708"/>
    <cellStyle name="Percent [2]" xfId="709"/>
    <cellStyle name="Percent 2" xfId="710"/>
    <cellStyle name="Style 1" xfId="711"/>
    <cellStyle name="Style 2" xfId="712"/>
    <cellStyle name="Style 3" xfId="713"/>
    <cellStyle name="Style 4" xfId="714"/>
    <cellStyle name="Style 5" xfId="715"/>
    <cellStyle name="Style 6" xfId="716"/>
    <cellStyle name="Style 7" xfId="717"/>
    <cellStyle name="Style 8" xfId="718"/>
    <cellStyle name="Style 9" xfId="719"/>
    <cellStyle name="Style1" xfId="720"/>
    <cellStyle name="Style2" xfId="721"/>
    <cellStyle name="Style3" xfId="722"/>
    <cellStyle name="Style4" xfId="723"/>
    <cellStyle name="Style5" xfId="724"/>
    <cellStyle name="Style6" xfId="725"/>
    <cellStyle name="Style7" xfId="726"/>
    <cellStyle name="subhead" xfId="727"/>
    <cellStyle name="Total 2" xfId="729"/>
    <cellStyle name="thvt" xfId="728"/>
    <cellStyle name="Warning Text 2" xfId="730"/>
    <cellStyle name=" [0.00]_ Att. 1- Cover" xfId="731"/>
    <cellStyle name="_ Att. 1- Cover" xfId="732"/>
    <cellStyle name="?_ Att. 1- Cover" xfId="733"/>
    <cellStyle name="똿뗦먛귟 [0.00]_PRODUCT DETAIL Q1" xfId="734"/>
    <cellStyle name="똿뗦먛귟_PRODUCT DETAIL Q1" xfId="735"/>
    <cellStyle name="믅됞 [0.00]_PRODUCT DETAIL Q1" xfId="736"/>
    <cellStyle name="믅됞_PRODUCT DETAIL Q1" xfId="737"/>
    <cellStyle name="백분율_95" xfId="738"/>
    <cellStyle name="뷭?_BOOKSHIP" xfId="739"/>
    <cellStyle name="콤마 [0]_1202" xfId="740"/>
    <cellStyle name="콤마_1202" xfId="741"/>
    <cellStyle name="통화 [0]_1202" xfId="742"/>
    <cellStyle name="통화_1202" xfId="743"/>
    <cellStyle name="표준_(정보부문)월별인원계획" xfId="744"/>
    <cellStyle name="一般_99Q3647-ALL-CAS2" xfId="745"/>
    <cellStyle name="千分位[0]_Book1" xfId="746"/>
    <cellStyle name="千分位_99Q3647-ALL-CAS2" xfId="747"/>
    <cellStyle name="標準_list of commodities" xfId="748"/>
    <cellStyle name="貨幣 [0]_Book1" xfId="749"/>
    <cellStyle name="貨幣[0]_BRE" xfId="750"/>
    <cellStyle name="貨幣_Book1" xfId="7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%20TONG%20HOP/Thu%20muc%20dung%20chung/0.%20NIEN%20GIAM%20THONG%20KE/NGTK%202020%20dang%20lam/NGTK%202020%20-%20chung/Da%20xu%20ly/1.So%20lieu/05-Doanh%20Nghiep,%20HTX%20(66-112)%20_%20Hiep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anh nghiep"/>
      <sheetName val="DN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HTX104-105"/>
      <sheetName val="CT 106-107"/>
      <sheetName val="108-109"/>
      <sheetName val="110-111"/>
      <sheetName val="11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E8">
            <v>26644</v>
          </cell>
          <cell r="F8">
            <v>34478.824710000001</v>
          </cell>
        </row>
        <row r="9">
          <cell r="E9">
            <v>1516</v>
          </cell>
          <cell r="F9">
            <v>1477.9943999999998</v>
          </cell>
        </row>
        <row r="10">
          <cell r="E10">
            <v>161</v>
          </cell>
          <cell r="F10">
            <v>162.01349999999999</v>
          </cell>
        </row>
        <row r="11">
          <cell r="E11">
            <v>3511</v>
          </cell>
          <cell r="F11">
            <v>3791.6559999999999</v>
          </cell>
        </row>
        <row r="12">
          <cell r="E12">
            <v>461</v>
          </cell>
          <cell r="F12">
            <v>739.86568</v>
          </cell>
        </row>
        <row r="13">
          <cell r="E13">
            <v>123</v>
          </cell>
          <cell r="F13">
            <v>113.53100000000001</v>
          </cell>
        </row>
        <row r="14">
          <cell r="E14">
            <v>5360</v>
          </cell>
          <cell r="F14">
            <v>4916.45514</v>
          </cell>
        </row>
        <row r="15">
          <cell r="E15">
            <v>13883</v>
          </cell>
          <cell r="F15">
            <v>21310.867420000002</v>
          </cell>
        </row>
        <row r="16">
          <cell r="E16">
            <v>407</v>
          </cell>
          <cell r="F16">
            <v>712.82853</v>
          </cell>
        </row>
        <row r="17">
          <cell r="E17">
            <v>73</v>
          </cell>
          <cell r="F17">
            <v>112.45307000000001</v>
          </cell>
        </row>
        <row r="18">
          <cell r="E18">
            <v>174</v>
          </cell>
          <cell r="F18">
            <v>184.4589</v>
          </cell>
        </row>
        <row r="19">
          <cell r="E19">
            <v>15</v>
          </cell>
          <cell r="F19">
            <v>20.830950000000001</v>
          </cell>
        </row>
        <row r="20">
          <cell r="E20">
            <v>32</v>
          </cell>
          <cell r="F20">
            <v>5.4701000000000004</v>
          </cell>
        </row>
        <row r="21">
          <cell r="E21">
            <v>655</v>
          </cell>
          <cell r="F21">
            <v>582.2124</v>
          </cell>
        </row>
        <row r="22">
          <cell r="E22">
            <v>18</v>
          </cell>
          <cell r="F22">
            <v>28.177720000000001</v>
          </cell>
        </row>
        <row r="24">
          <cell r="E24">
            <v>16</v>
          </cell>
          <cell r="F24">
            <v>33.208300000000001</v>
          </cell>
        </row>
        <row r="26">
          <cell r="E26">
            <v>235</v>
          </cell>
          <cell r="F26">
            <v>259.33359999999999</v>
          </cell>
        </row>
      </sheetData>
      <sheetData sheetId="18">
        <row r="8">
          <cell r="E8">
            <v>26644</v>
          </cell>
          <cell r="F8">
            <v>34478.990509999989</v>
          </cell>
        </row>
        <row r="9">
          <cell r="E9">
            <v>19941</v>
          </cell>
          <cell r="F9">
            <v>26966.13049</v>
          </cell>
        </row>
        <row r="11">
          <cell r="E11">
            <v>485</v>
          </cell>
          <cell r="F11">
            <v>589.50234999999998</v>
          </cell>
        </row>
        <row r="13">
          <cell r="E13">
            <v>894</v>
          </cell>
          <cell r="F13">
            <v>1229.83402</v>
          </cell>
        </row>
        <row r="15">
          <cell r="E15">
            <v>491</v>
          </cell>
          <cell r="F15">
            <v>386.88668000000001</v>
          </cell>
        </row>
        <row r="17">
          <cell r="E17">
            <v>446</v>
          </cell>
          <cell r="F17">
            <v>566.9860799999999</v>
          </cell>
        </row>
        <row r="19">
          <cell r="E19">
            <v>78</v>
          </cell>
          <cell r="F19">
            <v>81.515509999999992</v>
          </cell>
        </row>
        <row r="21">
          <cell r="E21">
            <v>1713</v>
          </cell>
          <cell r="F21">
            <v>1429.2487800000001</v>
          </cell>
        </row>
        <row r="23">
          <cell r="E23">
            <v>2230</v>
          </cell>
          <cell r="F23">
            <v>2428.5966000000003</v>
          </cell>
        </row>
        <row r="25">
          <cell r="E25">
            <v>129</v>
          </cell>
          <cell r="F25">
            <v>399.05340000000001</v>
          </cell>
        </row>
        <row r="27">
          <cell r="E27">
            <v>237</v>
          </cell>
          <cell r="F27">
            <v>401.23659999999995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7">
          <cell r="E7">
            <v>4.0000000000000009</v>
          </cell>
          <cell r="F7">
            <v>2.7207699999999853</v>
          </cell>
        </row>
        <row r="8">
          <cell r="E8">
            <v>50.8</v>
          </cell>
          <cell r="F8">
            <v>99.783860000000004</v>
          </cell>
        </row>
        <row r="9">
          <cell r="E9">
            <v>-0.7</v>
          </cell>
          <cell r="F9">
            <v>2.2263899999999999</v>
          </cell>
        </row>
        <row r="10">
          <cell r="E10">
            <v>-135.69999999999999</v>
          </cell>
          <cell r="F10">
            <v>-33.659339999999993</v>
          </cell>
        </row>
        <row r="11">
          <cell r="E11">
            <v>38.299999999999997</v>
          </cell>
          <cell r="F11">
            <v>-55.091900000000003</v>
          </cell>
        </row>
        <row r="12">
          <cell r="E12">
            <v>6.3</v>
          </cell>
          <cell r="F12">
            <v>-2.5987</v>
          </cell>
        </row>
        <row r="13">
          <cell r="E13">
            <v>37.700000000000003</v>
          </cell>
          <cell r="F13">
            <v>73.960100000000011</v>
          </cell>
        </row>
        <row r="14">
          <cell r="E14">
            <v>-21</v>
          </cell>
          <cell r="F14">
            <v>-124.49836999999999</v>
          </cell>
        </row>
        <row r="15">
          <cell r="E15">
            <v>-27</v>
          </cell>
          <cell r="F15">
            <v>-26.31344</v>
          </cell>
        </row>
        <row r="16">
          <cell r="E16">
            <v>0.3</v>
          </cell>
          <cell r="F16">
            <v>-4.8781999999999996</v>
          </cell>
        </row>
        <row r="17">
          <cell r="E17">
            <v>-0.2</v>
          </cell>
          <cell r="F17">
            <v>2.5023</v>
          </cell>
        </row>
        <row r="18">
          <cell r="E18">
            <v>1.7</v>
          </cell>
          <cell r="F18">
            <v>2.6745900000000002</v>
          </cell>
        </row>
        <row r="19">
          <cell r="E19">
            <v>-0.1</v>
          </cell>
          <cell r="F19">
            <v>-0.7</v>
          </cell>
        </row>
        <row r="20">
          <cell r="E20">
            <v>27.8</v>
          </cell>
          <cell r="F20">
            <v>32.35416</v>
          </cell>
        </row>
        <row r="21">
          <cell r="E21">
            <v>0.1</v>
          </cell>
          <cell r="F21">
            <v>1.2215</v>
          </cell>
        </row>
        <row r="23">
          <cell r="E23">
            <v>-0.3</v>
          </cell>
          <cell r="F23">
            <v>4.5339099999999997</v>
          </cell>
        </row>
        <row r="25">
          <cell r="E25">
            <v>27</v>
          </cell>
          <cell r="F25">
            <v>30.517299999999999</v>
          </cell>
        </row>
      </sheetData>
      <sheetData sheetId="33">
        <row r="8">
          <cell r="E8">
            <v>4.0000000000000053</v>
          </cell>
          <cell r="F8">
            <v>2.7208599999999876</v>
          </cell>
        </row>
        <row r="9">
          <cell r="E9">
            <v>-65.7</v>
          </cell>
          <cell r="F9">
            <v>53.860459999999996</v>
          </cell>
        </row>
        <row r="11">
          <cell r="E11">
            <v>-42.8</v>
          </cell>
          <cell r="F11">
            <v>-67.195610000000002</v>
          </cell>
        </row>
        <row r="13">
          <cell r="E13">
            <v>-7.3</v>
          </cell>
          <cell r="F13">
            <v>1.77807</v>
          </cell>
        </row>
        <row r="15">
          <cell r="E15">
            <v>3.7</v>
          </cell>
          <cell r="F15">
            <v>-14.3583</v>
          </cell>
        </row>
        <row r="17">
          <cell r="E17">
            <v>48.1</v>
          </cell>
          <cell r="F17">
            <v>-16.733080000000001</v>
          </cell>
        </row>
        <row r="19">
          <cell r="E19">
            <v>5.9</v>
          </cell>
          <cell r="F19">
            <v>2.9428000000000001</v>
          </cell>
        </row>
        <row r="21">
          <cell r="E21">
            <v>-3.4</v>
          </cell>
          <cell r="F21">
            <v>-23.562580000000001</v>
          </cell>
        </row>
        <row r="23">
          <cell r="E23">
            <v>55.9</v>
          </cell>
          <cell r="F23">
            <v>64.721999999999994</v>
          </cell>
        </row>
        <row r="25">
          <cell r="E25">
            <v>11.7</v>
          </cell>
          <cell r="F25">
            <v>-8.4830000000000005</v>
          </cell>
        </row>
        <row r="27">
          <cell r="E27">
            <v>-2.1</v>
          </cell>
          <cell r="F27">
            <v>9.7500999999999998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D165"/>
  <sheetViews>
    <sheetView topLeftCell="A146" workbookViewId="0">
      <selection activeCell="B165" sqref="B165"/>
    </sheetView>
  </sheetViews>
  <sheetFormatPr defaultColWidth="8.88671875" defaultRowHeight="15"/>
  <cols>
    <col min="1" max="1" width="6.6640625" style="199" customWidth="1"/>
    <col min="2" max="2" width="62.21875" style="198" customWidth="1"/>
    <col min="3" max="3" width="6" style="198" customWidth="1"/>
    <col min="4" max="16384" width="8.88671875" style="198"/>
  </cols>
  <sheetData>
    <row r="2" spans="1:3" ht="20.100000000000001" customHeight="1">
      <c r="A2" s="492" t="s">
        <v>177</v>
      </c>
      <c r="B2" s="492"/>
      <c r="C2" s="492"/>
    </row>
    <row r="3" spans="1:3" ht="20.100000000000001" customHeight="1">
      <c r="A3" s="493" t="s">
        <v>176</v>
      </c>
      <c r="B3" s="493"/>
      <c r="C3" s="493"/>
    </row>
    <row r="4" spans="1:3" ht="20.100000000000001" customHeight="1">
      <c r="A4" s="190"/>
      <c r="B4" s="190"/>
      <c r="C4" s="190"/>
    </row>
    <row r="5" spans="1:3" ht="20.100000000000001" customHeight="1"/>
    <row r="6" spans="1:3" ht="20.100000000000001" customHeight="1">
      <c r="A6" s="153" t="s">
        <v>75</v>
      </c>
      <c r="B6" s="154"/>
      <c r="C6" s="352" t="s">
        <v>76</v>
      </c>
    </row>
    <row r="7" spans="1:3" ht="20.100000000000001" customHeight="1">
      <c r="A7" s="155" t="s">
        <v>77</v>
      </c>
      <c r="B7" s="156"/>
      <c r="C7" s="353" t="s">
        <v>78</v>
      </c>
    </row>
    <row r="8" spans="1:3" ht="20.100000000000001" customHeight="1">
      <c r="A8" s="155"/>
      <c r="B8" s="156"/>
      <c r="C8" s="157"/>
    </row>
    <row r="9" spans="1:3" ht="20.100000000000001" customHeight="1">
      <c r="A9" s="158">
        <v>66</v>
      </c>
      <c r="B9" s="159" t="s">
        <v>79</v>
      </c>
      <c r="C9" s="160">
        <v>141</v>
      </c>
    </row>
    <row r="10" spans="1:3" ht="20.100000000000001" customHeight="1">
      <c r="A10" s="158"/>
      <c r="B10" s="159" t="s">
        <v>80</v>
      </c>
      <c r="C10" s="161"/>
    </row>
    <row r="11" spans="1:3" ht="20.100000000000001" customHeight="1">
      <c r="A11" s="158"/>
      <c r="B11" s="162" t="s">
        <v>128</v>
      </c>
      <c r="C11" s="163"/>
    </row>
    <row r="12" spans="1:3" ht="20.100000000000001" customHeight="1">
      <c r="A12" s="158">
        <v>67</v>
      </c>
      <c r="B12" s="159" t="s">
        <v>81</v>
      </c>
      <c r="C12" s="161">
        <v>142</v>
      </c>
    </row>
    <row r="13" spans="1:3" ht="20.100000000000001" customHeight="1">
      <c r="A13" s="158"/>
      <c r="B13" s="159" t="s">
        <v>82</v>
      </c>
      <c r="C13" s="161"/>
    </row>
    <row r="14" spans="1:3" ht="20.100000000000001" customHeight="1">
      <c r="A14" s="158"/>
      <c r="B14" s="164" t="s">
        <v>129</v>
      </c>
      <c r="C14" s="161"/>
    </row>
    <row r="15" spans="1:3" ht="20.100000000000001" customHeight="1">
      <c r="A15" s="158">
        <v>68</v>
      </c>
      <c r="B15" s="165" t="s">
        <v>83</v>
      </c>
      <c r="C15" s="161">
        <v>143</v>
      </c>
    </row>
    <row r="16" spans="1:3" ht="20.100000000000001" customHeight="1">
      <c r="A16" s="158"/>
      <c r="B16" s="165" t="s">
        <v>187</v>
      </c>
      <c r="C16" s="161"/>
    </row>
    <row r="17" spans="1:3" ht="20.100000000000001" customHeight="1">
      <c r="A17" s="158"/>
      <c r="B17" s="164" t="s">
        <v>147</v>
      </c>
      <c r="C17" s="161"/>
    </row>
    <row r="18" spans="1:3" ht="20.100000000000001" customHeight="1">
      <c r="A18" s="158">
        <v>69</v>
      </c>
      <c r="B18" s="165" t="s">
        <v>84</v>
      </c>
      <c r="C18" s="161">
        <v>144</v>
      </c>
    </row>
    <row r="19" spans="1:3" ht="20.100000000000001" customHeight="1">
      <c r="A19" s="158"/>
      <c r="B19" s="165" t="s">
        <v>80</v>
      </c>
      <c r="C19" s="161"/>
    </row>
    <row r="20" spans="1:3" ht="20.100000000000001" customHeight="1">
      <c r="A20" s="158"/>
      <c r="B20" s="164" t="s">
        <v>130</v>
      </c>
      <c r="C20" s="161"/>
    </row>
    <row r="21" spans="1:3" ht="20.100000000000001" customHeight="1">
      <c r="A21" s="158">
        <v>70</v>
      </c>
      <c r="B21" s="165" t="s">
        <v>84</v>
      </c>
      <c r="C21" s="161">
        <v>145</v>
      </c>
    </row>
    <row r="22" spans="1:3" ht="20.100000000000001" customHeight="1">
      <c r="A22" s="158"/>
      <c r="B22" s="165" t="s">
        <v>85</v>
      </c>
      <c r="C22" s="161"/>
    </row>
    <row r="23" spans="1:3" ht="20.100000000000001" customHeight="1">
      <c r="A23" s="158"/>
      <c r="B23" s="164" t="s">
        <v>131</v>
      </c>
      <c r="C23" s="161"/>
    </row>
    <row r="24" spans="1:3" ht="20.100000000000001" customHeight="1">
      <c r="A24" s="158">
        <v>71</v>
      </c>
      <c r="B24" s="165" t="s">
        <v>174</v>
      </c>
      <c r="C24" s="161">
        <v>146</v>
      </c>
    </row>
    <row r="25" spans="1:3" ht="20.100000000000001" customHeight="1">
      <c r="A25" s="158"/>
      <c r="B25" s="165" t="s">
        <v>182</v>
      </c>
      <c r="C25" s="161"/>
    </row>
    <row r="26" spans="1:3" ht="20.100000000000001" customHeight="1">
      <c r="A26" s="154"/>
      <c r="B26" s="164" t="s">
        <v>148</v>
      </c>
      <c r="C26" s="161"/>
    </row>
    <row r="27" spans="1:3" ht="20.100000000000001" customHeight="1">
      <c r="A27" s="158">
        <v>72</v>
      </c>
      <c r="B27" s="165" t="s">
        <v>86</v>
      </c>
      <c r="C27" s="161">
        <v>147</v>
      </c>
    </row>
    <row r="28" spans="1:3" ht="20.100000000000001" customHeight="1">
      <c r="A28" s="158"/>
      <c r="B28" s="165" t="s">
        <v>80</v>
      </c>
      <c r="C28" s="161"/>
    </row>
    <row r="29" spans="1:3" ht="20.100000000000001" customHeight="1">
      <c r="A29" s="158"/>
      <c r="B29" s="164" t="s">
        <v>132</v>
      </c>
      <c r="C29" s="161"/>
    </row>
    <row r="30" spans="1:3" ht="20.100000000000001" customHeight="1">
      <c r="A30" s="158">
        <v>73</v>
      </c>
      <c r="B30" s="165" t="s">
        <v>317</v>
      </c>
      <c r="C30" s="161">
        <v>148</v>
      </c>
    </row>
    <row r="31" spans="1:3" ht="20.100000000000001" customHeight="1">
      <c r="A31" s="158"/>
      <c r="B31" s="164" t="s">
        <v>306</v>
      </c>
      <c r="C31" s="161"/>
    </row>
    <row r="32" spans="1:3" ht="20.100000000000001" customHeight="1">
      <c r="A32" s="368">
        <v>74</v>
      </c>
      <c r="B32" s="165" t="s">
        <v>86</v>
      </c>
      <c r="C32" s="161">
        <v>149</v>
      </c>
    </row>
    <row r="33" spans="1:3" ht="20.100000000000001" customHeight="1">
      <c r="A33" s="158"/>
      <c r="B33" s="165" t="s">
        <v>182</v>
      </c>
      <c r="C33" s="161"/>
    </row>
    <row r="34" spans="1:3" ht="20.100000000000001" customHeight="1">
      <c r="A34" s="158"/>
      <c r="B34" s="164" t="s">
        <v>318</v>
      </c>
      <c r="C34" s="161"/>
    </row>
    <row r="35" spans="1:3" ht="20.100000000000001" customHeight="1">
      <c r="A35" s="158">
        <v>75</v>
      </c>
      <c r="B35" s="165" t="s">
        <v>87</v>
      </c>
      <c r="C35" s="161">
        <v>150</v>
      </c>
    </row>
    <row r="36" spans="1:3" ht="20.100000000000001" customHeight="1">
      <c r="A36" s="158"/>
      <c r="B36" s="165" t="s">
        <v>80</v>
      </c>
      <c r="C36" s="161"/>
    </row>
    <row r="37" spans="1:3" ht="20.100000000000001" customHeight="1">
      <c r="A37" s="158"/>
      <c r="B37" s="164" t="s">
        <v>88</v>
      </c>
      <c r="C37" s="161">
        <v>129</v>
      </c>
    </row>
    <row r="38" spans="1:3" ht="18.600000000000001" customHeight="1">
      <c r="A38" s="158"/>
      <c r="B38" s="167"/>
    </row>
    <row r="39" spans="1:3" ht="18.600000000000001" customHeight="1">
      <c r="A39" s="153" t="s">
        <v>75</v>
      </c>
      <c r="B39" s="154"/>
      <c r="C39" s="352" t="s">
        <v>76</v>
      </c>
    </row>
    <row r="40" spans="1:3" ht="18.600000000000001" customHeight="1">
      <c r="A40" s="155" t="s">
        <v>77</v>
      </c>
      <c r="B40" s="156"/>
      <c r="C40" s="353" t="s">
        <v>78</v>
      </c>
    </row>
    <row r="41" spans="1:3" ht="18.600000000000001" customHeight="1">
      <c r="A41" s="158"/>
      <c r="B41" s="167"/>
      <c r="C41" s="161"/>
    </row>
    <row r="42" spans="1:3" ht="20.100000000000001" customHeight="1">
      <c r="A42" s="158">
        <v>76</v>
      </c>
      <c r="B42" s="166" t="s">
        <v>89</v>
      </c>
      <c r="C42" s="161">
        <v>151</v>
      </c>
    </row>
    <row r="43" spans="1:3" ht="18.600000000000001" customHeight="1">
      <c r="A43" s="158"/>
      <c r="B43" s="166" t="s">
        <v>85</v>
      </c>
      <c r="C43" s="161"/>
    </row>
    <row r="44" spans="1:3" ht="18.600000000000001" customHeight="1">
      <c r="A44" s="158"/>
      <c r="B44" s="167" t="s">
        <v>90</v>
      </c>
      <c r="C44" s="161"/>
    </row>
    <row r="45" spans="1:3" ht="20.100000000000001" customHeight="1">
      <c r="A45" s="368">
        <v>77</v>
      </c>
      <c r="B45" s="166" t="s">
        <v>89</v>
      </c>
      <c r="C45" s="161">
        <v>152</v>
      </c>
    </row>
    <row r="46" spans="1:3" ht="18.600000000000001" customHeight="1">
      <c r="A46" s="158"/>
      <c r="B46" s="166" t="s">
        <v>182</v>
      </c>
      <c r="C46" s="161"/>
    </row>
    <row r="47" spans="1:3" ht="18.600000000000001" customHeight="1">
      <c r="A47" s="158"/>
      <c r="B47" s="167" t="s">
        <v>319</v>
      </c>
      <c r="C47" s="161"/>
    </row>
    <row r="48" spans="1:3" ht="18.600000000000001" customHeight="1">
      <c r="A48" s="158">
        <v>78</v>
      </c>
      <c r="B48" s="166" t="s">
        <v>91</v>
      </c>
      <c r="C48" s="161">
        <v>153</v>
      </c>
    </row>
    <row r="49" spans="1:3" ht="18.600000000000001" customHeight="1">
      <c r="A49" s="158"/>
      <c r="B49" s="166" t="s">
        <v>92</v>
      </c>
      <c r="C49" s="161"/>
    </row>
    <row r="50" spans="1:3" ht="18.600000000000001" customHeight="1">
      <c r="A50" s="158"/>
      <c r="B50" s="167" t="s">
        <v>133</v>
      </c>
      <c r="C50" s="161"/>
    </row>
    <row r="51" spans="1:3" ht="18.600000000000001" customHeight="1">
      <c r="A51" s="158"/>
      <c r="B51" s="167" t="s">
        <v>93</v>
      </c>
      <c r="C51" s="161"/>
    </row>
    <row r="52" spans="1:3" ht="18.600000000000001" customHeight="1">
      <c r="A52" s="158">
        <v>79</v>
      </c>
      <c r="B52" s="166" t="s">
        <v>91</v>
      </c>
      <c r="C52" s="161">
        <v>154</v>
      </c>
    </row>
    <row r="53" spans="1:3" ht="18.600000000000001" customHeight="1">
      <c r="A53" s="158"/>
      <c r="B53" s="166" t="s">
        <v>94</v>
      </c>
      <c r="C53" s="161"/>
    </row>
    <row r="54" spans="1:3" ht="18.600000000000001" customHeight="1">
      <c r="A54" s="158"/>
      <c r="B54" s="167" t="s">
        <v>134</v>
      </c>
      <c r="C54" s="161"/>
    </row>
    <row r="55" spans="1:3" ht="18.600000000000001" customHeight="1">
      <c r="A55" s="158"/>
      <c r="B55" s="167" t="s">
        <v>95</v>
      </c>
      <c r="C55" s="161"/>
    </row>
    <row r="56" spans="1:3" ht="18.600000000000001" customHeight="1">
      <c r="A56" s="158">
        <v>80</v>
      </c>
      <c r="B56" s="166" t="s">
        <v>373</v>
      </c>
      <c r="C56" s="161">
        <v>155</v>
      </c>
    </row>
    <row r="57" spans="1:3" ht="18.600000000000001" customHeight="1">
      <c r="A57" s="158"/>
      <c r="B57" s="166" t="s">
        <v>374</v>
      </c>
      <c r="C57" s="161"/>
    </row>
    <row r="58" spans="1:3" ht="18.600000000000001" customHeight="1">
      <c r="A58" s="158"/>
      <c r="B58" s="167" t="s">
        <v>332</v>
      </c>
      <c r="C58" s="161"/>
    </row>
    <row r="59" spans="1:3" ht="18.600000000000001" customHeight="1">
      <c r="A59" s="158"/>
      <c r="B59" s="167" t="s">
        <v>333</v>
      </c>
      <c r="C59" s="161"/>
    </row>
    <row r="60" spans="1:3" ht="18.600000000000001" customHeight="1">
      <c r="A60" s="158">
        <v>81</v>
      </c>
      <c r="B60" s="166" t="s">
        <v>96</v>
      </c>
      <c r="C60" s="161">
        <v>156</v>
      </c>
    </row>
    <row r="61" spans="1:3" ht="18.600000000000001" customHeight="1">
      <c r="A61" s="158"/>
      <c r="B61" s="167" t="s">
        <v>97</v>
      </c>
      <c r="C61" s="161"/>
    </row>
    <row r="62" spans="1:3" ht="18.600000000000001" customHeight="1">
      <c r="A62" s="158">
        <v>82</v>
      </c>
      <c r="B62" s="166" t="s">
        <v>98</v>
      </c>
      <c r="C62" s="161">
        <v>157</v>
      </c>
    </row>
    <row r="63" spans="1:3" ht="18.600000000000001" customHeight="1">
      <c r="A63" s="158"/>
      <c r="B63" s="167" t="s">
        <v>99</v>
      </c>
      <c r="C63" s="161"/>
    </row>
    <row r="64" spans="1:3" ht="18.600000000000001" customHeight="1">
      <c r="A64" s="158">
        <v>83</v>
      </c>
      <c r="B64" s="166" t="s">
        <v>175</v>
      </c>
      <c r="C64" s="161">
        <v>158</v>
      </c>
    </row>
    <row r="65" spans="1:3" ht="18.600000000000001" customHeight="1">
      <c r="A65" s="158"/>
      <c r="B65" s="166" t="s">
        <v>182</v>
      </c>
      <c r="C65" s="161"/>
    </row>
    <row r="66" spans="1:3" ht="18.600000000000001" customHeight="1">
      <c r="A66" s="158"/>
      <c r="B66" s="167" t="s">
        <v>149</v>
      </c>
      <c r="C66" s="161"/>
    </row>
    <row r="67" spans="1:3" ht="18.600000000000001" customHeight="1">
      <c r="A67" s="158">
        <v>84</v>
      </c>
      <c r="B67" s="166" t="s">
        <v>389</v>
      </c>
      <c r="C67" s="161">
        <v>159</v>
      </c>
    </row>
    <row r="68" spans="1:3" ht="18.600000000000001" customHeight="1">
      <c r="A68" s="158"/>
      <c r="B68" s="166" t="s">
        <v>100</v>
      </c>
      <c r="C68" s="161"/>
    </row>
    <row r="69" spans="1:3" ht="18.600000000000001" customHeight="1">
      <c r="A69" s="158"/>
      <c r="B69" s="167" t="s">
        <v>390</v>
      </c>
      <c r="C69" s="161"/>
    </row>
    <row r="70" spans="1:3" ht="18.600000000000001" customHeight="1">
      <c r="A70" s="158"/>
      <c r="B70" s="167" t="s">
        <v>101</v>
      </c>
      <c r="C70" s="161"/>
    </row>
    <row r="71" spans="1:3" ht="18.600000000000001" customHeight="1">
      <c r="A71" s="158">
        <v>85</v>
      </c>
      <c r="B71" s="166" t="s">
        <v>391</v>
      </c>
      <c r="C71" s="161">
        <v>160</v>
      </c>
    </row>
    <row r="72" spans="1:3" ht="18.600000000000001" customHeight="1">
      <c r="A72" s="158"/>
      <c r="B72" s="166" t="s">
        <v>102</v>
      </c>
      <c r="C72" s="161"/>
    </row>
    <row r="73" spans="1:3" ht="18.600000000000001" customHeight="1">
      <c r="A73" s="158"/>
      <c r="B73" s="167" t="s">
        <v>392</v>
      </c>
      <c r="C73" s="161"/>
    </row>
    <row r="74" spans="1:3" ht="18.600000000000001" customHeight="1">
      <c r="A74" s="158"/>
      <c r="B74" s="167" t="s">
        <v>103</v>
      </c>
      <c r="C74" s="161"/>
    </row>
    <row r="75" spans="1:3" ht="18.600000000000001" customHeight="1">
      <c r="A75" s="368">
        <v>86</v>
      </c>
      <c r="B75" s="166" t="s">
        <v>391</v>
      </c>
      <c r="C75" s="161">
        <v>162</v>
      </c>
    </row>
    <row r="76" spans="1:3" ht="18.600000000000001" customHeight="1">
      <c r="A76" s="158"/>
      <c r="B76" s="166" t="s">
        <v>320</v>
      </c>
      <c r="C76" s="161"/>
    </row>
    <row r="77" spans="1:3" ht="18.600000000000001" customHeight="1">
      <c r="A77" s="158"/>
      <c r="B77" s="167" t="s">
        <v>393</v>
      </c>
      <c r="C77" s="396">
        <v>130</v>
      </c>
    </row>
    <row r="78" spans="1:3" ht="20.100000000000001" customHeight="1"/>
    <row r="79" spans="1:3" ht="19.5" customHeight="1">
      <c r="A79" s="153" t="s">
        <v>75</v>
      </c>
      <c r="B79" s="154"/>
      <c r="C79" s="352" t="s">
        <v>76</v>
      </c>
    </row>
    <row r="80" spans="1:3" ht="19.5" customHeight="1">
      <c r="A80" s="155" t="s">
        <v>77</v>
      </c>
      <c r="B80" s="156"/>
      <c r="C80" s="353" t="s">
        <v>78</v>
      </c>
    </row>
    <row r="81" spans="1:3" ht="19.5" customHeight="1">
      <c r="A81" s="158">
        <v>87</v>
      </c>
      <c r="B81" s="166" t="s">
        <v>389</v>
      </c>
      <c r="C81" s="161">
        <v>163</v>
      </c>
    </row>
    <row r="82" spans="1:3" ht="19.5" customHeight="1">
      <c r="A82" s="158"/>
      <c r="B82" s="166" t="s">
        <v>104</v>
      </c>
      <c r="C82" s="161"/>
    </row>
    <row r="83" spans="1:3" ht="19.5" customHeight="1">
      <c r="A83" s="158"/>
      <c r="B83" s="167" t="s">
        <v>392</v>
      </c>
      <c r="C83" s="161"/>
    </row>
    <row r="84" spans="1:3" ht="19.5" customHeight="1">
      <c r="A84" s="158"/>
      <c r="B84" s="167" t="s">
        <v>322</v>
      </c>
      <c r="C84" s="161"/>
    </row>
    <row r="85" spans="1:3" ht="19.5" customHeight="1">
      <c r="A85" s="158">
        <v>88</v>
      </c>
      <c r="B85" s="166" t="s">
        <v>394</v>
      </c>
      <c r="C85" s="161">
        <v>164</v>
      </c>
    </row>
    <row r="86" spans="1:3" ht="19.5" customHeight="1">
      <c r="A86" s="158"/>
      <c r="B86" s="166" t="s">
        <v>102</v>
      </c>
      <c r="C86" s="161"/>
    </row>
    <row r="87" spans="1:3" ht="19.5" customHeight="1">
      <c r="A87" s="158"/>
      <c r="B87" s="167" t="s">
        <v>395</v>
      </c>
      <c r="C87" s="161"/>
    </row>
    <row r="88" spans="1:3" ht="19.5" customHeight="1">
      <c r="A88" s="158"/>
      <c r="B88" s="167" t="s">
        <v>103</v>
      </c>
      <c r="C88" s="161"/>
    </row>
    <row r="89" spans="1:3" ht="19.5" customHeight="1">
      <c r="A89" s="368">
        <v>89</v>
      </c>
      <c r="B89" s="166" t="s">
        <v>394</v>
      </c>
      <c r="C89" s="161">
        <v>166</v>
      </c>
    </row>
    <row r="90" spans="1:3" ht="19.5" customHeight="1">
      <c r="A90" s="158"/>
      <c r="B90" s="166" t="s">
        <v>320</v>
      </c>
      <c r="C90" s="161"/>
    </row>
    <row r="91" spans="1:3" ht="19.5" customHeight="1">
      <c r="A91" s="158"/>
      <c r="B91" s="167" t="s">
        <v>396</v>
      </c>
      <c r="C91" s="161"/>
    </row>
    <row r="92" spans="1:3" ht="19.5" customHeight="1">
      <c r="A92" s="154">
        <v>90</v>
      </c>
      <c r="B92" s="168" t="s">
        <v>105</v>
      </c>
      <c r="C92" s="161">
        <v>167</v>
      </c>
    </row>
    <row r="93" spans="1:3" ht="19.5" customHeight="1">
      <c r="A93" s="169"/>
      <c r="B93" s="170" t="s">
        <v>106</v>
      </c>
      <c r="C93" s="161"/>
    </row>
    <row r="94" spans="1:3" ht="19.5" customHeight="1">
      <c r="A94" s="169">
        <v>91</v>
      </c>
      <c r="B94" s="171" t="s">
        <v>107</v>
      </c>
      <c r="C94" s="161">
        <v>168</v>
      </c>
    </row>
    <row r="95" spans="1:3" ht="19.5" customHeight="1">
      <c r="A95" s="169"/>
      <c r="B95" s="149" t="s">
        <v>115</v>
      </c>
      <c r="C95" s="161"/>
    </row>
    <row r="96" spans="1:3" ht="19.5" customHeight="1">
      <c r="A96" s="369">
        <v>92</v>
      </c>
      <c r="B96" s="171" t="s">
        <v>321</v>
      </c>
      <c r="C96" s="161">
        <v>169</v>
      </c>
    </row>
    <row r="97" spans="1:3" ht="19.5" customHeight="1">
      <c r="A97" s="169"/>
      <c r="B97" s="149" t="s">
        <v>323</v>
      </c>
      <c r="C97" s="161"/>
    </row>
    <row r="98" spans="1:3" ht="19.5" customHeight="1">
      <c r="A98" s="169">
        <v>93</v>
      </c>
      <c r="B98" s="173" t="s">
        <v>108</v>
      </c>
      <c r="C98" s="161">
        <v>170</v>
      </c>
    </row>
    <row r="99" spans="1:3" ht="19.5" customHeight="1">
      <c r="A99" s="169"/>
      <c r="B99" s="173" t="s">
        <v>80</v>
      </c>
      <c r="C99" s="161"/>
    </row>
    <row r="100" spans="1:3" ht="19.5" customHeight="1">
      <c r="A100" s="169"/>
      <c r="B100" s="172" t="s">
        <v>109</v>
      </c>
      <c r="C100" s="161"/>
    </row>
    <row r="101" spans="1:3" ht="19.5" customHeight="1">
      <c r="A101" s="169">
        <v>94</v>
      </c>
      <c r="B101" s="174" t="s">
        <v>108</v>
      </c>
      <c r="C101" s="161">
        <v>171</v>
      </c>
    </row>
    <row r="102" spans="1:3" ht="19.5" customHeight="1">
      <c r="A102" s="169"/>
      <c r="B102" s="174" t="s">
        <v>85</v>
      </c>
      <c r="C102" s="161"/>
    </row>
    <row r="103" spans="1:3" ht="19.5" customHeight="1">
      <c r="A103" s="169"/>
      <c r="B103" s="175" t="s">
        <v>116</v>
      </c>
      <c r="C103" s="161"/>
    </row>
    <row r="104" spans="1:3" ht="19.5" customHeight="1">
      <c r="A104" s="369">
        <v>95</v>
      </c>
      <c r="B104" s="174" t="s">
        <v>108</v>
      </c>
      <c r="C104" s="161">
        <v>172</v>
      </c>
    </row>
    <row r="105" spans="1:3" ht="19.5" customHeight="1">
      <c r="A105" s="169"/>
      <c r="B105" s="174" t="s">
        <v>182</v>
      </c>
      <c r="C105" s="161"/>
    </row>
    <row r="106" spans="1:3" ht="19.5" customHeight="1">
      <c r="A106" s="169"/>
      <c r="B106" s="175" t="s">
        <v>324</v>
      </c>
      <c r="C106" s="161"/>
    </row>
    <row r="107" spans="1:3" ht="19.5" customHeight="1">
      <c r="A107" s="169">
        <v>96</v>
      </c>
      <c r="B107" s="173" t="s">
        <v>110</v>
      </c>
      <c r="C107" s="161">
        <v>173</v>
      </c>
    </row>
    <row r="108" spans="1:3" ht="19.5" customHeight="1">
      <c r="A108" s="169"/>
      <c r="B108" s="176" t="s">
        <v>154</v>
      </c>
      <c r="C108" s="161"/>
    </row>
    <row r="109" spans="1:3" ht="19.5" customHeight="1">
      <c r="A109" s="169">
        <v>97</v>
      </c>
      <c r="B109" s="171" t="s">
        <v>111</v>
      </c>
      <c r="C109" s="161">
        <v>174</v>
      </c>
    </row>
    <row r="110" spans="1:3" ht="19.5" customHeight="1">
      <c r="A110" s="154"/>
      <c r="B110" s="177" t="s">
        <v>155</v>
      </c>
      <c r="C110" s="161"/>
    </row>
    <row r="111" spans="1:3" ht="19.5" customHeight="1">
      <c r="A111" s="154">
        <v>98</v>
      </c>
      <c r="B111" s="171" t="s">
        <v>183</v>
      </c>
      <c r="C111" s="161">
        <v>175</v>
      </c>
    </row>
    <row r="112" spans="1:3" ht="19.5" customHeight="1">
      <c r="A112" s="154"/>
      <c r="B112" s="178" t="s">
        <v>156</v>
      </c>
      <c r="C112" s="161"/>
    </row>
    <row r="113" spans="1:4" ht="19.5" customHeight="1">
      <c r="A113" s="179">
        <v>99</v>
      </c>
      <c r="B113" s="173" t="s">
        <v>112</v>
      </c>
      <c r="C113" s="161">
        <v>176</v>
      </c>
    </row>
    <row r="114" spans="1:4" ht="19.5" customHeight="1">
      <c r="A114" s="179"/>
      <c r="B114" s="176" t="s">
        <v>157</v>
      </c>
      <c r="C114" s="161"/>
    </row>
    <row r="115" spans="1:4" ht="20.100000000000001" customHeight="1">
      <c r="A115" s="198"/>
      <c r="C115" s="396">
        <v>131</v>
      </c>
    </row>
    <row r="116" spans="1:4" ht="18" customHeight="1">
      <c r="A116" s="198"/>
    </row>
    <row r="117" spans="1:4" ht="18" customHeight="1">
      <c r="A117" s="153" t="s">
        <v>75</v>
      </c>
      <c r="B117" s="154"/>
      <c r="C117" s="352" t="s">
        <v>76</v>
      </c>
    </row>
    <row r="118" spans="1:4" ht="18" customHeight="1">
      <c r="A118" s="155" t="s">
        <v>77</v>
      </c>
      <c r="B118" s="156"/>
      <c r="C118" s="353" t="s">
        <v>78</v>
      </c>
    </row>
    <row r="119" spans="1:4" ht="18" customHeight="1">
      <c r="A119" s="179">
        <v>100</v>
      </c>
      <c r="B119" s="171" t="s">
        <v>113</v>
      </c>
      <c r="C119" s="161">
        <v>177</v>
      </c>
    </row>
    <row r="120" spans="1:4" ht="18" customHeight="1">
      <c r="A120" s="179"/>
      <c r="B120" s="177" t="s">
        <v>158</v>
      </c>
      <c r="C120" s="353"/>
    </row>
    <row r="121" spans="1:4" ht="18" customHeight="1">
      <c r="A121" s="179">
        <v>101</v>
      </c>
      <c r="B121" s="171" t="s">
        <v>184</v>
      </c>
      <c r="C121" s="161">
        <v>178</v>
      </c>
    </row>
    <row r="122" spans="1:4" ht="18" customHeight="1">
      <c r="A122" s="179"/>
      <c r="B122" s="178" t="s">
        <v>159</v>
      </c>
      <c r="C122" s="161"/>
    </row>
    <row r="123" spans="1:4" ht="18" customHeight="1">
      <c r="A123" s="179">
        <v>102</v>
      </c>
      <c r="B123" s="180" t="s">
        <v>114</v>
      </c>
      <c r="C123" s="161">
        <v>179</v>
      </c>
    </row>
    <row r="124" spans="1:4" ht="18" customHeight="1">
      <c r="A124" s="179"/>
      <c r="B124" s="171" t="s">
        <v>85</v>
      </c>
      <c r="C124" s="161"/>
    </row>
    <row r="125" spans="1:4" ht="18" customHeight="1">
      <c r="A125" s="179"/>
      <c r="B125" s="181" t="s">
        <v>117</v>
      </c>
      <c r="C125" s="161"/>
    </row>
    <row r="126" spans="1:4" ht="18" customHeight="1">
      <c r="A126" s="179">
        <v>103</v>
      </c>
      <c r="B126" s="183" t="s">
        <v>375</v>
      </c>
      <c r="C126" s="180">
        <v>180</v>
      </c>
      <c r="D126" s="383"/>
    </row>
    <row r="127" spans="1:4" ht="18" customHeight="1">
      <c r="A127" s="179"/>
      <c r="B127" s="183" t="s">
        <v>187</v>
      </c>
      <c r="C127" s="152"/>
      <c r="D127" s="383"/>
    </row>
    <row r="128" spans="1:4" ht="18" customHeight="1">
      <c r="A128" s="179"/>
      <c r="B128" s="181" t="s">
        <v>376</v>
      </c>
      <c r="C128" s="151"/>
      <c r="D128" s="383"/>
    </row>
    <row r="129" spans="1:3" ht="18" customHeight="1">
      <c r="A129" s="169">
        <v>104</v>
      </c>
      <c r="B129" s="183" t="s">
        <v>185</v>
      </c>
      <c r="C129" s="161">
        <v>181</v>
      </c>
    </row>
    <row r="130" spans="1:3" ht="18" customHeight="1">
      <c r="A130" s="169"/>
      <c r="B130" s="182" t="s">
        <v>150</v>
      </c>
      <c r="C130" s="161"/>
    </row>
    <row r="131" spans="1:3" ht="18" customHeight="1">
      <c r="A131" s="169">
        <v>105</v>
      </c>
      <c r="B131" s="183" t="s">
        <v>186</v>
      </c>
      <c r="C131" s="161">
        <v>182</v>
      </c>
    </row>
    <row r="132" spans="1:3" ht="18" customHeight="1">
      <c r="A132" s="169"/>
      <c r="B132" s="182" t="s">
        <v>151</v>
      </c>
      <c r="C132" s="161"/>
    </row>
    <row r="133" spans="1:3" ht="18" customHeight="1">
      <c r="A133" s="193">
        <v>106</v>
      </c>
      <c r="B133" s="194" t="s">
        <v>160</v>
      </c>
      <c r="C133" s="161">
        <v>183</v>
      </c>
    </row>
    <row r="134" spans="1:3" ht="18" customHeight="1">
      <c r="A134" s="193"/>
      <c r="B134" s="195" t="s">
        <v>161</v>
      </c>
    </row>
    <row r="135" spans="1:3" ht="18" customHeight="1">
      <c r="A135" s="193">
        <v>107</v>
      </c>
      <c r="B135" s="194" t="s">
        <v>162</v>
      </c>
      <c r="C135" s="161">
        <v>184</v>
      </c>
    </row>
    <row r="136" spans="1:3" ht="18" customHeight="1">
      <c r="A136" s="193"/>
      <c r="B136" s="194" t="s">
        <v>182</v>
      </c>
      <c r="C136" s="161"/>
    </row>
    <row r="137" spans="1:3" ht="18" customHeight="1">
      <c r="A137" s="193"/>
      <c r="B137" s="195" t="s">
        <v>163</v>
      </c>
      <c r="C137" s="161"/>
    </row>
    <row r="138" spans="1:3" ht="18" customHeight="1">
      <c r="A138" s="193">
        <v>108</v>
      </c>
      <c r="B138" s="194" t="s">
        <v>172</v>
      </c>
      <c r="C138" s="161">
        <v>185</v>
      </c>
    </row>
    <row r="139" spans="1:3" ht="18" customHeight="1">
      <c r="A139" s="193"/>
      <c r="B139" s="194" t="s">
        <v>85</v>
      </c>
      <c r="C139" s="161"/>
    </row>
    <row r="140" spans="1:3" ht="18" customHeight="1">
      <c r="A140" s="193"/>
      <c r="B140" s="195" t="s">
        <v>173</v>
      </c>
    </row>
    <row r="141" spans="1:3" ht="18" customHeight="1">
      <c r="A141" s="193"/>
      <c r="B141" s="195" t="s">
        <v>168</v>
      </c>
    </row>
    <row r="142" spans="1:3" ht="18" customHeight="1">
      <c r="A142" s="193">
        <v>109</v>
      </c>
      <c r="B142" s="194" t="s">
        <v>164</v>
      </c>
      <c r="C142" s="161">
        <v>186</v>
      </c>
    </row>
    <row r="143" spans="1:3" ht="18" customHeight="1">
      <c r="A143" s="193"/>
      <c r="B143" s="194" t="s">
        <v>182</v>
      </c>
      <c r="C143" s="161"/>
    </row>
    <row r="144" spans="1:3" ht="18" customHeight="1">
      <c r="A144" s="193"/>
      <c r="B144" s="195" t="s">
        <v>165</v>
      </c>
      <c r="C144" s="161"/>
    </row>
    <row r="145" spans="1:3" ht="18" customHeight="1">
      <c r="A145" s="193">
        <v>110</v>
      </c>
      <c r="B145" s="194" t="s">
        <v>166</v>
      </c>
      <c r="C145" s="161">
        <v>187</v>
      </c>
    </row>
    <row r="146" spans="1:3" ht="18" customHeight="1">
      <c r="A146" s="193"/>
      <c r="B146" s="194" t="s">
        <v>85</v>
      </c>
      <c r="C146" s="161"/>
    </row>
    <row r="147" spans="1:3" ht="18" customHeight="1">
      <c r="A147" s="193"/>
      <c r="B147" s="195" t="s">
        <v>167</v>
      </c>
      <c r="C147" s="161"/>
    </row>
    <row r="148" spans="1:3" ht="18" customHeight="1">
      <c r="A148" s="193"/>
      <c r="B148" s="195" t="s">
        <v>168</v>
      </c>
      <c r="C148" s="161"/>
    </row>
    <row r="149" spans="1:3" ht="18" customHeight="1">
      <c r="A149" s="193">
        <v>111</v>
      </c>
      <c r="B149" s="194" t="s">
        <v>166</v>
      </c>
      <c r="C149" s="161">
        <v>188</v>
      </c>
    </row>
    <row r="150" spans="1:3" ht="18" customHeight="1">
      <c r="A150" s="193"/>
      <c r="B150" s="194" t="s">
        <v>182</v>
      </c>
      <c r="C150" s="161"/>
    </row>
    <row r="151" spans="1:3" ht="18" customHeight="1">
      <c r="A151" s="193"/>
      <c r="B151" s="195" t="s">
        <v>169</v>
      </c>
      <c r="C151" s="161"/>
    </row>
    <row r="152" spans="1:3" ht="18" customHeight="1">
      <c r="A152" s="193">
        <v>112</v>
      </c>
      <c r="B152" s="194" t="s">
        <v>170</v>
      </c>
      <c r="C152" s="161">
        <v>189</v>
      </c>
    </row>
    <row r="153" spans="1:3" ht="18" customHeight="1">
      <c r="A153" s="196"/>
      <c r="B153" s="194" t="s">
        <v>85</v>
      </c>
      <c r="C153" s="161"/>
    </row>
    <row r="154" spans="1:3" ht="18" customHeight="1">
      <c r="A154" s="196"/>
      <c r="B154" s="197" t="s">
        <v>171</v>
      </c>
      <c r="C154" s="161"/>
    </row>
    <row r="155" spans="1:3" ht="18" customHeight="1">
      <c r="B155" s="200" t="s">
        <v>168</v>
      </c>
      <c r="C155" s="161"/>
    </row>
    <row r="156" spans="1:3">
      <c r="C156" s="396">
        <v>132</v>
      </c>
    </row>
    <row r="160" spans="1:3">
      <c r="C160" s="396"/>
    </row>
    <row r="165" spans="3:3">
      <c r="C165" s="366"/>
    </row>
  </sheetData>
  <mergeCells count="2">
    <mergeCell ref="A2:C2"/>
    <mergeCell ref="A3:C3"/>
  </mergeCells>
  <pageMargins left="0.74803149606299202" right="0.511811023622047" top="0.62992125984252001" bottom="0.74" header="0.31496062992126" footer="0.31496062992126"/>
  <pageSetup paperSize="9" firstPageNumber="82" orientation="portrait" useFirstPageNumber="1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32" workbookViewId="0">
      <selection activeCell="I46" sqref="I46"/>
    </sheetView>
  </sheetViews>
  <sheetFormatPr defaultColWidth="8.88671875" defaultRowHeight="18" customHeight="1"/>
  <cols>
    <col min="1" max="1" width="39.77734375" style="45" customWidth="1"/>
    <col min="2" max="4" width="6.77734375" style="45" customWidth="1"/>
    <col min="5" max="5" width="7.33203125" style="45" customWidth="1"/>
    <col min="6" max="16384" width="8.88671875" style="45"/>
  </cols>
  <sheetData>
    <row r="1" spans="1:6" ht="19.5" customHeight="1">
      <c r="A1" s="82" t="s">
        <v>328</v>
      </c>
      <c r="B1" s="56"/>
      <c r="C1" s="56"/>
    </row>
    <row r="2" spans="1:6" ht="19.5" customHeight="1">
      <c r="A2" s="82" t="s">
        <v>188</v>
      </c>
      <c r="B2" s="56"/>
      <c r="C2" s="56"/>
    </row>
    <row r="3" spans="1:6" ht="19.5" customHeight="1">
      <c r="A3" s="64" t="s">
        <v>307</v>
      </c>
      <c r="B3" s="56"/>
      <c r="C3" s="56"/>
    </row>
    <row r="4" spans="1:6" ht="19.5" customHeight="1">
      <c r="A4" s="81"/>
      <c r="B4" s="56"/>
      <c r="C4" s="56"/>
    </row>
    <row r="5" spans="1:6" ht="19.5" customHeight="1">
      <c r="A5" s="88"/>
      <c r="B5" s="79"/>
      <c r="E5" s="79" t="s">
        <v>27</v>
      </c>
    </row>
    <row r="6" spans="1:6" ht="27" customHeight="1">
      <c r="A6" s="78"/>
      <c r="B6" s="363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6" ht="19.5" customHeight="1">
      <c r="A7" s="77"/>
    </row>
    <row r="8" spans="1:6" ht="18" customHeight="1">
      <c r="A8" s="191" t="s">
        <v>18</v>
      </c>
      <c r="B8" s="270">
        <f>SUM(B9:B27)</f>
        <v>8758</v>
      </c>
      <c r="C8" s="270">
        <f t="shared" ref="C8:D8" si="0">SUM(C9:C27)</f>
        <v>7504</v>
      </c>
      <c r="D8" s="270">
        <f t="shared" si="0"/>
        <v>7548</v>
      </c>
      <c r="E8" s="270">
        <f t="shared" ref="E8" si="1">SUM(E9:E27)</f>
        <v>8830</v>
      </c>
      <c r="F8" s="270">
        <f>'73'!F9</f>
        <v>8419</v>
      </c>
    </row>
    <row r="9" spans="1:6" ht="17.100000000000001" customHeight="1">
      <c r="A9" s="207" t="s">
        <v>190</v>
      </c>
      <c r="B9" s="295">
        <v>5707</v>
      </c>
      <c r="C9" s="295">
        <v>5514</v>
      </c>
      <c r="D9" s="295">
        <v>5568</v>
      </c>
      <c r="E9" s="295">
        <v>5514</v>
      </c>
      <c r="F9" s="295">
        <v>5691</v>
      </c>
    </row>
    <row r="10" spans="1:6" ht="18" customHeight="1">
      <c r="A10" s="208" t="s">
        <v>191</v>
      </c>
      <c r="B10" s="296"/>
      <c r="C10" s="296"/>
      <c r="D10" s="296"/>
      <c r="E10" s="296"/>
    </row>
    <row r="11" spans="1:6" ht="18" customHeight="1">
      <c r="A11" s="207" t="s">
        <v>192</v>
      </c>
      <c r="B11" s="296">
        <v>110</v>
      </c>
      <c r="C11" s="296">
        <v>98</v>
      </c>
      <c r="D11" s="296">
        <v>117</v>
      </c>
      <c r="E11" s="296">
        <v>127</v>
      </c>
      <c r="F11" s="295">
        <v>124</v>
      </c>
    </row>
    <row r="12" spans="1:6" ht="18" customHeight="1">
      <c r="A12" s="208" t="s">
        <v>193</v>
      </c>
      <c r="B12" s="296"/>
      <c r="C12" s="296"/>
      <c r="D12" s="296"/>
      <c r="E12" s="296"/>
      <c r="F12" s="295"/>
    </row>
    <row r="13" spans="1:6" ht="18" customHeight="1">
      <c r="A13" s="207" t="s">
        <v>194</v>
      </c>
      <c r="B13" s="296">
        <v>725</v>
      </c>
      <c r="C13" s="296">
        <v>187</v>
      </c>
      <c r="D13" s="296">
        <v>187</v>
      </c>
      <c r="E13" s="296">
        <v>712</v>
      </c>
      <c r="F13" s="295">
        <v>665</v>
      </c>
    </row>
    <row r="14" spans="1:6" ht="18" customHeight="1">
      <c r="A14" s="208" t="s">
        <v>195</v>
      </c>
      <c r="B14" s="296"/>
      <c r="C14" s="296"/>
      <c r="D14" s="296"/>
      <c r="E14" s="296"/>
      <c r="F14" s="295"/>
    </row>
    <row r="15" spans="1:6" ht="18" customHeight="1">
      <c r="A15" s="207" t="s">
        <v>196</v>
      </c>
      <c r="B15" s="296">
        <v>155</v>
      </c>
      <c r="C15" s="296">
        <v>169</v>
      </c>
      <c r="D15" s="296">
        <v>171</v>
      </c>
      <c r="E15" s="296">
        <v>126</v>
      </c>
      <c r="F15" s="295">
        <v>145</v>
      </c>
    </row>
    <row r="16" spans="1:6" ht="18" customHeight="1">
      <c r="A16" s="208" t="s">
        <v>197</v>
      </c>
      <c r="B16" s="296"/>
      <c r="C16" s="296"/>
      <c r="D16" s="296"/>
      <c r="E16" s="296"/>
      <c r="F16" s="295"/>
    </row>
    <row r="17" spans="1:6" ht="18" customHeight="1">
      <c r="A17" s="207" t="s">
        <v>198</v>
      </c>
      <c r="B17" s="296">
        <v>36</v>
      </c>
      <c r="C17" s="296">
        <v>81</v>
      </c>
      <c r="D17" s="296">
        <v>100</v>
      </c>
      <c r="E17" s="296">
        <v>109</v>
      </c>
      <c r="F17" s="295">
        <v>139</v>
      </c>
    </row>
    <row r="18" spans="1:6" ht="18" customHeight="1">
      <c r="A18" s="208" t="s">
        <v>199</v>
      </c>
      <c r="B18" s="296"/>
      <c r="C18" s="296"/>
      <c r="D18" s="296"/>
      <c r="E18" s="296"/>
      <c r="F18" s="295"/>
    </row>
    <row r="19" spans="1:6" ht="18" customHeight="1">
      <c r="A19" s="207" t="s">
        <v>200</v>
      </c>
      <c r="B19" s="296">
        <v>36</v>
      </c>
      <c r="C19" s="296">
        <v>80</v>
      </c>
      <c r="D19" s="296">
        <v>135</v>
      </c>
      <c r="E19" s="296">
        <v>123</v>
      </c>
      <c r="F19" s="295">
        <v>51</v>
      </c>
    </row>
    <row r="20" spans="1:6" ht="18" customHeight="1">
      <c r="A20" s="208" t="s">
        <v>201</v>
      </c>
      <c r="B20" s="296"/>
      <c r="C20" s="296"/>
      <c r="D20" s="296"/>
      <c r="E20" s="296"/>
      <c r="F20" s="295"/>
    </row>
    <row r="21" spans="1:6" ht="18" customHeight="1">
      <c r="A21" s="207" t="s">
        <v>202</v>
      </c>
      <c r="B21" s="296">
        <v>1005</v>
      </c>
      <c r="C21" s="296">
        <v>926</v>
      </c>
      <c r="D21" s="296">
        <v>787</v>
      </c>
      <c r="E21" s="296">
        <v>948</v>
      </c>
      <c r="F21" s="295">
        <v>311</v>
      </c>
    </row>
    <row r="22" spans="1:6" ht="18" customHeight="1">
      <c r="A22" s="208" t="s">
        <v>203</v>
      </c>
      <c r="B22" s="296"/>
      <c r="C22" s="296"/>
      <c r="D22" s="296"/>
      <c r="E22" s="296"/>
      <c r="F22" s="295"/>
    </row>
    <row r="23" spans="1:6" ht="18" customHeight="1">
      <c r="A23" s="207" t="s">
        <v>204</v>
      </c>
      <c r="B23" s="296">
        <v>638</v>
      </c>
      <c r="C23" s="296">
        <v>109</v>
      </c>
      <c r="D23" s="296">
        <v>152</v>
      </c>
      <c r="E23" s="296">
        <v>717</v>
      </c>
      <c r="F23" s="295">
        <v>811</v>
      </c>
    </row>
    <row r="24" spans="1:6" ht="18" customHeight="1">
      <c r="A24" s="208" t="s">
        <v>205</v>
      </c>
      <c r="B24" s="296"/>
      <c r="C24" s="296"/>
      <c r="D24" s="296"/>
      <c r="E24" s="296"/>
      <c r="F24" s="295"/>
    </row>
    <row r="25" spans="1:6" ht="18" customHeight="1">
      <c r="A25" s="207" t="s">
        <v>206</v>
      </c>
      <c r="B25" s="296">
        <v>44</v>
      </c>
      <c r="C25" s="296">
        <v>37</v>
      </c>
      <c r="D25" s="296">
        <v>42</v>
      </c>
      <c r="E25" s="296">
        <v>92</v>
      </c>
      <c r="F25" s="295">
        <v>44</v>
      </c>
    </row>
    <row r="26" spans="1:6" ht="18" customHeight="1">
      <c r="A26" s="208" t="s">
        <v>207</v>
      </c>
      <c r="B26" s="296"/>
      <c r="C26" s="296"/>
      <c r="D26" s="296"/>
      <c r="E26" s="296"/>
      <c r="F26" s="295"/>
    </row>
    <row r="27" spans="1:6" ht="18" customHeight="1">
      <c r="A27" s="207" t="s">
        <v>208</v>
      </c>
      <c r="B27" s="296">
        <v>302</v>
      </c>
      <c r="C27" s="296">
        <v>303</v>
      </c>
      <c r="D27" s="296">
        <v>289</v>
      </c>
      <c r="E27" s="296">
        <v>362</v>
      </c>
      <c r="F27" s="295">
        <v>438</v>
      </c>
    </row>
    <row r="28" spans="1:6" ht="18" customHeight="1">
      <c r="A28" s="208" t="s">
        <v>209</v>
      </c>
    </row>
    <row r="29" spans="1:6" ht="18" customHeight="1">
      <c r="A29" s="208"/>
    </row>
    <row r="30" spans="1:6" ht="18" customHeight="1">
      <c r="A30" s="208"/>
    </row>
    <row r="31" spans="1:6" ht="18" customHeight="1">
      <c r="A31" s="208"/>
    </row>
    <row r="32" spans="1:6" ht="18" customHeight="1">
      <c r="A32" s="208"/>
    </row>
    <row r="33" spans="1:6" ht="18" customHeight="1">
      <c r="A33" s="208"/>
    </row>
    <row r="34" spans="1:6" ht="18" customHeight="1">
      <c r="A34" s="208"/>
    </row>
    <row r="35" spans="1:6" ht="18" customHeight="1">
      <c r="A35" s="208"/>
    </row>
    <row r="36" spans="1:6" ht="18" customHeight="1">
      <c r="A36" s="208"/>
    </row>
    <row r="37" spans="1:6" ht="18" customHeight="1">
      <c r="A37" s="208"/>
    </row>
    <row r="44" spans="1:6" ht="18" customHeight="1">
      <c r="A44" s="373"/>
      <c r="B44" s="373"/>
      <c r="C44" s="373"/>
      <c r="D44" s="373"/>
      <c r="E44" s="373"/>
      <c r="F44" s="374">
        <v>149</v>
      </c>
    </row>
    <row r="48" spans="1:6" ht="18" customHeight="1">
      <c r="F48" s="83"/>
    </row>
    <row r="49" spans="1:6" ht="18" customHeight="1">
      <c r="A49" s="461"/>
      <c r="B49" s="461"/>
      <c r="C49" s="461"/>
      <c r="D49" s="461"/>
      <c r="E49" s="354"/>
      <c r="F49" s="83"/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5"/>
  <sheetViews>
    <sheetView workbookViewId="0">
      <selection activeCell="H4" sqref="H4"/>
    </sheetView>
  </sheetViews>
  <sheetFormatPr defaultColWidth="8.88671875" defaultRowHeight="15"/>
  <cols>
    <col min="1" max="1" width="41.6640625" style="45" customWidth="1"/>
    <col min="2" max="2" width="6.77734375" style="45" customWidth="1"/>
    <col min="3" max="3" width="8.33203125" style="45" customWidth="1"/>
    <col min="4" max="4" width="8.44140625" style="45" customWidth="1"/>
    <col min="5" max="5" width="10.109375" style="45" customWidth="1"/>
    <col min="6" max="6" width="8.6640625" style="45" customWidth="1"/>
    <col min="7" max="16384" width="8.88671875" style="45"/>
  </cols>
  <sheetData>
    <row r="1" spans="1:8" ht="19.5" customHeight="1">
      <c r="A1" s="82" t="s">
        <v>346</v>
      </c>
    </row>
    <row r="2" spans="1:8" ht="19.5" customHeight="1">
      <c r="A2" s="82" t="s">
        <v>40</v>
      </c>
    </row>
    <row r="3" spans="1:8" ht="19.5" customHeight="1">
      <c r="A3" s="64" t="s">
        <v>39</v>
      </c>
    </row>
    <row r="4" spans="1:8" ht="19.5" customHeight="1">
      <c r="A4" s="81"/>
    </row>
    <row r="5" spans="1:8" ht="19.5" customHeight="1">
      <c r="A5" s="89"/>
      <c r="B5" s="497" t="s">
        <v>410</v>
      </c>
      <c r="C5" s="497"/>
      <c r="D5" s="497"/>
      <c r="E5" s="497"/>
      <c r="F5" s="497"/>
    </row>
    <row r="6" spans="1:8" s="85" customFormat="1" ht="27" customHeight="1">
      <c r="A6" s="10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8" ht="19.5" customHeight="1">
      <c r="A7" s="107"/>
    </row>
    <row r="8" spans="1:8" ht="15.95" customHeight="1">
      <c r="A8" s="77"/>
    </row>
    <row r="9" spans="1:8" ht="15.95" customHeight="1">
      <c r="A9" s="103" t="s">
        <v>23</v>
      </c>
      <c r="B9" s="299">
        <f>B10+B13+B21</f>
        <v>36230</v>
      </c>
      <c r="C9" s="299">
        <f t="shared" ref="C9:E9" si="0">C10+C13+C21</f>
        <v>24003</v>
      </c>
      <c r="D9" s="299">
        <f t="shared" si="0"/>
        <v>28277</v>
      </c>
      <c r="E9" s="299">
        <f t="shared" si="0"/>
        <v>32402</v>
      </c>
      <c r="F9" s="299">
        <f t="shared" ref="F9" si="1">F10+F13+F21</f>
        <v>42266.35944</v>
      </c>
      <c r="G9" s="423"/>
      <c r="H9" s="271"/>
    </row>
    <row r="10" spans="1:8" ht="15.95" customHeight="1">
      <c r="A10" s="103" t="s">
        <v>38</v>
      </c>
      <c r="B10" s="286">
        <f>B11+B12</f>
        <v>5717</v>
      </c>
      <c r="C10" s="286">
        <f t="shared" ref="C10:D10" si="2">C11+C12</f>
        <v>4802</v>
      </c>
      <c r="D10" s="286">
        <f t="shared" si="2"/>
        <v>6233</v>
      </c>
      <c r="E10" s="286">
        <f t="shared" ref="E10" si="3">E11+E12</f>
        <v>6307</v>
      </c>
      <c r="F10" s="286">
        <v>4855.7880000000005</v>
      </c>
      <c r="G10" s="286"/>
    </row>
    <row r="11" spans="1:8" ht="15.95" customHeight="1">
      <c r="A11" s="101" t="s">
        <v>37</v>
      </c>
      <c r="B11" s="301">
        <v>5340</v>
      </c>
      <c r="C11" s="301">
        <v>4344</v>
      </c>
      <c r="D11" s="301">
        <v>5739</v>
      </c>
      <c r="E11" s="301">
        <v>5910</v>
      </c>
      <c r="F11" s="301">
        <v>4309.4880000000003</v>
      </c>
      <c r="G11" s="301"/>
    </row>
    <row r="12" spans="1:8" ht="15.95" customHeight="1">
      <c r="A12" s="101" t="s">
        <v>36</v>
      </c>
      <c r="B12" s="301">
        <v>377</v>
      </c>
      <c r="C12" s="301">
        <v>458</v>
      </c>
      <c r="D12" s="301">
        <v>494</v>
      </c>
      <c r="E12" s="301">
        <v>397</v>
      </c>
      <c r="F12" s="301">
        <v>546.29999999999995</v>
      </c>
      <c r="G12" s="301"/>
    </row>
    <row r="13" spans="1:8" ht="15.95" customHeight="1">
      <c r="A13" s="103" t="s">
        <v>35</v>
      </c>
      <c r="B13" s="267">
        <f>B14+B16+B17+B19</f>
        <v>30475</v>
      </c>
      <c r="C13" s="267">
        <f t="shared" ref="C13:E13" si="4">C14+C16+C17+C19</f>
        <v>19164</v>
      </c>
      <c r="D13" s="267">
        <f t="shared" si="4"/>
        <v>21991</v>
      </c>
      <c r="E13" s="267">
        <f t="shared" si="4"/>
        <v>26045</v>
      </c>
      <c r="F13" s="267">
        <v>37369.736940000003</v>
      </c>
      <c r="G13" s="267"/>
    </row>
    <row r="14" spans="1:8" ht="15.95" customHeight="1">
      <c r="A14" s="101" t="s">
        <v>34</v>
      </c>
      <c r="B14" s="301">
        <v>1117</v>
      </c>
      <c r="C14" s="301">
        <v>1077</v>
      </c>
      <c r="D14" s="301">
        <v>1045</v>
      </c>
      <c r="E14" s="301">
        <v>921</v>
      </c>
      <c r="F14" s="301">
        <v>2994.54171</v>
      </c>
      <c r="G14" s="106"/>
    </row>
    <row r="15" spans="1:8" ht="15.95" customHeight="1">
      <c r="A15" s="101" t="s">
        <v>33</v>
      </c>
      <c r="B15" s="301"/>
      <c r="C15" s="301"/>
      <c r="D15" s="301"/>
      <c r="E15" s="301"/>
      <c r="F15" s="424">
        <v>9.1772999999999989</v>
      </c>
      <c r="G15" s="106"/>
    </row>
    <row r="16" spans="1:8" ht="15.95" customHeight="1">
      <c r="A16" s="101" t="s">
        <v>32</v>
      </c>
      <c r="B16" s="301">
        <v>21418</v>
      </c>
      <c r="C16" s="301">
        <v>9663</v>
      </c>
      <c r="D16" s="301">
        <v>11561</v>
      </c>
      <c r="E16" s="301">
        <v>13272</v>
      </c>
      <c r="F16" s="301">
        <v>16282.590380000001</v>
      </c>
      <c r="G16" s="106"/>
    </row>
    <row r="17" spans="1:7" ht="15.95" customHeight="1">
      <c r="A17" s="101" t="s">
        <v>10</v>
      </c>
      <c r="B17" s="301">
        <v>69</v>
      </c>
      <c r="C17" s="301">
        <v>38</v>
      </c>
      <c r="D17" s="301">
        <v>0</v>
      </c>
      <c r="E17" s="301">
        <v>132</v>
      </c>
      <c r="F17" s="424">
        <v>26.5199</v>
      </c>
      <c r="G17" s="106"/>
    </row>
    <row r="18" spans="1:7" ht="15.95" customHeight="1">
      <c r="A18" s="104" t="s">
        <v>9</v>
      </c>
      <c r="B18" s="301"/>
      <c r="C18" s="301"/>
      <c r="D18" s="301"/>
      <c r="E18" s="301"/>
      <c r="F18" s="424"/>
      <c r="G18" s="106"/>
    </row>
    <row r="19" spans="1:7" ht="15.95" customHeight="1">
      <c r="A19" s="101" t="s">
        <v>8</v>
      </c>
      <c r="B19" s="301">
        <v>7871</v>
      </c>
      <c r="C19" s="301">
        <v>8386</v>
      </c>
      <c r="D19" s="301">
        <v>9385</v>
      </c>
      <c r="E19" s="301">
        <v>11720</v>
      </c>
      <c r="F19" s="301">
        <v>18056.907649999997</v>
      </c>
      <c r="G19" s="106"/>
    </row>
    <row r="20" spans="1:7" ht="15.95" customHeight="1">
      <c r="A20" s="104" t="s">
        <v>7</v>
      </c>
      <c r="B20" s="301"/>
      <c r="C20" s="301"/>
      <c r="D20" s="301"/>
      <c r="E20" s="301"/>
      <c r="F20" s="301"/>
      <c r="G20" s="106"/>
    </row>
    <row r="21" spans="1:7" ht="15.95" customHeight="1">
      <c r="A21" s="103" t="s">
        <v>6</v>
      </c>
      <c r="B21" s="270">
        <v>38</v>
      </c>
      <c r="C21" s="270">
        <v>37</v>
      </c>
      <c r="D21" s="270">
        <f>SUM(D23:D24)</f>
        <v>53</v>
      </c>
      <c r="E21" s="270">
        <f>SUM(E23:E24)</f>
        <v>50</v>
      </c>
      <c r="F21" s="270">
        <v>40.834500000000006</v>
      </c>
      <c r="G21" s="301"/>
    </row>
    <row r="22" spans="1:7" ht="15.95" customHeight="1">
      <c r="A22" s="102" t="s">
        <v>5</v>
      </c>
      <c r="B22" s="286"/>
      <c r="C22" s="286"/>
      <c r="D22" s="286"/>
      <c r="E22" s="286"/>
      <c r="F22" s="286"/>
      <c r="G22" s="106"/>
    </row>
    <row r="23" spans="1:7" ht="15.95" customHeight="1">
      <c r="A23" s="101" t="s">
        <v>31</v>
      </c>
      <c r="B23" s="301">
        <v>38</v>
      </c>
      <c r="C23" s="301">
        <v>36</v>
      </c>
      <c r="D23" s="301">
        <v>50</v>
      </c>
      <c r="E23" s="301">
        <v>50</v>
      </c>
      <c r="F23" s="301">
        <v>39.878500000000003</v>
      </c>
      <c r="G23" s="106"/>
    </row>
    <row r="24" spans="1:7" ht="15.95" customHeight="1">
      <c r="A24" s="101" t="s">
        <v>30</v>
      </c>
      <c r="B24" s="302">
        <v>0</v>
      </c>
      <c r="C24" s="302">
        <v>0</v>
      </c>
      <c r="D24" s="302">
        <v>3</v>
      </c>
      <c r="E24" s="302">
        <v>0</v>
      </c>
      <c r="F24" s="302">
        <v>0.95599999999999996</v>
      </c>
      <c r="G24" s="106"/>
    </row>
    <row r="25" spans="1:7" ht="15.95" customHeight="1">
      <c r="A25" s="105"/>
      <c r="B25" s="56"/>
      <c r="C25" s="56"/>
      <c r="D25" s="56"/>
      <c r="E25" s="56"/>
      <c r="F25" s="56"/>
    </row>
    <row r="26" spans="1:7" ht="15.95" customHeight="1">
      <c r="A26" s="97"/>
      <c r="B26" s="495"/>
      <c r="C26" s="495"/>
      <c r="D26" s="495"/>
      <c r="E26" s="495"/>
    </row>
    <row r="27" spans="1:7" ht="15.95" customHeight="1">
      <c r="A27" s="103" t="s">
        <v>23</v>
      </c>
      <c r="B27" s="51">
        <v>100</v>
      </c>
      <c r="C27" s="51">
        <v>100</v>
      </c>
      <c r="D27" s="51">
        <v>100</v>
      </c>
      <c r="E27" s="51">
        <v>100</v>
      </c>
      <c r="F27" s="51">
        <v>100</v>
      </c>
      <c r="G27" s="47"/>
    </row>
    <row r="28" spans="1:7" ht="15.95" customHeight="1">
      <c r="A28" s="103" t="s">
        <v>38</v>
      </c>
      <c r="B28" s="51">
        <f>(B10/$B$9)*100</f>
        <v>15.779740546508419</v>
      </c>
      <c r="C28" s="51">
        <f>(C10/$C$9)*100</f>
        <v>20.005832604257801</v>
      </c>
      <c r="D28" s="51">
        <f>(D10/$D$9)*100</f>
        <v>22.042649503129752</v>
      </c>
      <c r="E28" s="51">
        <f>(E10/$E$9)*100</f>
        <v>19.464847848898216</v>
      </c>
      <c r="F28" s="51">
        <f>(F10/$F$9)*100</f>
        <v>11.488540920807539</v>
      </c>
      <c r="G28" s="47"/>
    </row>
    <row r="29" spans="1:7" ht="15.95" customHeight="1">
      <c r="A29" s="101" t="s">
        <v>37</v>
      </c>
      <c r="B29" s="48">
        <f t="shared" ref="B29:B42" si="5">(B11/$B$9)*100</f>
        <v>14.739166436654704</v>
      </c>
      <c r="C29" s="48">
        <f t="shared" ref="C29:C42" si="6">(C11/$C$9)*100</f>
        <v>18.097737782777156</v>
      </c>
      <c r="D29" s="48">
        <f t="shared" ref="D29:D42" si="7">(D11/$D$9)*100</f>
        <v>20.295646638610883</v>
      </c>
      <c r="E29" s="48">
        <f t="shared" ref="E29:E42" si="8">(E11/$E$9)*100</f>
        <v>18.23961483859021</v>
      </c>
      <c r="F29" s="48">
        <f t="shared" ref="F29:F30" si="9">(F11/$F$9)*100</f>
        <v>10.196023639361735</v>
      </c>
      <c r="G29" s="47"/>
    </row>
    <row r="30" spans="1:7" ht="15.95" customHeight="1">
      <c r="A30" s="101" t="s">
        <v>36</v>
      </c>
      <c r="B30" s="48">
        <f t="shared" si="5"/>
        <v>1.0405741098537125</v>
      </c>
      <c r="C30" s="48">
        <f t="shared" si="6"/>
        <v>1.9080948214806481</v>
      </c>
      <c r="D30" s="48">
        <f t="shared" si="7"/>
        <v>1.7470028645188669</v>
      </c>
      <c r="E30" s="48">
        <f t="shared" si="8"/>
        <v>1.2252330103080058</v>
      </c>
      <c r="F30" s="48">
        <f t="shared" si="9"/>
        <v>1.2925172814458039</v>
      </c>
      <c r="G30" s="47"/>
    </row>
    <row r="31" spans="1:7" ht="15.95" customHeight="1">
      <c r="A31" s="103" t="s">
        <v>35</v>
      </c>
      <c r="B31" s="51">
        <f t="shared" si="5"/>
        <v>84.115373999447968</v>
      </c>
      <c r="C31" s="51">
        <f t="shared" si="6"/>
        <v>79.840019997500306</v>
      </c>
      <c r="D31" s="51">
        <f t="shared" si="7"/>
        <v>77.769919015454263</v>
      </c>
      <c r="E31" s="51">
        <f t="shared" si="8"/>
        <v>80.380840688846362</v>
      </c>
      <c r="F31" s="51">
        <f>(F13/$F$9)*100</f>
        <v>88.414846783880009</v>
      </c>
      <c r="G31" s="47"/>
    </row>
    <row r="32" spans="1:7" ht="15.95" customHeight="1">
      <c r="A32" s="101" t="s">
        <v>34</v>
      </c>
      <c r="B32" s="48">
        <f t="shared" si="5"/>
        <v>3.0830803201766495</v>
      </c>
      <c r="C32" s="48">
        <f t="shared" si="6"/>
        <v>4.4869391326084234</v>
      </c>
      <c r="D32" s="48">
        <f t="shared" si="7"/>
        <v>3.6955829826360649</v>
      </c>
      <c r="E32" s="48">
        <f t="shared" si="8"/>
        <v>2.8424171347447689</v>
      </c>
      <c r="F32" s="48">
        <f t="shared" ref="F32:F42" si="10">(F14/$F$9)*100</f>
        <v>7.0849293614960089</v>
      </c>
      <c r="G32" s="47"/>
    </row>
    <row r="33" spans="1:7" ht="15.95" customHeight="1">
      <c r="A33" s="101" t="s">
        <v>33</v>
      </c>
      <c r="B33" s="48"/>
      <c r="C33" s="48"/>
      <c r="D33" s="48"/>
      <c r="E33" s="48"/>
      <c r="F33" s="48">
        <f t="shared" si="10"/>
        <v>2.1713012716479182E-2</v>
      </c>
      <c r="G33" s="47"/>
    </row>
    <row r="34" spans="1:7" ht="15.95" customHeight="1">
      <c r="A34" s="101" t="s">
        <v>32</v>
      </c>
      <c r="B34" s="48">
        <f t="shared" si="5"/>
        <v>59.116754071211709</v>
      </c>
      <c r="C34" s="48">
        <f t="shared" si="6"/>
        <v>40.257467816522933</v>
      </c>
      <c r="D34" s="48">
        <f t="shared" si="7"/>
        <v>40.884818050005308</v>
      </c>
      <c r="E34" s="48">
        <f t="shared" si="8"/>
        <v>40.96043454107771</v>
      </c>
      <c r="F34" s="51">
        <f t="shared" si="10"/>
        <v>38.523758837366287</v>
      </c>
      <c r="G34" s="47"/>
    </row>
    <row r="35" spans="1:7" ht="15.95" customHeight="1">
      <c r="A35" s="101" t="s">
        <v>10</v>
      </c>
      <c r="B35" s="48">
        <f t="shared" si="5"/>
        <v>0.19044990339497653</v>
      </c>
      <c r="C35" s="48">
        <f t="shared" si="6"/>
        <v>0.15831354414031579</v>
      </c>
      <c r="D35" s="48">
        <f t="shared" si="7"/>
        <v>0</v>
      </c>
      <c r="E35" s="48">
        <f t="shared" si="8"/>
        <v>0.40738226035429914</v>
      </c>
      <c r="F35" s="48">
        <f t="shared" si="10"/>
        <v>6.2744698978975985E-2</v>
      </c>
      <c r="G35" s="47"/>
    </row>
    <row r="36" spans="1:7" ht="15.95" customHeight="1">
      <c r="A36" s="104" t="s">
        <v>9</v>
      </c>
      <c r="B36" s="48"/>
      <c r="C36" s="48"/>
      <c r="D36" s="48"/>
      <c r="E36" s="48"/>
      <c r="F36" s="48"/>
      <c r="G36" s="47"/>
    </row>
    <row r="37" spans="1:7" ht="15.95" customHeight="1">
      <c r="A37" s="101" t="s">
        <v>8</v>
      </c>
      <c r="B37" s="48">
        <f t="shared" si="5"/>
        <v>21.725089704664644</v>
      </c>
      <c r="C37" s="48">
        <f t="shared" si="6"/>
        <v>34.937299504228633</v>
      </c>
      <c r="D37" s="48">
        <f t="shared" si="7"/>
        <v>33.189517982812887</v>
      </c>
      <c r="E37" s="48">
        <f t="shared" si="8"/>
        <v>36.170606752669585</v>
      </c>
      <c r="F37" s="48">
        <f t="shared" si="10"/>
        <v>42.721700873322241</v>
      </c>
      <c r="G37" s="47"/>
    </row>
    <row r="38" spans="1:7" ht="15.95" customHeight="1">
      <c r="A38" s="104" t="s">
        <v>7</v>
      </c>
      <c r="B38" s="48"/>
      <c r="C38" s="48"/>
      <c r="D38" s="48"/>
      <c r="E38" s="48"/>
      <c r="F38" s="48"/>
      <c r="G38" s="47"/>
    </row>
    <row r="39" spans="1:7" ht="15.95" customHeight="1">
      <c r="A39" s="103" t="s">
        <v>6</v>
      </c>
      <c r="B39" s="51">
        <f t="shared" si="5"/>
        <v>0.10488545404361027</v>
      </c>
      <c r="C39" s="51">
        <f t="shared" si="6"/>
        <v>0.15414739824188645</v>
      </c>
      <c r="D39" s="51">
        <f t="shared" si="7"/>
        <v>0.18743148141599181</v>
      </c>
      <c r="E39" s="51">
        <f t="shared" si="8"/>
        <v>0.15431146225541634</v>
      </c>
      <c r="F39" s="51">
        <f t="shared" si="10"/>
        <v>9.6612295312463292E-2</v>
      </c>
      <c r="G39" s="47"/>
    </row>
    <row r="40" spans="1:7" ht="15.95" customHeight="1">
      <c r="A40" s="102" t="s">
        <v>5</v>
      </c>
      <c r="B40" s="48"/>
      <c r="C40" s="48"/>
      <c r="D40" s="48"/>
      <c r="E40" s="48"/>
      <c r="F40" s="48"/>
      <c r="G40" s="47"/>
    </row>
    <row r="41" spans="1:7" ht="15.95" customHeight="1">
      <c r="A41" s="101" t="s">
        <v>31</v>
      </c>
      <c r="B41" s="48">
        <f t="shared" si="5"/>
        <v>0.10488545404361027</v>
      </c>
      <c r="C41" s="48">
        <f t="shared" si="6"/>
        <v>0.14998125234345708</v>
      </c>
      <c r="D41" s="48">
        <v>0.18</v>
      </c>
      <c r="E41" s="48">
        <f t="shared" si="8"/>
        <v>0.15431146225541634</v>
      </c>
      <c r="F41" s="48">
        <f t="shared" si="10"/>
        <v>9.4350449218628049E-2</v>
      </c>
      <c r="G41" s="47"/>
    </row>
    <row r="42" spans="1:7" s="83" customFormat="1" ht="15.95" customHeight="1">
      <c r="A42" s="101" t="s">
        <v>30</v>
      </c>
      <c r="B42" s="48">
        <f t="shared" si="5"/>
        <v>0</v>
      </c>
      <c r="C42" s="48">
        <f t="shared" si="6"/>
        <v>0</v>
      </c>
      <c r="D42" s="48">
        <f t="shared" si="7"/>
        <v>1.0609329136754253E-2</v>
      </c>
      <c r="E42" s="48">
        <f t="shared" si="8"/>
        <v>0</v>
      </c>
      <c r="F42" s="48">
        <f t="shared" si="10"/>
        <v>2.2618460938352348E-3</v>
      </c>
      <c r="G42" s="47"/>
    </row>
    <row r="43" spans="1:7" s="83" customFormat="1">
      <c r="B43" s="303"/>
      <c r="C43" s="303"/>
      <c r="D43" s="303"/>
      <c r="E43" s="303"/>
      <c r="F43" s="303"/>
    </row>
    <row r="44" spans="1:7">
      <c r="A44" s="205"/>
      <c r="B44" s="205"/>
      <c r="C44" s="205"/>
      <c r="D44" s="205"/>
      <c r="E44" s="205"/>
      <c r="F44" s="205"/>
    </row>
    <row r="45" spans="1:7">
      <c r="E45" s="354"/>
      <c r="F45" s="354">
        <v>150</v>
      </c>
    </row>
  </sheetData>
  <mergeCells count="2">
    <mergeCell ref="B26:E26"/>
    <mergeCell ref="B5:F5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5" sqref="G15"/>
    </sheetView>
  </sheetViews>
  <sheetFormatPr defaultColWidth="8.88671875" defaultRowHeight="15"/>
  <cols>
    <col min="1" max="1" width="39.77734375" style="8" customWidth="1"/>
    <col min="2" max="4" width="6.77734375" style="8" customWidth="1"/>
    <col min="5" max="5" width="7.33203125" style="8" customWidth="1"/>
    <col min="6" max="16384" width="8.88671875" style="8"/>
  </cols>
  <sheetData>
    <row r="1" spans="1:7" ht="19.5" customHeight="1">
      <c r="A1" s="7" t="s">
        <v>347</v>
      </c>
      <c r="B1" s="12"/>
      <c r="C1" s="12"/>
    </row>
    <row r="2" spans="1:7" ht="19.5" customHeight="1">
      <c r="A2" s="7" t="s">
        <v>42</v>
      </c>
      <c r="B2" s="12"/>
      <c r="C2" s="12"/>
    </row>
    <row r="3" spans="1:7" ht="19.5" customHeight="1">
      <c r="A3" s="6" t="s">
        <v>43</v>
      </c>
      <c r="B3" s="12"/>
      <c r="C3" s="12"/>
    </row>
    <row r="4" spans="1:7" ht="19.5" customHeight="1">
      <c r="A4" s="13"/>
      <c r="B4" s="12"/>
      <c r="C4" s="12"/>
    </row>
    <row r="5" spans="1:7" ht="19.5" customHeight="1">
      <c r="A5" s="11"/>
      <c r="B5" s="10"/>
      <c r="C5" s="498" t="s">
        <v>179</v>
      </c>
      <c r="D5" s="498"/>
      <c r="E5" s="498"/>
    </row>
    <row r="6" spans="1:7" s="46" customFormat="1" ht="27" customHeight="1">
      <c r="A6" s="6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7" s="46" customFormat="1" ht="19.5" customHeight="1">
      <c r="A7" s="68"/>
      <c r="B7" s="67"/>
    </row>
    <row r="8" spans="1:7" s="46" customFormat="1" ht="19.5" customHeight="1">
      <c r="A8" s="68"/>
      <c r="B8" s="497"/>
      <c r="C8" s="497"/>
      <c r="D8" s="497"/>
      <c r="E8" s="497"/>
      <c r="F8" s="497"/>
    </row>
    <row r="9" spans="1:7" s="46" customFormat="1" ht="23.1" customHeight="1">
      <c r="A9" s="2" t="s">
        <v>23</v>
      </c>
      <c r="B9" s="278">
        <f>SUM(B10:B29)</f>
        <v>36230</v>
      </c>
      <c r="C9" s="278">
        <f t="shared" ref="C9:F9" si="0">SUM(C10:C29)</f>
        <v>24003</v>
      </c>
      <c r="D9" s="278">
        <f t="shared" si="0"/>
        <v>28277</v>
      </c>
      <c r="E9" s="278">
        <f t="shared" si="0"/>
        <v>32402</v>
      </c>
      <c r="F9" s="278">
        <f t="shared" si="0"/>
        <v>42266.359190000003</v>
      </c>
      <c r="G9" s="404"/>
    </row>
    <row r="10" spans="1:7" ht="24">
      <c r="A10" s="219" t="s">
        <v>210</v>
      </c>
      <c r="B10" s="282">
        <v>5447</v>
      </c>
      <c r="C10" s="282">
        <v>4606</v>
      </c>
      <c r="D10" s="282">
        <v>6240</v>
      </c>
      <c r="E10" s="282">
        <v>6874</v>
      </c>
      <c r="F10" s="282">
        <v>6792.60844</v>
      </c>
    </row>
    <row r="11" spans="1:7">
      <c r="A11" s="219" t="s">
        <v>211</v>
      </c>
      <c r="B11" s="282">
        <v>472</v>
      </c>
      <c r="C11" s="282">
        <v>374</v>
      </c>
      <c r="D11" s="282">
        <v>305</v>
      </c>
      <c r="E11" s="282">
        <v>345</v>
      </c>
      <c r="F11" s="282">
        <v>543.70859999999993</v>
      </c>
    </row>
    <row r="12" spans="1:7">
      <c r="A12" s="219" t="s">
        <v>212</v>
      </c>
      <c r="B12" s="282">
        <v>2001</v>
      </c>
      <c r="C12" s="282">
        <v>2097</v>
      </c>
      <c r="D12" s="282">
        <v>2735</v>
      </c>
      <c r="E12" s="282">
        <v>3620</v>
      </c>
      <c r="F12" s="282">
        <v>5658.1225899999999</v>
      </c>
    </row>
    <row r="13" spans="1:7" ht="36">
      <c r="A13" s="219" t="s">
        <v>213</v>
      </c>
      <c r="B13" s="282">
        <v>2427</v>
      </c>
      <c r="C13" s="282">
        <v>2543</v>
      </c>
      <c r="D13" s="282">
        <v>3091</v>
      </c>
      <c r="E13" s="282">
        <v>5296</v>
      </c>
      <c r="F13" s="282">
        <v>5226.6559999999999</v>
      </c>
    </row>
    <row r="14" spans="1:7" ht="36">
      <c r="A14" s="219" t="s">
        <v>214</v>
      </c>
      <c r="B14" s="282">
        <v>82</v>
      </c>
      <c r="C14" s="282">
        <v>127</v>
      </c>
      <c r="D14" s="282">
        <v>200</v>
      </c>
      <c r="E14" s="282">
        <v>271</v>
      </c>
      <c r="F14" s="282">
        <v>288.31029999999998</v>
      </c>
    </row>
    <row r="15" spans="1:7">
      <c r="A15" s="219" t="s">
        <v>215</v>
      </c>
      <c r="B15" s="282">
        <v>19503</v>
      </c>
      <c r="C15" s="282">
        <v>7056</v>
      </c>
      <c r="D15" s="282">
        <v>7540</v>
      </c>
      <c r="E15" s="282">
        <v>7430</v>
      </c>
      <c r="F15" s="282">
        <v>8536.6057799999999</v>
      </c>
    </row>
    <row r="16" spans="1:7" ht="36">
      <c r="A16" s="219" t="s">
        <v>216</v>
      </c>
      <c r="B16" s="282">
        <v>4155</v>
      </c>
      <c r="C16" s="282">
        <v>4991</v>
      </c>
      <c r="D16" s="282">
        <v>6066</v>
      </c>
      <c r="E16" s="282">
        <v>6312</v>
      </c>
      <c r="F16" s="282">
        <v>10273.74856</v>
      </c>
    </row>
    <row r="17" spans="1:6">
      <c r="A17" s="220" t="s">
        <v>217</v>
      </c>
      <c r="B17" s="282">
        <v>561</v>
      </c>
      <c r="C17" s="282">
        <v>515</v>
      </c>
      <c r="D17" s="282">
        <v>567</v>
      </c>
      <c r="E17" s="282">
        <v>596</v>
      </c>
      <c r="F17" s="282">
        <v>739.84534999999994</v>
      </c>
    </row>
    <row r="18" spans="1:6" ht="24">
      <c r="A18" s="219" t="s">
        <v>218</v>
      </c>
      <c r="B18" s="282">
        <v>377</v>
      </c>
      <c r="C18" s="282">
        <v>412</v>
      </c>
      <c r="D18" s="282">
        <v>317</v>
      </c>
      <c r="E18" s="282">
        <v>255</v>
      </c>
      <c r="F18" s="282">
        <v>281.74588</v>
      </c>
    </row>
    <row r="19" spans="1:6">
      <c r="A19" s="219" t="s">
        <v>219</v>
      </c>
      <c r="B19" s="282">
        <v>186</v>
      </c>
      <c r="C19" s="282">
        <v>2</v>
      </c>
      <c r="D19" s="282">
        <v>181</v>
      </c>
      <c r="E19" s="282">
        <v>184</v>
      </c>
      <c r="F19" s="282">
        <v>190.91879999999998</v>
      </c>
    </row>
    <row r="20" spans="1:6" ht="24">
      <c r="A20" s="219" t="s">
        <v>220</v>
      </c>
      <c r="B20" s="282">
        <v>112</v>
      </c>
      <c r="C20" s="282">
        <v>108</v>
      </c>
      <c r="D20" s="282">
        <v>132</v>
      </c>
      <c r="E20" s="282">
        <v>17</v>
      </c>
      <c r="F20" s="282">
        <v>19.157619999999998</v>
      </c>
    </row>
    <row r="21" spans="1:6">
      <c r="A21" s="219" t="s">
        <v>221</v>
      </c>
      <c r="B21" s="282">
        <v>46</v>
      </c>
      <c r="C21" s="282">
        <v>61</v>
      </c>
      <c r="D21" s="282">
        <v>46</v>
      </c>
      <c r="E21" s="282">
        <v>45</v>
      </c>
      <c r="F21" s="282">
        <v>55.559199999999997</v>
      </c>
    </row>
    <row r="22" spans="1:6" ht="24">
      <c r="A22" s="219" t="s">
        <v>222</v>
      </c>
      <c r="B22" s="282">
        <v>719</v>
      </c>
      <c r="C22" s="282">
        <v>969</v>
      </c>
      <c r="D22" s="282">
        <v>675</v>
      </c>
      <c r="E22" s="282">
        <v>924</v>
      </c>
      <c r="F22" s="282">
        <v>3327.0168399999998</v>
      </c>
    </row>
    <row r="23" spans="1:6" ht="24">
      <c r="A23" s="219" t="s">
        <v>223</v>
      </c>
      <c r="B23" s="282">
        <v>27</v>
      </c>
      <c r="C23" s="282">
        <v>18</v>
      </c>
      <c r="D23" s="282">
        <v>29</v>
      </c>
      <c r="E23" s="282">
        <v>28</v>
      </c>
      <c r="F23" s="282">
        <v>55.470769999999995</v>
      </c>
    </row>
    <row r="24" spans="1:6" ht="60">
      <c r="A24" s="219" t="s">
        <v>224</v>
      </c>
      <c r="B24" s="282">
        <v>0</v>
      </c>
      <c r="C24" s="282">
        <v>0</v>
      </c>
      <c r="D24" s="282">
        <v>0</v>
      </c>
      <c r="E24" s="282">
        <v>0</v>
      </c>
      <c r="F24" s="282">
        <v>0</v>
      </c>
    </row>
    <row r="25" spans="1:6">
      <c r="A25" s="219" t="s">
        <v>225</v>
      </c>
      <c r="B25" s="282">
        <v>11</v>
      </c>
      <c r="C25" s="282">
        <v>13</v>
      </c>
      <c r="D25" s="282">
        <v>31</v>
      </c>
      <c r="E25" s="282">
        <v>48</v>
      </c>
      <c r="F25" s="282">
        <v>122.06005999999999</v>
      </c>
    </row>
    <row r="26" spans="1:6" ht="24">
      <c r="A26" s="219" t="s">
        <v>226</v>
      </c>
      <c r="B26" s="282">
        <v>0</v>
      </c>
      <c r="C26" s="282">
        <v>0</v>
      </c>
      <c r="D26" s="282">
        <v>0</v>
      </c>
      <c r="E26" s="282">
        <v>19</v>
      </c>
      <c r="F26" s="282">
        <v>0</v>
      </c>
    </row>
    <row r="27" spans="1:6" ht="24">
      <c r="A27" s="219" t="s">
        <v>227</v>
      </c>
      <c r="B27" s="282">
        <v>104</v>
      </c>
      <c r="C27" s="282">
        <v>109</v>
      </c>
      <c r="D27" s="282">
        <v>120</v>
      </c>
      <c r="E27" s="282">
        <v>135</v>
      </c>
      <c r="F27" s="282">
        <v>142.04864999999998</v>
      </c>
    </row>
    <row r="28" spans="1:6">
      <c r="A28" s="219" t="s">
        <v>228</v>
      </c>
      <c r="B28" s="282">
        <v>0</v>
      </c>
      <c r="C28" s="282">
        <v>2</v>
      </c>
      <c r="D28" s="282">
        <v>2</v>
      </c>
      <c r="E28" s="282">
        <v>3</v>
      </c>
      <c r="F28" s="282">
        <v>12.77575</v>
      </c>
    </row>
    <row r="29" spans="1:6" ht="60">
      <c r="A29" s="219" t="s">
        <v>229</v>
      </c>
      <c r="B29" s="282">
        <v>0</v>
      </c>
      <c r="C29" s="282">
        <v>0</v>
      </c>
      <c r="D29" s="282">
        <v>0</v>
      </c>
      <c r="E29" s="282">
        <v>0</v>
      </c>
      <c r="F29" s="282">
        <v>0</v>
      </c>
    </row>
    <row r="31" spans="1:6">
      <c r="A31" s="211"/>
      <c r="B31" s="211"/>
      <c r="C31" s="211"/>
      <c r="D31" s="211"/>
      <c r="E31" s="211"/>
      <c r="F31" s="211"/>
    </row>
    <row r="32" spans="1:6">
      <c r="E32" s="354"/>
      <c r="F32" s="12">
        <v>151</v>
      </c>
    </row>
  </sheetData>
  <mergeCells count="2">
    <mergeCell ref="C5:E5"/>
    <mergeCell ref="B8:F8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4"/>
  <sheetViews>
    <sheetView topLeftCell="A4" workbookViewId="0">
      <selection activeCell="H37" sqref="H37"/>
    </sheetView>
  </sheetViews>
  <sheetFormatPr defaultColWidth="8.88671875" defaultRowHeight="18" customHeight="1"/>
  <cols>
    <col min="1" max="1" width="41.6640625" style="45" customWidth="1"/>
    <col min="2" max="2" width="6.77734375" style="45" customWidth="1"/>
    <col min="3" max="3" width="8.33203125" style="45" customWidth="1"/>
    <col min="4" max="4" width="8.44140625" style="45" customWidth="1"/>
    <col min="5" max="5" width="10.109375" style="45" customWidth="1"/>
    <col min="6" max="6" width="8.6640625" style="45" customWidth="1"/>
    <col min="7" max="7" width="10" style="45" customWidth="1"/>
    <col min="8" max="8" width="10.77734375" style="45" customWidth="1"/>
    <col min="9" max="16384" width="8.88671875" style="45"/>
  </cols>
  <sheetData>
    <row r="1" spans="1:8" ht="19.5" customHeight="1">
      <c r="A1" s="82" t="s">
        <v>329</v>
      </c>
      <c r="B1" s="56"/>
      <c r="C1" s="56"/>
    </row>
    <row r="2" spans="1:8" ht="19.5" customHeight="1">
      <c r="A2" s="82" t="s">
        <v>313</v>
      </c>
      <c r="B2" s="56"/>
      <c r="C2" s="56"/>
    </row>
    <row r="3" spans="1:8" ht="19.5" customHeight="1">
      <c r="A3" s="64" t="s">
        <v>308</v>
      </c>
      <c r="B3" s="56"/>
      <c r="C3" s="56"/>
    </row>
    <row r="4" spans="1:8" ht="18" customHeight="1">
      <c r="A4" s="81"/>
      <c r="B4" s="56"/>
      <c r="C4" s="56"/>
    </row>
    <row r="5" spans="1:8" ht="18" customHeight="1">
      <c r="A5" s="88"/>
      <c r="B5" s="79"/>
      <c r="E5" s="79" t="s">
        <v>2</v>
      </c>
      <c r="F5" s="79"/>
    </row>
    <row r="6" spans="1:8" ht="27" customHeight="1">
      <c r="A6" s="78"/>
      <c r="B6" s="363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8" ht="12" customHeight="1">
      <c r="A7" s="77"/>
    </row>
    <row r="8" spans="1:8" ht="15.95" customHeight="1">
      <c r="A8" s="191" t="s">
        <v>18</v>
      </c>
      <c r="B8" s="270">
        <f>SUM(B9:B27)</f>
        <v>0</v>
      </c>
      <c r="C8" s="270">
        <f t="shared" ref="C8:F8" si="0">SUM(C9:C27)</f>
        <v>0</v>
      </c>
      <c r="D8" s="270">
        <f t="shared" si="0"/>
        <v>0</v>
      </c>
      <c r="E8" s="270">
        <f t="shared" si="0"/>
        <v>32402</v>
      </c>
      <c r="F8" s="270">
        <f t="shared" si="0"/>
        <v>42266.359979999994</v>
      </c>
      <c r="G8" s="271"/>
      <c r="H8" s="271"/>
    </row>
    <row r="9" spans="1:8" ht="15.95" customHeight="1">
      <c r="A9" s="207" t="s">
        <v>190</v>
      </c>
      <c r="B9" s="295"/>
      <c r="C9" s="295"/>
      <c r="D9" s="295"/>
      <c r="E9" s="295">
        <v>22738</v>
      </c>
      <c r="F9" s="295">
        <v>28223.06294</v>
      </c>
      <c r="H9" s="271"/>
    </row>
    <row r="10" spans="1:8" ht="18" customHeight="1">
      <c r="A10" s="208" t="s">
        <v>191</v>
      </c>
      <c r="B10" s="296"/>
      <c r="C10" s="296"/>
      <c r="D10" s="296"/>
      <c r="E10" s="296"/>
      <c r="F10" s="295"/>
    </row>
    <row r="11" spans="1:8" ht="18" customHeight="1">
      <c r="A11" s="207" t="s">
        <v>192</v>
      </c>
      <c r="B11" s="296"/>
      <c r="C11" s="296"/>
      <c r="D11" s="296"/>
      <c r="E11" s="296">
        <v>1649</v>
      </c>
      <c r="F11" s="295">
        <v>1073.21405</v>
      </c>
      <c r="H11" s="271"/>
    </row>
    <row r="12" spans="1:8" ht="18" customHeight="1">
      <c r="A12" s="208" t="s">
        <v>193</v>
      </c>
      <c r="B12" s="296"/>
      <c r="C12" s="296"/>
      <c r="D12" s="296"/>
      <c r="E12" s="296"/>
      <c r="F12" s="295"/>
    </row>
    <row r="13" spans="1:8" ht="18" customHeight="1">
      <c r="A13" s="207" t="s">
        <v>194</v>
      </c>
      <c r="B13" s="296"/>
      <c r="C13" s="296"/>
      <c r="D13" s="296"/>
      <c r="E13" s="296">
        <v>1326</v>
      </c>
      <c r="F13" s="295">
        <v>1672.5571599999998</v>
      </c>
      <c r="H13" s="271"/>
    </row>
    <row r="14" spans="1:8" ht="18" customHeight="1">
      <c r="A14" s="208" t="s">
        <v>195</v>
      </c>
      <c r="B14" s="296"/>
      <c r="C14" s="296"/>
      <c r="D14" s="296"/>
      <c r="E14" s="296"/>
      <c r="F14" s="295"/>
    </row>
    <row r="15" spans="1:8" ht="18" customHeight="1">
      <c r="A15" s="207" t="s">
        <v>196</v>
      </c>
      <c r="B15" s="296"/>
      <c r="C15" s="296"/>
      <c r="D15" s="296"/>
      <c r="E15" s="296">
        <v>706</v>
      </c>
      <c r="F15" s="295">
        <v>754.98109999999997</v>
      </c>
      <c r="H15" s="271"/>
    </row>
    <row r="16" spans="1:8" ht="18" customHeight="1">
      <c r="A16" s="208" t="s">
        <v>197</v>
      </c>
      <c r="B16" s="296"/>
      <c r="C16" s="296"/>
      <c r="D16" s="296"/>
      <c r="E16" s="296"/>
      <c r="F16" s="295"/>
    </row>
    <row r="17" spans="1:8" ht="18" customHeight="1">
      <c r="A17" s="207" t="s">
        <v>198</v>
      </c>
      <c r="B17" s="296"/>
      <c r="C17" s="296"/>
      <c r="D17" s="296"/>
      <c r="E17" s="296">
        <v>1321</v>
      </c>
      <c r="F17" s="295">
        <v>3729.5991600000002</v>
      </c>
      <c r="H17" s="271"/>
    </row>
    <row r="18" spans="1:8" ht="18" customHeight="1">
      <c r="A18" s="208" t="s">
        <v>199</v>
      </c>
      <c r="B18" s="296"/>
      <c r="C18" s="296"/>
      <c r="D18" s="296"/>
      <c r="E18" s="296"/>
      <c r="F18" s="295"/>
    </row>
    <row r="19" spans="1:8" ht="18" customHeight="1">
      <c r="A19" s="207" t="s">
        <v>200</v>
      </c>
      <c r="B19" s="296"/>
      <c r="C19" s="296"/>
      <c r="D19" s="296"/>
      <c r="E19" s="296">
        <v>118</v>
      </c>
      <c r="F19" s="295">
        <v>165.47158999999999</v>
      </c>
      <c r="H19" s="271"/>
    </row>
    <row r="20" spans="1:8" ht="18" customHeight="1">
      <c r="A20" s="208" t="s">
        <v>201</v>
      </c>
      <c r="B20" s="296"/>
      <c r="C20" s="296"/>
      <c r="D20" s="296"/>
      <c r="E20" s="296"/>
      <c r="F20" s="295"/>
    </row>
    <row r="21" spans="1:8" ht="18" customHeight="1">
      <c r="A21" s="207" t="s">
        <v>202</v>
      </c>
      <c r="B21" s="296"/>
      <c r="C21" s="296"/>
      <c r="D21" s="296"/>
      <c r="E21" s="296">
        <v>1024</v>
      </c>
      <c r="F21" s="295">
        <v>1184.6238799999999</v>
      </c>
      <c r="H21" s="271"/>
    </row>
    <row r="22" spans="1:8" ht="18" customHeight="1">
      <c r="A22" s="208" t="s">
        <v>203</v>
      </c>
      <c r="B22" s="296"/>
      <c r="C22" s="296"/>
      <c r="D22" s="296"/>
      <c r="E22" s="296"/>
      <c r="F22" s="295"/>
    </row>
    <row r="23" spans="1:8" ht="18" customHeight="1">
      <c r="A23" s="207" t="s">
        <v>204</v>
      </c>
      <c r="B23" s="296"/>
      <c r="C23" s="296"/>
      <c r="D23" s="296"/>
      <c r="E23" s="296">
        <v>1463</v>
      </c>
      <c r="F23" s="295">
        <v>1593.9813999999999</v>
      </c>
      <c r="H23" s="271"/>
    </row>
    <row r="24" spans="1:8" ht="18" customHeight="1">
      <c r="A24" s="208" t="s">
        <v>205</v>
      </c>
      <c r="B24" s="296"/>
      <c r="C24" s="296"/>
      <c r="D24" s="296"/>
      <c r="E24" s="296"/>
      <c r="F24" s="295"/>
    </row>
    <row r="25" spans="1:8" ht="18" customHeight="1">
      <c r="A25" s="207" t="s">
        <v>206</v>
      </c>
      <c r="B25" s="296"/>
      <c r="C25" s="296"/>
      <c r="D25" s="296"/>
      <c r="E25" s="296">
        <v>845</v>
      </c>
      <c r="F25" s="295">
        <v>2402.3907999999997</v>
      </c>
      <c r="H25" s="271"/>
    </row>
    <row r="26" spans="1:8" ht="18" customHeight="1">
      <c r="A26" s="208" t="s">
        <v>207</v>
      </c>
      <c r="B26" s="296"/>
      <c r="C26" s="296"/>
      <c r="D26" s="296"/>
      <c r="E26" s="296"/>
      <c r="F26" s="295"/>
    </row>
    <row r="27" spans="1:8" ht="18" customHeight="1">
      <c r="A27" s="207" t="s">
        <v>208</v>
      </c>
      <c r="B27" s="296"/>
      <c r="C27" s="296"/>
      <c r="D27" s="296"/>
      <c r="E27" s="296">
        <v>1212</v>
      </c>
      <c r="F27" s="295">
        <v>1466.4778999999999</v>
      </c>
      <c r="H27" s="271"/>
    </row>
    <row r="41" spans="1:6" ht="18" customHeight="1">
      <c r="A41" s="461"/>
      <c r="B41" s="461"/>
      <c r="C41" s="461"/>
      <c r="D41" s="461"/>
      <c r="E41" s="354"/>
      <c r="F41" s="354"/>
    </row>
    <row r="44" spans="1:6" ht="18" customHeight="1">
      <c r="A44" s="373"/>
      <c r="B44" s="373"/>
      <c r="C44" s="373"/>
      <c r="D44" s="373"/>
      <c r="E44" s="373"/>
      <c r="F44" s="374">
        <v>152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" workbookViewId="0">
      <selection activeCell="F24" sqref="F24"/>
    </sheetView>
  </sheetViews>
  <sheetFormatPr defaultColWidth="8.88671875" defaultRowHeight="15"/>
  <cols>
    <col min="1" max="1" width="39.77734375" style="45" customWidth="1"/>
    <col min="2" max="4" width="6.77734375" style="45" customWidth="1"/>
    <col min="5" max="5" width="7.33203125" style="45" customWidth="1"/>
    <col min="6" max="6" width="8.88671875" style="400"/>
    <col min="7" max="16384" width="8.88671875" style="45"/>
  </cols>
  <sheetData>
    <row r="1" spans="1:7" ht="19.5" customHeight="1">
      <c r="A1" s="82" t="s">
        <v>348</v>
      </c>
    </row>
    <row r="2" spans="1:7" ht="19.5" customHeight="1">
      <c r="A2" s="82" t="s">
        <v>46</v>
      </c>
    </row>
    <row r="3" spans="1:7" ht="19.5" customHeight="1">
      <c r="A3" s="64" t="s">
        <v>45</v>
      </c>
    </row>
    <row r="4" spans="1:7" ht="19.5" customHeight="1">
      <c r="A4" s="64" t="s">
        <v>126</v>
      </c>
    </row>
    <row r="5" spans="1:7" ht="19.5" customHeight="1">
      <c r="A5" s="89"/>
      <c r="C5" s="90"/>
      <c r="F5" s="10" t="s">
        <v>44</v>
      </c>
    </row>
    <row r="6" spans="1:7" ht="27" customHeight="1">
      <c r="A6" s="7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7">
      <c r="A7" s="78"/>
    </row>
    <row r="8" spans="1:7" ht="15" customHeight="1">
      <c r="A8" s="97"/>
      <c r="B8" s="494"/>
      <c r="C8" s="494"/>
      <c r="D8" s="494"/>
      <c r="E8" s="494"/>
    </row>
    <row r="9" spans="1:7">
      <c r="A9" s="103" t="s">
        <v>23</v>
      </c>
      <c r="B9" s="299">
        <v>7824.7300000000005</v>
      </c>
      <c r="C9" s="299">
        <v>8088</v>
      </c>
      <c r="D9" s="299">
        <f>D10+D13+D21</f>
        <v>8371</v>
      </c>
      <c r="E9" s="299">
        <f>E10+E13+E21</f>
        <v>13641</v>
      </c>
      <c r="F9" s="299">
        <f>F10+F13+F21</f>
        <v>24419.547350000001</v>
      </c>
      <c r="G9" s="425"/>
    </row>
    <row r="10" spans="1:7">
      <c r="A10" s="103" t="s">
        <v>38</v>
      </c>
      <c r="B10" s="286">
        <v>2784.643</v>
      </c>
      <c r="C10" s="286">
        <v>2402</v>
      </c>
      <c r="D10" s="286">
        <f>SUM(D11:D12)</f>
        <v>2370</v>
      </c>
      <c r="E10" s="286">
        <f>SUM(E11:E12)</f>
        <v>3784</v>
      </c>
      <c r="F10" s="286">
        <f>SUM(F11:F12)</f>
        <v>3631.2501999999999</v>
      </c>
      <c r="G10" s="425"/>
    </row>
    <row r="11" spans="1:7">
      <c r="A11" s="101" t="s">
        <v>37</v>
      </c>
      <c r="B11" s="275">
        <v>2614.54</v>
      </c>
      <c r="C11" s="283">
        <v>2143</v>
      </c>
      <c r="D11" s="283">
        <v>2096</v>
      </c>
      <c r="E11" s="283">
        <v>3661</v>
      </c>
      <c r="F11" s="424">
        <v>3362.8604</v>
      </c>
      <c r="G11" s="425"/>
    </row>
    <row r="12" spans="1:7">
      <c r="A12" s="101" t="s">
        <v>36</v>
      </c>
      <c r="B12" s="275">
        <v>170.10300000000001</v>
      </c>
      <c r="C12" s="283">
        <v>259</v>
      </c>
      <c r="D12" s="283">
        <v>274</v>
      </c>
      <c r="E12" s="283">
        <v>123</v>
      </c>
      <c r="F12" s="424">
        <v>268.38979999999998</v>
      </c>
      <c r="G12" s="425"/>
    </row>
    <row r="13" spans="1:7">
      <c r="A13" s="103" t="s">
        <v>35</v>
      </c>
      <c r="B13" s="267">
        <v>5039.384</v>
      </c>
      <c r="C13" s="267">
        <v>5685</v>
      </c>
      <c r="D13" s="267">
        <f>SUM(D14:D19)</f>
        <v>5990</v>
      </c>
      <c r="E13" s="267">
        <f>SUM(E14:E19)</f>
        <v>9845</v>
      </c>
      <c r="F13" s="267">
        <f>SUM(F14:F19)</f>
        <v>20747.964950000001</v>
      </c>
      <c r="G13" s="425"/>
    </row>
    <row r="14" spans="1:7">
      <c r="A14" s="101" t="s">
        <v>34</v>
      </c>
      <c r="B14" s="275">
        <v>297.63200000000001</v>
      </c>
      <c r="C14" s="283">
        <v>355</v>
      </c>
      <c r="D14" s="283">
        <v>266</v>
      </c>
      <c r="E14" s="283">
        <v>187</v>
      </c>
      <c r="F14" s="283">
        <v>1002.1478000000001</v>
      </c>
      <c r="G14" s="425"/>
    </row>
    <row r="15" spans="1:7">
      <c r="A15" s="101" t="s">
        <v>33</v>
      </c>
      <c r="B15" s="275">
        <v>0</v>
      </c>
      <c r="C15" s="283">
        <v>0</v>
      </c>
      <c r="D15" s="283">
        <v>0</v>
      </c>
      <c r="E15" s="283">
        <v>0</v>
      </c>
      <c r="F15" s="439">
        <v>1.8933</v>
      </c>
      <c r="G15" s="425"/>
    </row>
    <row r="16" spans="1:7">
      <c r="A16" s="101" t="s">
        <v>32</v>
      </c>
      <c r="B16" s="275">
        <v>2640.328</v>
      </c>
      <c r="C16" s="283">
        <v>2924</v>
      </c>
      <c r="D16" s="283">
        <v>3063</v>
      </c>
      <c r="E16" s="283">
        <v>4496</v>
      </c>
      <c r="F16" s="283">
        <v>6313.0690700000005</v>
      </c>
      <c r="G16" s="425"/>
    </row>
    <row r="17" spans="1:7">
      <c r="A17" s="101" t="s">
        <v>10</v>
      </c>
      <c r="B17" s="275">
        <v>21.808</v>
      </c>
      <c r="C17" s="283">
        <v>15</v>
      </c>
      <c r="D17" s="283">
        <v>0</v>
      </c>
      <c r="E17" s="283">
        <v>220</v>
      </c>
      <c r="F17" s="424">
        <v>5.0068000000000001</v>
      </c>
      <c r="G17" s="425"/>
    </row>
    <row r="18" spans="1:7">
      <c r="A18" s="104" t="s">
        <v>9</v>
      </c>
      <c r="B18" s="275"/>
      <c r="C18" s="283"/>
      <c r="D18" s="283"/>
      <c r="E18" s="283"/>
      <c r="F18" s="424"/>
      <c r="G18" s="425"/>
    </row>
    <row r="19" spans="1:7">
      <c r="A19" s="101" t="s">
        <v>8</v>
      </c>
      <c r="B19" s="275">
        <v>2079.616</v>
      </c>
      <c r="C19" s="283">
        <v>2391</v>
      </c>
      <c r="D19" s="283">
        <v>2661</v>
      </c>
      <c r="E19" s="283">
        <v>4942</v>
      </c>
      <c r="F19" s="283">
        <v>13425.84798</v>
      </c>
      <c r="G19" s="425"/>
    </row>
    <row r="20" spans="1:7">
      <c r="A20" s="104" t="s">
        <v>7</v>
      </c>
      <c r="B20" s="283"/>
      <c r="C20" s="283"/>
      <c r="D20" s="283"/>
      <c r="E20" s="283"/>
      <c r="F20" s="424"/>
    </row>
    <row r="21" spans="1:7">
      <c r="A21" s="103" t="s">
        <v>6</v>
      </c>
      <c r="B21" s="279">
        <v>0.70299999999999996</v>
      </c>
      <c r="C21" s="279">
        <v>1</v>
      </c>
      <c r="D21" s="279">
        <v>11</v>
      </c>
      <c r="E21" s="279">
        <f>SUM(E23:E24)</f>
        <v>12</v>
      </c>
      <c r="F21" s="279">
        <f>SUM(F23:F24)</f>
        <v>40.3322</v>
      </c>
    </row>
    <row r="22" spans="1:7">
      <c r="A22" s="102" t="s">
        <v>5</v>
      </c>
      <c r="B22" s="279"/>
      <c r="C22" s="279"/>
      <c r="D22" s="279"/>
      <c r="E22" s="279"/>
      <c r="F22" s="424"/>
    </row>
    <row r="23" spans="1:7">
      <c r="A23" s="101" t="s">
        <v>31</v>
      </c>
      <c r="B23" s="275">
        <v>0.70299999999999996</v>
      </c>
      <c r="C23" s="283">
        <v>1</v>
      </c>
      <c r="D23" s="283">
        <v>11</v>
      </c>
      <c r="E23" s="283">
        <v>12</v>
      </c>
      <c r="F23" s="424">
        <v>40.3322</v>
      </c>
    </row>
    <row r="24" spans="1:7">
      <c r="A24" s="101" t="s">
        <v>30</v>
      </c>
      <c r="B24" s="275">
        <v>0</v>
      </c>
      <c r="C24" s="283">
        <v>0</v>
      </c>
      <c r="D24" s="283">
        <v>0</v>
      </c>
      <c r="E24" s="283">
        <v>0</v>
      </c>
      <c r="F24" s="424">
        <v>0</v>
      </c>
    </row>
    <row r="25" spans="1:7">
      <c r="A25" s="105"/>
      <c r="B25" s="110"/>
    </row>
    <row r="26" spans="1:7" ht="15" customHeight="1">
      <c r="A26" s="97"/>
      <c r="B26" s="499"/>
      <c r="C26" s="499"/>
      <c r="D26" s="499"/>
      <c r="E26" s="499"/>
    </row>
    <row r="27" spans="1:7">
      <c r="A27" s="103" t="s">
        <v>23</v>
      </c>
      <c r="B27" s="51">
        <v>100</v>
      </c>
      <c r="C27" s="51">
        <v>100</v>
      </c>
      <c r="D27" s="51">
        <v>100</v>
      </c>
      <c r="E27" s="51">
        <v>100</v>
      </c>
      <c r="F27" s="51">
        <v>100</v>
      </c>
      <c r="G27" s="47"/>
    </row>
    <row r="28" spans="1:7">
      <c r="A28" s="103" t="s">
        <v>38</v>
      </c>
      <c r="B28" s="51">
        <f>(B10/$B$9)*100</f>
        <v>35.587719959666337</v>
      </c>
      <c r="C28" s="51">
        <f>(C10/$C$9)*100</f>
        <v>29.698318496538079</v>
      </c>
      <c r="D28" s="51">
        <f>(D10/$D$9)*100</f>
        <v>28.312029626090073</v>
      </c>
      <c r="E28" s="51">
        <f>(E10/$E$9)*100</f>
        <v>27.739901766732643</v>
      </c>
      <c r="F28" s="51">
        <f>(F10/$F$9)*100</f>
        <v>14.870260074661049</v>
      </c>
    </row>
    <row r="29" spans="1:7">
      <c r="A29" s="101" t="s">
        <v>37</v>
      </c>
      <c r="B29" s="48">
        <f t="shared" ref="B29:B42" si="0">(B11/$B$9)*100</f>
        <v>33.413804693580481</v>
      </c>
      <c r="C29" s="48">
        <f t="shared" ref="C29:C42" si="1">(C11/$C$9)*100</f>
        <v>26.496043521266071</v>
      </c>
      <c r="D29" s="48">
        <f t="shared" ref="D29:D42" si="2">(D11/$D$9)*100</f>
        <v>25.038824513200336</v>
      </c>
      <c r="E29" s="48">
        <f t="shared" ref="E29:F42" si="3">(E11/$E$9)*100</f>
        <v>26.838208342496884</v>
      </c>
      <c r="F29" s="48">
        <f t="shared" si="3"/>
        <v>24.652594384575909</v>
      </c>
    </row>
    <row r="30" spans="1:7">
      <c r="A30" s="101" t="s">
        <v>36</v>
      </c>
      <c r="B30" s="48">
        <f t="shared" si="0"/>
        <v>2.1739152660858583</v>
      </c>
      <c r="C30" s="48">
        <f t="shared" si="1"/>
        <v>3.2022749752720077</v>
      </c>
      <c r="D30" s="48">
        <f t="shared" si="2"/>
        <v>3.2732051128897384</v>
      </c>
      <c r="E30" s="48">
        <f t="shared" si="3"/>
        <v>0.90169342423575982</v>
      </c>
      <c r="F30" s="48">
        <f t="shared" si="3"/>
        <v>1.9675229088776482</v>
      </c>
    </row>
    <row r="31" spans="1:7">
      <c r="A31" s="103" t="s">
        <v>35</v>
      </c>
      <c r="B31" s="51">
        <f t="shared" si="0"/>
        <v>64.403295704771921</v>
      </c>
      <c r="C31" s="51">
        <f t="shared" si="1"/>
        <v>70.289317507418403</v>
      </c>
      <c r="D31" s="51">
        <f t="shared" si="2"/>
        <v>71.556564329231875</v>
      </c>
      <c r="E31" s="51">
        <f t="shared" si="3"/>
        <v>72.172128143098007</v>
      </c>
      <c r="F31" s="51">
        <f>(F13/$F$9)*100</f>
        <v>84.964576339700258</v>
      </c>
    </row>
    <row r="32" spans="1:7">
      <c r="A32" s="101" t="s">
        <v>34</v>
      </c>
      <c r="B32" s="48">
        <f t="shared" si="0"/>
        <v>3.8037350809548696</v>
      </c>
      <c r="C32" s="48">
        <f t="shared" si="1"/>
        <v>4.3892185954500489</v>
      </c>
      <c r="D32" s="48">
        <f t="shared" si="2"/>
        <v>3.1776370803966074</v>
      </c>
      <c r="E32" s="48">
        <f t="shared" si="3"/>
        <v>1.3708672384722529</v>
      </c>
      <c r="F32" s="48">
        <f t="shared" ref="F32:F37" si="4">(F14/$F$9)*100</f>
        <v>4.1038754143819132</v>
      </c>
    </row>
    <row r="33" spans="1:6">
      <c r="A33" s="101" t="s">
        <v>33</v>
      </c>
      <c r="B33" s="48"/>
      <c r="C33" s="48"/>
      <c r="D33" s="48"/>
      <c r="E33" s="48"/>
      <c r="F33" s="48">
        <f t="shared" si="4"/>
        <v>7.753214966943275E-3</v>
      </c>
    </row>
    <row r="34" spans="1:6">
      <c r="A34" s="101" t="s">
        <v>32</v>
      </c>
      <c r="B34" s="48">
        <f t="shared" si="0"/>
        <v>33.743375170772666</v>
      </c>
      <c r="C34" s="48">
        <f t="shared" si="1"/>
        <v>36.152324431256183</v>
      </c>
      <c r="D34" s="48">
        <f t="shared" si="2"/>
        <v>36.590610440807545</v>
      </c>
      <c r="E34" s="48">
        <f t="shared" si="3"/>
        <v>32.959460450113625</v>
      </c>
      <c r="F34" s="48">
        <f t="shared" si="4"/>
        <v>25.85252289698974</v>
      </c>
    </row>
    <row r="35" spans="1:6">
      <c r="A35" s="101" t="s">
        <v>10</v>
      </c>
      <c r="B35" s="48">
        <f t="shared" si="0"/>
        <v>0.27870610231918541</v>
      </c>
      <c r="C35" s="48">
        <f t="shared" si="1"/>
        <v>0.18545994065281901</v>
      </c>
      <c r="D35" s="48">
        <f t="shared" si="2"/>
        <v>0</v>
      </c>
      <c r="E35" s="48">
        <f t="shared" si="3"/>
        <v>1.6127849864379442</v>
      </c>
      <c r="F35" s="48">
        <f t="shared" si="4"/>
        <v>2.0503246551783441E-2</v>
      </c>
    </row>
    <row r="36" spans="1:6">
      <c r="A36" s="104" t="s">
        <v>9</v>
      </c>
      <c r="B36" s="48"/>
      <c r="C36" s="48"/>
      <c r="D36" s="48"/>
      <c r="E36" s="48"/>
      <c r="F36" s="48">
        <f t="shared" si="4"/>
        <v>0</v>
      </c>
    </row>
    <row r="37" spans="1:6">
      <c r="A37" s="101" t="s">
        <v>8</v>
      </c>
      <c r="B37" s="48">
        <f t="shared" si="0"/>
        <v>26.577479350725199</v>
      </c>
      <c r="C37" s="48">
        <f t="shared" si="1"/>
        <v>29.562314540059347</v>
      </c>
      <c r="D37" s="48">
        <f t="shared" si="2"/>
        <v>31.788316808027716</v>
      </c>
      <c r="E37" s="48">
        <f t="shared" si="3"/>
        <v>36.229015468074188</v>
      </c>
      <c r="F37" s="48">
        <f t="shared" si="4"/>
        <v>54.979921566809878</v>
      </c>
    </row>
    <row r="38" spans="1:6">
      <c r="A38" s="104" t="s">
        <v>7</v>
      </c>
      <c r="B38" s="48"/>
      <c r="C38" s="48"/>
      <c r="D38" s="48"/>
      <c r="E38" s="48"/>
      <c r="F38" s="48"/>
    </row>
    <row r="39" spans="1:6">
      <c r="A39" s="103" t="s">
        <v>6</v>
      </c>
      <c r="B39" s="51">
        <f t="shared" si="0"/>
        <v>8.9843355617382319E-3</v>
      </c>
      <c r="C39" s="51">
        <f t="shared" si="1"/>
        <v>1.2363996043521265E-2</v>
      </c>
      <c r="D39" s="51">
        <f t="shared" si="2"/>
        <v>0.13140604467805519</v>
      </c>
      <c r="E39" s="51">
        <f t="shared" si="3"/>
        <v>8.7970090169342416E-2</v>
      </c>
      <c r="F39" s="51">
        <f>(F21/$F$9)*100</f>
        <v>0.1651635856386994</v>
      </c>
    </row>
    <row r="40" spans="1:6">
      <c r="A40" s="102" t="s">
        <v>5</v>
      </c>
      <c r="B40" s="48"/>
      <c r="C40" s="48"/>
      <c r="D40" s="48"/>
      <c r="E40" s="48"/>
      <c r="F40" s="48"/>
    </row>
    <row r="41" spans="1:6">
      <c r="A41" s="101" t="s">
        <v>31</v>
      </c>
      <c r="B41" s="48">
        <f t="shared" si="0"/>
        <v>8.9843355617382319E-3</v>
      </c>
      <c r="C41" s="48">
        <f t="shared" si="1"/>
        <v>1.2363996043521265E-2</v>
      </c>
      <c r="D41" s="48">
        <f t="shared" si="2"/>
        <v>0.13140604467805519</v>
      </c>
      <c r="E41" s="48">
        <f t="shared" si="3"/>
        <v>8.7970090169342416E-2</v>
      </c>
      <c r="F41" s="48">
        <f t="shared" si="3"/>
        <v>0.2956689392273294</v>
      </c>
    </row>
    <row r="42" spans="1:6" s="83" customFormat="1">
      <c r="A42" s="101" t="s">
        <v>30</v>
      </c>
      <c r="B42" s="48">
        <f t="shared" si="0"/>
        <v>0</v>
      </c>
      <c r="C42" s="48">
        <f t="shared" si="1"/>
        <v>0</v>
      </c>
      <c r="D42" s="48">
        <f t="shared" si="2"/>
        <v>0</v>
      </c>
      <c r="E42" s="48">
        <f t="shared" si="3"/>
        <v>0</v>
      </c>
      <c r="F42" s="48">
        <f t="shared" si="3"/>
        <v>0</v>
      </c>
    </row>
    <row r="43" spans="1:6" s="83" customFormat="1">
      <c r="F43" s="426"/>
    </row>
    <row r="46" spans="1:6">
      <c r="A46" s="205"/>
      <c r="B46" s="205"/>
      <c r="C46" s="205"/>
      <c r="D46" s="205"/>
      <c r="E46" s="205"/>
      <c r="F46" s="403"/>
    </row>
    <row r="47" spans="1:6">
      <c r="E47" s="354"/>
      <c r="F47" s="56">
        <v>153</v>
      </c>
    </row>
  </sheetData>
  <mergeCells count="2">
    <mergeCell ref="B8:E8"/>
    <mergeCell ref="B26:E26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zoomScaleNormal="115" workbookViewId="0">
      <selection activeCell="H27" sqref="H27"/>
    </sheetView>
  </sheetViews>
  <sheetFormatPr defaultColWidth="8.88671875" defaultRowHeight="15"/>
  <cols>
    <col min="1" max="1" width="39.77734375" style="8" customWidth="1"/>
    <col min="2" max="4" width="6.77734375" style="8" customWidth="1"/>
    <col min="5" max="8" width="7.33203125" style="8" customWidth="1"/>
    <col min="9" max="9" width="9" style="8" customWidth="1"/>
    <col min="10" max="10" width="10.6640625" style="8" customWidth="1"/>
    <col min="11" max="16384" width="8.88671875" style="8"/>
  </cols>
  <sheetData>
    <row r="1" spans="1:13" ht="19.5" customHeight="1">
      <c r="A1" s="15" t="s">
        <v>349</v>
      </c>
      <c r="B1" s="12"/>
      <c r="C1" s="12"/>
    </row>
    <row r="2" spans="1:13" ht="19.5" customHeight="1">
      <c r="A2" s="15" t="s">
        <v>47</v>
      </c>
      <c r="B2" s="12"/>
      <c r="C2" s="12"/>
    </row>
    <row r="3" spans="1:13" ht="19.5" customHeight="1">
      <c r="A3" s="14" t="s">
        <v>45</v>
      </c>
      <c r="B3" s="12"/>
      <c r="C3" s="12"/>
    </row>
    <row r="4" spans="1:13" ht="19.5" customHeight="1">
      <c r="A4" s="14" t="s">
        <v>127</v>
      </c>
      <c r="C4" s="90"/>
      <c r="D4" s="90"/>
      <c r="E4" s="90"/>
      <c r="F4" s="90"/>
      <c r="G4" s="90"/>
      <c r="H4" s="90"/>
      <c r="I4" s="90"/>
      <c r="J4" s="90"/>
    </row>
    <row r="5" spans="1:13" ht="9" customHeight="1">
      <c r="A5" s="14"/>
    </row>
    <row r="6" spans="1:13" ht="19.5" customHeight="1">
      <c r="A6" s="11"/>
      <c r="B6" s="10"/>
      <c r="E6" s="10" t="s">
        <v>44</v>
      </c>
      <c r="F6" s="245"/>
      <c r="G6" s="245"/>
      <c r="H6" s="245"/>
      <c r="I6" s="245"/>
      <c r="J6" s="245"/>
    </row>
    <row r="7" spans="1:13" s="46" customFormat="1" ht="27" customHeight="1">
      <c r="A7" s="68"/>
      <c r="B7" s="184">
        <v>2015</v>
      </c>
      <c r="C7" s="356">
        <v>2016</v>
      </c>
      <c r="D7" s="356">
        <v>2017</v>
      </c>
      <c r="E7" s="356">
        <v>2018</v>
      </c>
      <c r="F7" s="356">
        <v>2019</v>
      </c>
      <c r="G7" s="429"/>
      <c r="H7" s="429"/>
      <c r="I7" s="236"/>
      <c r="J7" s="236"/>
    </row>
    <row r="9" spans="1:13" ht="17.45" customHeight="1">
      <c r="A9" s="2" t="s">
        <v>23</v>
      </c>
      <c r="B9" s="284">
        <v>7824.6720000000005</v>
      </c>
      <c r="C9" s="284">
        <v>8088</v>
      </c>
      <c r="D9" s="284">
        <f>SUM(D10:D29)</f>
        <v>8371</v>
      </c>
      <c r="E9" s="284">
        <f>SUM(E10:E29)</f>
        <v>13641</v>
      </c>
      <c r="F9" s="284">
        <f>SUM(F10:F29)</f>
        <v>24419.547349999997</v>
      </c>
      <c r="G9" s="450"/>
      <c r="H9" s="284"/>
      <c r="I9" s="427"/>
      <c r="J9" s="427"/>
      <c r="K9" s="76"/>
    </row>
    <row r="10" spans="1:13" ht="24">
      <c r="A10" s="219" t="s">
        <v>210</v>
      </c>
      <c r="B10" s="282">
        <v>2035.3910000000001</v>
      </c>
      <c r="C10" s="282">
        <v>1492</v>
      </c>
      <c r="D10" s="282">
        <v>1523</v>
      </c>
      <c r="E10" s="282">
        <v>3034</v>
      </c>
      <c r="F10" s="428">
        <v>5050.6403899999996</v>
      </c>
      <c r="G10" s="450"/>
      <c r="H10" s="428"/>
      <c r="I10" s="428"/>
      <c r="J10" s="427"/>
      <c r="K10" s="46"/>
      <c r="M10" s="17"/>
    </row>
    <row r="11" spans="1:13">
      <c r="A11" s="219" t="s">
        <v>211</v>
      </c>
      <c r="B11" s="282">
        <v>227.61199999999999</v>
      </c>
      <c r="C11" s="282">
        <v>284</v>
      </c>
      <c r="D11" s="282">
        <v>204</v>
      </c>
      <c r="E11" s="282">
        <v>206</v>
      </c>
      <c r="F11" s="428">
        <v>117.33136999999999</v>
      </c>
      <c r="G11" s="450"/>
      <c r="H11" s="428"/>
      <c r="I11" s="428"/>
      <c r="J11" s="427"/>
      <c r="K11" s="46"/>
      <c r="M11" s="17"/>
    </row>
    <row r="12" spans="1:13">
      <c r="A12" s="219" t="s">
        <v>212</v>
      </c>
      <c r="B12" s="282">
        <v>1021.529</v>
      </c>
      <c r="C12" s="282">
        <v>1193</v>
      </c>
      <c r="D12" s="282">
        <v>1352</v>
      </c>
      <c r="E12" s="282">
        <v>1613</v>
      </c>
      <c r="F12" s="428">
        <v>3272.53919</v>
      </c>
      <c r="G12" s="450"/>
      <c r="H12" s="428"/>
      <c r="I12" s="428"/>
      <c r="J12" s="427"/>
      <c r="K12" s="46"/>
      <c r="M12" s="17"/>
    </row>
    <row r="13" spans="1:13" ht="36">
      <c r="A13" s="219" t="s">
        <v>213</v>
      </c>
      <c r="B13" s="282">
        <v>1201.1969999999999</v>
      </c>
      <c r="C13" s="282">
        <v>1898</v>
      </c>
      <c r="D13" s="282">
        <v>2002</v>
      </c>
      <c r="E13" s="282">
        <v>4017</v>
      </c>
      <c r="F13" s="428">
        <v>4671.8360000000002</v>
      </c>
      <c r="G13" s="450"/>
      <c r="H13" s="428"/>
      <c r="I13" s="428"/>
      <c r="J13" s="427"/>
      <c r="K13" s="46"/>
      <c r="M13" s="17"/>
    </row>
    <row r="14" spans="1:13" ht="36">
      <c r="A14" s="219" t="s">
        <v>214</v>
      </c>
      <c r="B14" s="282">
        <v>88.144000000000005</v>
      </c>
      <c r="C14" s="282">
        <v>161</v>
      </c>
      <c r="D14" s="282">
        <v>180</v>
      </c>
      <c r="E14" s="282">
        <v>272</v>
      </c>
      <c r="F14" s="428">
        <v>234.821</v>
      </c>
      <c r="G14" s="450"/>
      <c r="H14" s="428"/>
      <c r="I14" s="428"/>
      <c r="J14" s="427"/>
      <c r="K14" s="46"/>
      <c r="M14" s="17"/>
    </row>
    <row r="15" spans="1:13">
      <c r="A15" s="219" t="s">
        <v>215</v>
      </c>
      <c r="B15" s="282">
        <v>1295.92</v>
      </c>
      <c r="C15" s="282">
        <v>1498</v>
      </c>
      <c r="D15" s="282">
        <v>1578</v>
      </c>
      <c r="E15" s="282">
        <v>2331</v>
      </c>
      <c r="F15" s="428">
        <v>3982.5669900000003</v>
      </c>
      <c r="G15" s="450"/>
      <c r="H15" s="428"/>
      <c r="I15" s="428"/>
      <c r="J15" s="427"/>
      <c r="K15" s="46"/>
      <c r="M15" s="17"/>
    </row>
    <row r="16" spans="1:13" ht="36">
      <c r="A16" s="219" t="s">
        <v>216</v>
      </c>
      <c r="B16" s="282">
        <v>730.14700000000005</v>
      </c>
      <c r="C16" s="282">
        <v>878</v>
      </c>
      <c r="D16" s="282">
        <v>917</v>
      </c>
      <c r="E16" s="282">
        <v>1152</v>
      </c>
      <c r="F16" s="428">
        <v>3916.5181299999999</v>
      </c>
      <c r="G16" s="450"/>
      <c r="H16" s="428"/>
      <c r="I16" s="428"/>
      <c r="J16" s="427"/>
      <c r="K16" s="46"/>
      <c r="M16" s="17"/>
    </row>
    <row r="17" spans="1:13">
      <c r="A17" s="220" t="s">
        <v>217</v>
      </c>
      <c r="B17" s="282">
        <v>421.51799999999997</v>
      </c>
      <c r="C17" s="282">
        <v>413</v>
      </c>
      <c r="D17" s="282">
        <v>343</v>
      </c>
      <c r="E17" s="282">
        <v>562</v>
      </c>
      <c r="F17" s="428">
        <v>431.32754999999997</v>
      </c>
      <c r="G17" s="450"/>
      <c r="H17" s="428"/>
      <c r="I17" s="428"/>
      <c r="J17" s="427"/>
      <c r="K17" s="46"/>
      <c r="M17" s="17"/>
    </row>
    <row r="18" spans="1:13" ht="24">
      <c r="A18" s="219" t="s">
        <v>218</v>
      </c>
      <c r="B18" s="282">
        <v>158.63800000000001</v>
      </c>
      <c r="C18" s="282">
        <v>153</v>
      </c>
      <c r="D18" s="282">
        <v>134</v>
      </c>
      <c r="E18" s="282">
        <v>158</v>
      </c>
      <c r="F18" s="428">
        <v>103.19775</v>
      </c>
      <c r="G18" s="450"/>
      <c r="H18" s="428"/>
      <c r="I18" s="428"/>
      <c r="J18" s="427"/>
      <c r="K18" s="46"/>
      <c r="M18" s="17"/>
    </row>
    <row r="19" spans="1:13">
      <c r="A19" s="219" t="s">
        <v>219</v>
      </c>
      <c r="B19" s="282">
        <v>511.41300000000001</v>
      </c>
      <c r="C19" s="282">
        <v>0</v>
      </c>
      <c r="D19" s="282">
        <v>0</v>
      </c>
      <c r="E19" s="282">
        <v>76</v>
      </c>
      <c r="F19" s="428">
        <v>151.66890000000001</v>
      </c>
      <c r="G19" s="450"/>
      <c r="H19" s="428"/>
      <c r="I19" s="428"/>
      <c r="J19" s="427"/>
      <c r="K19" s="46"/>
      <c r="M19" s="17"/>
    </row>
    <row r="20" spans="1:13" ht="24">
      <c r="A20" s="219" t="s">
        <v>220</v>
      </c>
      <c r="B20" s="282">
        <v>2.5060000000000002</v>
      </c>
      <c r="C20" s="282">
        <v>3</v>
      </c>
      <c r="D20" s="282">
        <v>2</v>
      </c>
      <c r="E20" s="282">
        <v>2</v>
      </c>
      <c r="F20" s="428">
        <v>2.5940500000000002</v>
      </c>
      <c r="G20" s="450"/>
      <c r="H20" s="428"/>
      <c r="I20" s="428"/>
      <c r="J20" s="427"/>
      <c r="K20" s="46"/>
      <c r="M20" s="17"/>
    </row>
    <row r="21" spans="1:13">
      <c r="A21" s="219" t="s">
        <v>221</v>
      </c>
      <c r="B21" s="282">
        <v>4.8070000000000004</v>
      </c>
      <c r="C21" s="282">
        <v>14</v>
      </c>
      <c r="D21" s="282">
        <v>2</v>
      </c>
      <c r="E21" s="282">
        <v>16</v>
      </c>
      <c r="F21" s="428">
        <v>28.082699999999999</v>
      </c>
      <c r="G21" s="450"/>
      <c r="H21" s="428"/>
      <c r="I21" s="428"/>
      <c r="J21" s="427"/>
    </row>
    <row r="22" spans="1:13" ht="24">
      <c r="A22" s="219" t="s">
        <v>222</v>
      </c>
      <c r="B22" s="282">
        <v>98.453999999999994</v>
      </c>
      <c r="C22" s="282">
        <v>70</v>
      </c>
      <c r="D22" s="282">
        <v>88</v>
      </c>
      <c r="E22" s="282">
        <v>144</v>
      </c>
      <c r="F22" s="428">
        <v>2350.2619799999998</v>
      </c>
      <c r="G22" s="450"/>
      <c r="H22" s="428"/>
      <c r="I22" s="428"/>
      <c r="J22" s="427"/>
    </row>
    <row r="23" spans="1:13" ht="24">
      <c r="A23" s="219" t="s">
        <v>223</v>
      </c>
      <c r="B23" s="282">
        <v>3.2559999999999998</v>
      </c>
      <c r="C23" s="282">
        <v>4</v>
      </c>
      <c r="D23" s="282">
        <v>13</v>
      </c>
      <c r="E23" s="282">
        <v>14</v>
      </c>
      <c r="F23" s="428">
        <v>17.591349999999998</v>
      </c>
      <c r="G23" s="450"/>
      <c r="H23" s="428"/>
      <c r="I23" s="428"/>
      <c r="J23" s="427"/>
    </row>
    <row r="24" spans="1:13" ht="60">
      <c r="A24" s="219" t="s">
        <v>224</v>
      </c>
      <c r="B24" s="282">
        <v>0</v>
      </c>
      <c r="C24" s="282">
        <v>0</v>
      </c>
      <c r="D24" s="282">
        <v>0</v>
      </c>
      <c r="E24" s="282">
        <v>0</v>
      </c>
      <c r="F24" s="428">
        <v>0</v>
      </c>
      <c r="G24" s="450"/>
      <c r="H24" s="428"/>
      <c r="I24" s="428"/>
      <c r="J24" s="427"/>
    </row>
    <row r="25" spans="1:13">
      <c r="A25" s="219" t="s">
        <v>225</v>
      </c>
      <c r="B25" s="282">
        <v>11.657</v>
      </c>
      <c r="C25" s="282">
        <v>14</v>
      </c>
      <c r="D25" s="282">
        <v>19</v>
      </c>
      <c r="E25" s="282">
        <v>20</v>
      </c>
      <c r="F25" s="428">
        <v>73.644999999999996</v>
      </c>
      <c r="G25" s="450"/>
      <c r="H25" s="428"/>
      <c r="I25" s="428"/>
      <c r="J25" s="427"/>
    </row>
    <row r="26" spans="1:13" ht="24">
      <c r="A26" s="219" t="s">
        <v>226</v>
      </c>
      <c r="B26" s="282">
        <v>0</v>
      </c>
      <c r="C26" s="282">
        <v>0</v>
      </c>
      <c r="D26" s="282">
        <v>0</v>
      </c>
      <c r="E26" s="282">
        <v>7</v>
      </c>
      <c r="F26" s="428">
        <v>0</v>
      </c>
      <c r="G26" s="450"/>
      <c r="H26" s="428"/>
      <c r="I26" s="428"/>
      <c r="J26" s="427"/>
    </row>
    <row r="27" spans="1:13" ht="24">
      <c r="A27" s="219" t="s">
        <v>227</v>
      </c>
      <c r="B27" s="282">
        <v>12.483000000000001</v>
      </c>
      <c r="C27" s="282">
        <v>13</v>
      </c>
      <c r="D27" s="282">
        <v>14</v>
      </c>
      <c r="E27" s="282">
        <v>17</v>
      </c>
      <c r="F27" s="428">
        <v>14.4041</v>
      </c>
      <c r="G27" s="450"/>
      <c r="H27" s="428"/>
      <c r="I27" s="428"/>
      <c r="J27" s="427"/>
    </row>
    <row r="28" spans="1:13">
      <c r="A28" s="219" t="s">
        <v>228</v>
      </c>
      <c r="B28" s="282">
        <v>0</v>
      </c>
      <c r="C28" s="282">
        <v>0</v>
      </c>
      <c r="D28" s="282">
        <v>0</v>
      </c>
      <c r="E28" s="282">
        <v>0</v>
      </c>
      <c r="F28" s="428">
        <v>0.52090000000000003</v>
      </c>
      <c r="G28" s="450"/>
      <c r="H28" s="428"/>
      <c r="I28" s="428"/>
      <c r="J28" s="427"/>
    </row>
    <row r="29" spans="1:13" ht="60">
      <c r="A29" s="219" t="s">
        <v>229</v>
      </c>
      <c r="B29" s="282">
        <v>0</v>
      </c>
      <c r="C29" s="282">
        <v>0</v>
      </c>
      <c r="D29" s="282">
        <v>0</v>
      </c>
      <c r="E29" s="282">
        <v>0</v>
      </c>
      <c r="F29" s="227">
        <v>0</v>
      </c>
      <c r="G29" s="227"/>
      <c r="H29" s="227"/>
      <c r="I29" s="227"/>
      <c r="J29" s="227"/>
    </row>
    <row r="32" spans="1:13">
      <c r="A32" s="211"/>
      <c r="B32" s="211"/>
      <c r="C32" s="211"/>
      <c r="D32" s="211"/>
      <c r="E32" s="211"/>
      <c r="F32" s="211"/>
      <c r="G32" s="221"/>
      <c r="H32" s="221"/>
      <c r="I32" s="221"/>
      <c r="J32" s="221"/>
    </row>
    <row r="33" spans="5:6">
      <c r="E33" s="354"/>
      <c r="F33" s="12">
        <v>154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41"/>
  <sheetViews>
    <sheetView topLeftCell="A25" workbookViewId="0">
      <selection activeCell="K34" sqref="K34"/>
    </sheetView>
  </sheetViews>
  <sheetFormatPr defaultRowHeight="18" customHeight="1"/>
  <cols>
    <col min="1" max="1" width="39.77734375" style="45" customWidth="1"/>
    <col min="2" max="4" width="6.77734375" style="45" customWidth="1"/>
    <col min="5" max="5" width="7.33203125" style="45" customWidth="1"/>
    <col min="6" max="252" width="8.88671875" style="45"/>
    <col min="253" max="253" width="39.77734375" style="45" customWidth="1"/>
    <col min="254" max="257" width="6.77734375" style="45" customWidth="1"/>
    <col min="258" max="258" width="7.33203125" style="45" customWidth="1"/>
    <col min="259" max="508" width="8.88671875" style="45"/>
    <col min="509" max="509" width="39.77734375" style="45" customWidth="1"/>
    <col min="510" max="513" width="6.77734375" style="45" customWidth="1"/>
    <col min="514" max="514" width="7.33203125" style="45" customWidth="1"/>
    <col min="515" max="764" width="8.88671875" style="45"/>
    <col min="765" max="765" width="39.77734375" style="45" customWidth="1"/>
    <col min="766" max="769" width="6.77734375" style="45" customWidth="1"/>
    <col min="770" max="770" width="7.33203125" style="45" customWidth="1"/>
    <col min="771" max="1020" width="8.88671875" style="45"/>
    <col min="1021" max="1021" width="39.77734375" style="45" customWidth="1"/>
    <col min="1022" max="1025" width="6.77734375" style="45" customWidth="1"/>
    <col min="1026" max="1026" width="7.33203125" style="45" customWidth="1"/>
    <col min="1027" max="1276" width="8.88671875" style="45"/>
    <col min="1277" max="1277" width="39.77734375" style="45" customWidth="1"/>
    <col min="1278" max="1281" width="6.77734375" style="45" customWidth="1"/>
    <col min="1282" max="1282" width="7.33203125" style="45" customWidth="1"/>
    <col min="1283" max="1532" width="8.88671875" style="45"/>
    <col min="1533" max="1533" width="39.77734375" style="45" customWidth="1"/>
    <col min="1534" max="1537" width="6.77734375" style="45" customWidth="1"/>
    <col min="1538" max="1538" width="7.33203125" style="45" customWidth="1"/>
    <col min="1539" max="1788" width="8.88671875" style="45"/>
    <col min="1789" max="1789" width="39.77734375" style="45" customWidth="1"/>
    <col min="1790" max="1793" width="6.77734375" style="45" customWidth="1"/>
    <col min="1794" max="1794" width="7.33203125" style="45" customWidth="1"/>
    <col min="1795" max="2044" width="8.88671875" style="45"/>
    <col min="2045" max="2045" width="39.77734375" style="45" customWidth="1"/>
    <col min="2046" max="2049" width="6.77734375" style="45" customWidth="1"/>
    <col min="2050" max="2050" width="7.33203125" style="45" customWidth="1"/>
    <col min="2051" max="2300" width="8.88671875" style="45"/>
    <col min="2301" max="2301" width="39.77734375" style="45" customWidth="1"/>
    <col min="2302" max="2305" width="6.77734375" style="45" customWidth="1"/>
    <col min="2306" max="2306" width="7.33203125" style="45" customWidth="1"/>
    <col min="2307" max="2556" width="8.88671875" style="45"/>
    <col min="2557" max="2557" width="39.77734375" style="45" customWidth="1"/>
    <col min="2558" max="2561" width="6.77734375" style="45" customWidth="1"/>
    <col min="2562" max="2562" width="7.33203125" style="45" customWidth="1"/>
    <col min="2563" max="2812" width="8.88671875" style="45"/>
    <col min="2813" max="2813" width="39.77734375" style="45" customWidth="1"/>
    <col min="2814" max="2817" width="6.77734375" style="45" customWidth="1"/>
    <col min="2818" max="2818" width="7.33203125" style="45" customWidth="1"/>
    <col min="2819" max="3068" width="8.88671875" style="45"/>
    <col min="3069" max="3069" width="39.77734375" style="45" customWidth="1"/>
    <col min="3070" max="3073" width="6.77734375" style="45" customWidth="1"/>
    <col min="3074" max="3074" width="7.33203125" style="45" customWidth="1"/>
    <col min="3075" max="3324" width="8.88671875" style="45"/>
    <col min="3325" max="3325" width="39.77734375" style="45" customWidth="1"/>
    <col min="3326" max="3329" width="6.77734375" style="45" customWidth="1"/>
    <col min="3330" max="3330" width="7.33203125" style="45" customWidth="1"/>
    <col min="3331" max="3580" width="8.88671875" style="45"/>
    <col min="3581" max="3581" width="39.77734375" style="45" customWidth="1"/>
    <col min="3582" max="3585" width="6.77734375" style="45" customWidth="1"/>
    <col min="3586" max="3586" width="7.33203125" style="45" customWidth="1"/>
    <col min="3587" max="3836" width="8.88671875" style="45"/>
    <col min="3837" max="3837" width="39.77734375" style="45" customWidth="1"/>
    <col min="3838" max="3841" width="6.77734375" style="45" customWidth="1"/>
    <col min="3842" max="3842" width="7.33203125" style="45" customWidth="1"/>
    <col min="3843" max="4092" width="8.88671875" style="45"/>
    <col min="4093" max="4093" width="39.77734375" style="45" customWidth="1"/>
    <col min="4094" max="4097" width="6.77734375" style="45" customWidth="1"/>
    <col min="4098" max="4098" width="7.33203125" style="45" customWidth="1"/>
    <col min="4099" max="4348" width="8.88671875" style="45"/>
    <col min="4349" max="4349" width="39.77734375" style="45" customWidth="1"/>
    <col min="4350" max="4353" width="6.77734375" style="45" customWidth="1"/>
    <col min="4354" max="4354" width="7.33203125" style="45" customWidth="1"/>
    <col min="4355" max="4604" width="8.88671875" style="45"/>
    <col min="4605" max="4605" width="39.77734375" style="45" customWidth="1"/>
    <col min="4606" max="4609" width="6.77734375" style="45" customWidth="1"/>
    <col min="4610" max="4610" width="7.33203125" style="45" customWidth="1"/>
    <col min="4611" max="4860" width="8.88671875" style="45"/>
    <col min="4861" max="4861" width="39.77734375" style="45" customWidth="1"/>
    <col min="4862" max="4865" width="6.77734375" style="45" customWidth="1"/>
    <col min="4866" max="4866" width="7.33203125" style="45" customWidth="1"/>
    <col min="4867" max="5116" width="8.88671875" style="45"/>
    <col min="5117" max="5117" width="39.77734375" style="45" customWidth="1"/>
    <col min="5118" max="5121" width="6.77734375" style="45" customWidth="1"/>
    <col min="5122" max="5122" width="7.33203125" style="45" customWidth="1"/>
    <col min="5123" max="5372" width="8.88671875" style="45"/>
    <col min="5373" max="5373" width="39.77734375" style="45" customWidth="1"/>
    <col min="5374" max="5377" width="6.77734375" style="45" customWidth="1"/>
    <col min="5378" max="5378" width="7.33203125" style="45" customWidth="1"/>
    <col min="5379" max="5628" width="8.88671875" style="45"/>
    <col min="5629" max="5629" width="39.77734375" style="45" customWidth="1"/>
    <col min="5630" max="5633" width="6.77734375" style="45" customWidth="1"/>
    <col min="5634" max="5634" width="7.33203125" style="45" customWidth="1"/>
    <col min="5635" max="5884" width="8.88671875" style="45"/>
    <col min="5885" max="5885" width="39.77734375" style="45" customWidth="1"/>
    <col min="5886" max="5889" width="6.77734375" style="45" customWidth="1"/>
    <col min="5890" max="5890" width="7.33203125" style="45" customWidth="1"/>
    <col min="5891" max="6140" width="8.88671875" style="45"/>
    <col min="6141" max="6141" width="39.77734375" style="45" customWidth="1"/>
    <col min="6142" max="6145" width="6.77734375" style="45" customWidth="1"/>
    <col min="6146" max="6146" width="7.33203125" style="45" customWidth="1"/>
    <col min="6147" max="6396" width="8.88671875" style="45"/>
    <col min="6397" max="6397" width="39.77734375" style="45" customWidth="1"/>
    <col min="6398" max="6401" width="6.77734375" style="45" customWidth="1"/>
    <col min="6402" max="6402" width="7.33203125" style="45" customWidth="1"/>
    <col min="6403" max="6652" width="8.88671875" style="45"/>
    <col min="6653" max="6653" width="39.77734375" style="45" customWidth="1"/>
    <col min="6654" max="6657" width="6.77734375" style="45" customWidth="1"/>
    <col min="6658" max="6658" width="7.33203125" style="45" customWidth="1"/>
    <col min="6659" max="6908" width="8.88671875" style="45"/>
    <col min="6909" max="6909" width="39.77734375" style="45" customWidth="1"/>
    <col min="6910" max="6913" width="6.77734375" style="45" customWidth="1"/>
    <col min="6914" max="6914" width="7.33203125" style="45" customWidth="1"/>
    <col min="6915" max="7164" width="8.88671875" style="45"/>
    <col min="7165" max="7165" width="39.77734375" style="45" customWidth="1"/>
    <col min="7166" max="7169" width="6.77734375" style="45" customWidth="1"/>
    <col min="7170" max="7170" width="7.33203125" style="45" customWidth="1"/>
    <col min="7171" max="7420" width="8.88671875" style="45"/>
    <col min="7421" max="7421" width="39.77734375" style="45" customWidth="1"/>
    <col min="7422" max="7425" width="6.77734375" style="45" customWidth="1"/>
    <col min="7426" max="7426" width="7.33203125" style="45" customWidth="1"/>
    <col min="7427" max="7676" width="8.88671875" style="45"/>
    <col min="7677" max="7677" width="39.77734375" style="45" customWidth="1"/>
    <col min="7678" max="7681" width="6.77734375" style="45" customWidth="1"/>
    <col min="7682" max="7682" width="7.33203125" style="45" customWidth="1"/>
    <col min="7683" max="7932" width="8.88671875" style="45"/>
    <col min="7933" max="7933" width="39.77734375" style="45" customWidth="1"/>
    <col min="7934" max="7937" width="6.77734375" style="45" customWidth="1"/>
    <col min="7938" max="7938" width="7.33203125" style="45" customWidth="1"/>
    <col min="7939" max="8188" width="8.88671875" style="45"/>
    <col min="8189" max="8189" width="39.77734375" style="45" customWidth="1"/>
    <col min="8190" max="8193" width="6.77734375" style="45" customWidth="1"/>
    <col min="8194" max="8194" width="7.33203125" style="45" customWidth="1"/>
    <col min="8195" max="8444" width="8.88671875" style="45"/>
    <col min="8445" max="8445" width="39.77734375" style="45" customWidth="1"/>
    <col min="8446" max="8449" width="6.77734375" style="45" customWidth="1"/>
    <col min="8450" max="8450" width="7.33203125" style="45" customWidth="1"/>
    <col min="8451" max="8700" width="8.88671875" style="45"/>
    <col min="8701" max="8701" width="39.77734375" style="45" customWidth="1"/>
    <col min="8702" max="8705" width="6.77734375" style="45" customWidth="1"/>
    <col min="8706" max="8706" width="7.33203125" style="45" customWidth="1"/>
    <col min="8707" max="8956" width="8.88671875" style="45"/>
    <col min="8957" max="8957" width="39.77734375" style="45" customWidth="1"/>
    <col min="8958" max="8961" width="6.77734375" style="45" customWidth="1"/>
    <col min="8962" max="8962" width="7.33203125" style="45" customWidth="1"/>
    <col min="8963" max="9212" width="8.88671875" style="45"/>
    <col min="9213" max="9213" width="39.77734375" style="45" customWidth="1"/>
    <col min="9214" max="9217" width="6.77734375" style="45" customWidth="1"/>
    <col min="9218" max="9218" width="7.33203125" style="45" customWidth="1"/>
    <col min="9219" max="9468" width="8.88671875" style="45"/>
    <col min="9469" max="9469" width="39.77734375" style="45" customWidth="1"/>
    <col min="9470" max="9473" width="6.77734375" style="45" customWidth="1"/>
    <col min="9474" max="9474" width="7.33203125" style="45" customWidth="1"/>
    <col min="9475" max="9724" width="8.88671875" style="45"/>
    <col min="9725" max="9725" width="39.77734375" style="45" customWidth="1"/>
    <col min="9726" max="9729" width="6.77734375" style="45" customWidth="1"/>
    <col min="9730" max="9730" width="7.33203125" style="45" customWidth="1"/>
    <col min="9731" max="9980" width="8.88671875" style="45"/>
    <col min="9981" max="9981" width="39.77734375" style="45" customWidth="1"/>
    <col min="9982" max="9985" width="6.77734375" style="45" customWidth="1"/>
    <col min="9986" max="9986" width="7.33203125" style="45" customWidth="1"/>
    <col min="9987" max="10236" width="8.88671875" style="45"/>
    <col min="10237" max="10237" width="39.77734375" style="45" customWidth="1"/>
    <col min="10238" max="10241" width="6.77734375" style="45" customWidth="1"/>
    <col min="10242" max="10242" width="7.33203125" style="45" customWidth="1"/>
    <col min="10243" max="10492" width="8.88671875" style="45"/>
    <col min="10493" max="10493" width="39.77734375" style="45" customWidth="1"/>
    <col min="10494" max="10497" width="6.77734375" style="45" customWidth="1"/>
    <col min="10498" max="10498" width="7.33203125" style="45" customWidth="1"/>
    <col min="10499" max="10748" width="8.88671875" style="45"/>
    <col min="10749" max="10749" width="39.77734375" style="45" customWidth="1"/>
    <col min="10750" max="10753" width="6.77734375" style="45" customWidth="1"/>
    <col min="10754" max="10754" width="7.33203125" style="45" customWidth="1"/>
    <col min="10755" max="11004" width="8.88671875" style="45"/>
    <col min="11005" max="11005" width="39.77734375" style="45" customWidth="1"/>
    <col min="11006" max="11009" width="6.77734375" style="45" customWidth="1"/>
    <col min="11010" max="11010" width="7.33203125" style="45" customWidth="1"/>
    <col min="11011" max="11260" width="8.88671875" style="45"/>
    <col min="11261" max="11261" width="39.77734375" style="45" customWidth="1"/>
    <col min="11262" max="11265" width="6.77734375" style="45" customWidth="1"/>
    <col min="11266" max="11266" width="7.33203125" style="45" customWidth="1"/>
    <col min="11267" max="11516" width="8.88671875" style="45"/>
    <col min="11517" max="11517" width="39.77734375" style="45" customWidth="1"/>
    <col min="11518" max="11521" width="6.77734375" style="45" customWidth="1"/>
    <col min="11522" max="11522" width="7.33203125" style="45" customWidth="1"/>
    <col min="11523" max="11772" width="8.88671875" style="45"/>
    <col min="11773" max="11773" width="39.77734375" style="45" customWidth="1"/>
    <col min="11774" max="11777" width="6.77734375" style="45" customWidth="1"/>
    <col min="11778" max="11778" width="7.33203125" style="45" customWidth="1"/>
    <col min="11779" max="12028" width="8.88671875" style="45"/>
    <col min="12029" max="12029" width="39.77734375" style="45" customWidth="1"/>
    <col min="12030" max="12033" width="6.77734375" style="45" customWidth="1"/>
    <col min="12034" max="12034" width="7.33203125" style="45" customWidth="1"/>
    <col min="12035" max="12284" width="8.88671875" style="45"/>
    <col min="12285" max="12285" width="39.77734375" style="45" customWidth="1"/>
    <col min="12286" max="12289" width="6.77734375" style="45" customWidth="1"/>
    <col min="12290" max="12290" width="7.33203125" style="45" customWidth="1"/>
    <col min="12291" max="12540" width="8.88671875" style="45"/>
    <col min="12541" max="12541" width="39.77734375" style="45" customWidth="1"/>
    <col min="12542" max="12545" width="6.77734375" style="45" customWidth="1"/>
    <col min="12546" max="12546" width="7.33203125" style="45" customWidth="1"/>
    <col min="12547" max="12796" width="8.88671875" style="45"/>
    <col min="12797" max="12797" width="39.77734375" style="45" customWidth="1"/>
    <col min="12798" max="12801" width="6.77734375" style="45" customWidth="1"/>
    <col min="12802" max="12802" width="7.33203125" style="45" customWidth="1"/>
    <col min="12803" max="13052" width="8.88671875" style="45"/>
    <col min="13053" max="13053" width="39.77734375" style="45" customWidth="1"/>
    <col min="13054" max="13057" width="6.77734375" style="45" customWidth="1"/>
    <col min="13058" max="13058" width="7.33203125" style="45" customWidth="1"/>
    <col min="13059" max="13308" width="8.88671875" style="45"/>
    <col min="13309" max="13309" width="39.77734375" style="45" customWidth="1"/>
    <col min="13310" max="13313" width="6.77734375" style="45" customWidth="1"/>
    <col min="13314" max="13314" width="7.33203125" style="45" customWidth="1"/>
    <col min="13315" max="13564" width="8.88671875" style="45"/>
    <col min="13565" max="13565" width="39.77734375" style="45" customWidth="1"/>
    <col min="13566" max="13569" width="6.77734375" style="45" customWidth="1"/>
    <col min="13570" max="13570" width="7.33203125" style="45" customWidth="1"/>
    <col min="13571" max="13820" width="8.88671875" style="45"/>
    <col min="13821" max="13821" width="39.77734375" style="45" customWidth="1"/>
    <col min="13822" max="13825" width="6.77734375" style="45" customWidth="1"/>
    <col min="13826" max="13826" width="7.33203125" style="45" customWidth="1"/>
    <col min="13827" max="14076" width="8.88671875" style="45"/>
    <col min="14077" max="14077" width="39.77734375" style="45" customWidth="1"/>
    <col min="14078" max="14081" width="6.77734375" style="45" customWidth="1"/>
    <col min="14082" max="14082" width="7.33203125" style="45" customWidth="1"/>
    <col min="14083" max="14332" width="8.88671875" style="45"/>
    <col min="14333" max="14333" width="39.77734375" style="45" customWidth="1"/>
    <col min="14334" max="14337" width="6.77734375" style="45" customWidth="1"/>
    <col min="14338" max="14338" width="7.33203125" style="45" customWidth="1"/>
    <col min="14339" max="14588" width="8.88671875" style="45"/>
    <col min="14589" max="14589" width="39.77734375" style="45" customWidth="1"/>
    <col min="14590" max="14593" width="6.77734375" style="45" customWidth="1"/>
    <col min="14594" max="14594" width="7.33203125" style="45" customWidth="1"/>
    <col min="14595" max="14844" width="8.88671875" style="45"/>
    <col min="14845" max="14845" width="39.77734375" style="45" customWidth="1"/>
    <col min="14846" max="14849" width="6.77734375" style="45" customWidth="1"/>
    <col min="14850" max="14850" width="7.33203125" style="45" customWidth="1"/>
    <col min="14851" max="15100" width="8.88671875" style="45"/>
    <col min="15101" max="15101" width="39.77734375" style="45" customWidth="1"/>
    <col min="15102" max="15105" width="6.77734375" style="45" customWidth="1"/>
    <col min="15106" max="15106" width="7.33203125" style="45" customWidth="1"/>
    <col min="15107" max="15356" width="8.88671875" style="45"/>
    <col min="15357" max="15357" width="39.77734375" style="45" customWidth="1"/>
    <col min="15358" max="15361" width="6.77734375" style="45" customWidth="1"/>
    <col min="15362" max="15362" width="7.33203125" style="45" customWidth="1"/>
    <col min="15363" max="15612" width="8.88671875" style="45"/>
    <col min="15613" max="15613" width="39.77734375" style="45" customWidth="1"/>
    <col min="15614" max="15617" width="6.77734375" style="45" customWidth="1"/>
    <col min="15618" max="15618" width="7.33203125" style="45" customWidth="1"/>
    <col min="15619" max="15868" width="8.88671875" style="45"/>
    <col min="15869" max="15869" width="39.77734375" style="45" customWidth="1"/>
    <col min="15870" max="15873" width="6.77734375" style="45" customWidth="1"/>
    <col min="15874" max="15874" width="7.33203125" style="45" customWidth="1"/>
    <col min="15875" max="16124" width="8.88671875" style="45"/>
    <col min="16125" max="16125" width="39.77734375" style="45" customWidth="1"/>
    <col min="16126" max="16129" width="6.77734375" style="45" customWidth="1"/>
    <col min="16130" max="16130" width="7.33203125" style="45" customWidth="1"/>
    <col min="16131" max="16384" width="8.88671875" style="45"/>
  </cols>
  <sheetData>
    <row r="1" spans="1:7" ht="19.5" customHeight="1">
      <c r="A1" s="82" t="s">
        <v>330</v>
      </c>
      <c r="B1" s="56"/>
      <c r="C1" s="56"/>
    </row>
    <row r="2" spans="1:7" ht="19.5" customHeight="1">
      <c r="A2" s="82" t="s">
        <v>331</v>
      </c>
      <c r="B2" s="56"/>
      <c r="C2" s="56"/>
    </row>
    <row r="3" spans="1:7" ht="19.5" customHeight="1">
      <c r="A3" s="82" t="s">
        <v>189</v>
      </c>
      <c r="B3" s="56"/>
      <c r="C3" s="56"/>
    </row>
    <row r="4" spans="1:7" ht="19.5" customHeight="1">
      <c r="A4" s="64" t="s">
        <v>332</v>
      </c>
      <c r="B4" s="56"/>
      <c r="C4" s="56"/>
    </row>
    <row r="5" spans="1:7" ht="19.5" customHeight="1">
      <c r="A5" s="64" t="s">
        <v>333</v>
      </c>
      <c r="B5" s="56"/>
      <c r="C5" s="90"/>
      <c r="D5" s="90"/>
      <c r="E5" s="90"/>
    </row>
    <row r="6" spans="1:7" ht="11.25" customHeight="1">
      <c r="A6" s="81"/>
      <c r="B6" s="56"/>
      <c r="C6" s="56"/>
    </row>
    <row r="7" spans="1:7" ht="15.95" customHeight="1">
      <c r="A7" s="88"/>
      <c r="B7" s="79"/>
      <c r="C7" s="79"/>
      <c r="E7" s="79" t="s">
        <v>41</v>
      </c>
    </row>
    <row r="8" spans="1:7" ht="27" customHeight="1">
      <c r="A8" s="78"/>
      <c r="B8" s="184">
        <v>2015</v>
      </c>
      <c r="C8" s="356">
        <v>2016</v>
      </c>
      <c r="D8" s="356">
        <v>2017</v>
      </c>
      <c r="E8" s="356">
        <v>2018</v>
      </c>
      <c r="F8" s="356">
        <v>2019</v>
      </c>
    </row>
    <row r="9" spans="1:7" ht="12" customHeight="1">
      <c r="A9" s="77"/>
      <c r="B9" s="16"/>
      <c r="C9" s="16"/>
    </row>
    <row r="10" spans="1:7" ht="17.100000000000001" customHeight="1">
      <c r="A10" s="392" t="s">
        <v>18</v>
      </c>
      <c r="B10" s="381"/>
      <c r="C10" s="381"/>
      <c r="D10" s="381"/>
      <c r="E10" s="284">
        <f>SUM(E11:E30)</f>
        <v>13641</v>
      </c>
      <c r="F10" s="284">
        <f>'79'!F9</f>
        <v>24419.547349999997</v>
      </c>
      <c r="G10" s="425"/>
    </row>
    <row r="11" spans="1:7" ht="16.350000000000001" customHeight="1">
      <c r="A11" s="393" t="s">
        <v>190</v>
      </c>
      <c r="B11" s="76"/>
      <c r="C11" s="76"/>
      <c r="D11" s="76"/>
      <c r="E11" s="282">
        <v>8605</v>
      </c>
      <c r="F11" s="282">
        <v>15341.18924</v>
      </c>
      <c r="G11" s="425"/>
    </row>
    <row r="12" spans="1:7" ht="18" customHeight="1">
      <c r="A12" s="394" t="s">
        <v>191</v>
      </c>
      <c r="E12" s="282"/>
      <c r="F12" s="282"/>
      <c r="G12" s="425"/>
    </row>
    <row r="13" spans="1:7" ht="18" customHeight="1">
      <c r="A13" s="393" t="s">
        <v>192</v>
      </c>
      <c r="E13" s="282">
        <v>689</v>
      </c>
      <c r="F13" s="282">
        <v>519.23374999999999</v>
      </c>
      <c r="G13" s="425"/>
    </row>
    <row r="14" spans="1:7" ht="18" customHeight="1">
      <c r="A14" s="394" t="s">
        <v>193</v>
      </c>
      <c r="E14" s="282"/>
      <c r="F14" s="282"/>
      <c r="G14" s="425"/>
    </row>
    <row r="15" spans="1:7" ht="18" customHeight="1">
      <c r="A15" s="393" t="s">
        <v>194</v>
      </c>
      <c r="E15" s="282">
        <v>592</v>
      </c>
      <c r="F15" s="282">
        <v>562.93754000000001</v>
      </c>
      <c r="G15" s="425"/>
    </row>
    <row r="16" spans="1:7" ht="18" customHeight="1">
      <c r="A16" s="394" t="s">
        <v>195</v>
      </c>
      <c r="E16" s="282"/>
      <c r="F16" s="282"/>
      <c r="G16" s="425"/>
    </row>
    <row r="17" spans="1:7" ht="18" customHeight="1">
      <c r="A17" s="393" t="s">
        <v>196</v>
      </c>
      <c r="E17" s="282">
        <v>124</v>
      </c>
      <c r="F17" s="282">
        <v>149.24251999999998</v>
      </c>
      <c r="G17" s="425"/>
    </row>
    <row r="18" spans="1:7" ht="18" customHeight="1">
      <c r="A18" s="394" t="s">
        <v>197</v>
      </c>
      <c r="E18" s="282"/>
      <c r="F18" s="282"/>
      <c r="G18" s="425"/>
    </row>
    <row r="19" spans="1:7" ht="18" customHeight="1">
      <c r="A19" s="393" t="s">
        <v>198</v>
      </c>
      <c r="E19" s="282">
        <v>853</v>
      </c>
      <c r="F19" s="282">
        <v>3355.3973099999998</v>
      </c>
      <c r="G19" s="425"/>
    </row>
    <row r="20" spans="1:7" ht="18" customHeight="1">
      <c r="A20" s="394" t="s">
        <v>199</v>
      </c>
      <c r="E20" s="282"/>
      <c r="F20" s="282"/>
      <c r="G20" s="425"/>
    </row>
    <row r="21" spans="1:7" ht="18" customHeight="1">
      <c r="A21" s="393" t="s">
        <v>200</v>
      </c>
      <c r="E21" s="282">
        <v>31</v>
      </c>
      <c r="F21" s="282">
        <v>48.007100000000001</v>
      </c>
      <c r="G21" s="425"/>
    </row>
    <row r="22" spans="1:7" ht="18" customHeight="1">
      <c r="A22" s="394" t="s">
        <v>201</v>
      </c>
      <c r="E22" s="282"/>
      <c r="F22" s="282"/>
      <c r="G22" s="425"/>
    </row>
    <row r="23" spans="1:7" ht="18" customHeight="1">
      <c r="A23" s="393" t="s">
        <v>202</v>
      </c>
      <c r="E23" s="282">
        <v>387</v>
      </c>
      <c r="F23" s="282">
        <v>391.43089000000003</v>
      </c>
      <c r="G23" s="425"/>
    </row>
    <row r="24" spans="1:7" ht="18" customHeight="1">
      <c r="A24" s="394" t="s">
        <v>203</v>
      </c>
      <c r="E24" s="282"/>
      <c r="F24" s="282"/>
      <c r="G24" s="425"/>
    </row>
    <row r="25" spans="1:7" ht="18" customHeight="1">
      <c r="A25" s="393" t="s">
        <v>204</v>
      </c>
      <c r="E25" s="282">
        <v>872</v>
      </c>
      <c r="F25" s="282">
        <v>862.63530000000003</v>
      </c>
      <c r="G25" s="425"/>
    </row>
    <row r="26" spans="1:7" ht="18" customHeight="1">
      <c r="A26" s="394" t="s">
        <v>205</v>
      </c>
      <c r="E26" s="282"/>
      <c r="F26" s="282"/>
      <c r="G26" s="425"/>
    </row>
    <row r="27" spans="1:7" ht="18" customHeight="1">
      <c r="A27" s="393" t="s">
        <v>206</v>
      </c>
      <c r="E27" s="282">
        <v>710</v>
      </c>
      <c r="F27" s="282">
        <v>1866.5546000000002</v>
      </c>
      <c r="G27" s="425"/>
    </row>
    <row r="28" spans="1:7" ht="18" customHeight="1">
      <c r="A28" s="394" t="s">
        <v>207</v>
      </c>
      <c r="E28" s="282"/>
      <c r="F28" s="282"/>
      <c r="G28" s="425"/>
    </row>
    <row r="29" spans="1:7" ht="18" customHeight="1">
      <c r="A29" s="393" t="s">
        <v>208</v>
      </c>
      <c r="E29" s="282">
        <v>778</v>
      </c>
      <c r="F29" s="282">
        <v>1322.9191000000001</v>
      </c>
      <c r="G29" s="425"/>
    </row>
    <row r="30" spans="1:7" ht="18" customHeight="1">
      <c r="A30" s="394" t="s">
        <v>209</v>
      </c>
    </row>
    <row r="40" spans="1:6" ht="18" customHeight="1">
      <c r="A40" s="205"/>
      <c r="B40" s="205"/>
      <c r="C40" s="205"/>
      <c r="D40" s="205"/>
      <c r="E40" s="205"/>
      <c r="F40" s="205"/>
    </row>
    <row r="41" spans="1:6" ht="18" customHeight="1">
      <c r="E41" s="56" t="s">
        <v>377</v>
      </c>
      <c r="F41" s="56">
        <v>155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5"/>
  <sheetViews>
    <sheetView topLeftCell="A27" workbookViewId="0">
      <selection activeCell="H45" sqref="H45"/>
    </sheetView>
  </sheetViews>
  <sheetFormatPr defaultColWidth="8.88671875" defaultRowHeight="15"/>
  <cols>
    <col min="1" max="1" width="32.77734375" style="45" customWidth="1"/>
    <col min="2" max="4" width="6.77734375" style="45" customWidth="1"/>
    <col min="5" max="5" width="7.33203125" style="45" customWidth="1"/>
    <col min="6" max="6" width="8.88671875" style="45"/>
    <col min="7" max="7" width="6.21875" style="45" customWidth="1"/>
    <col min="8" max="8" width="10.5546875" style="45" customWidth="1"/>
    <col min="9" max="9" width="21.33203125" style="45" customWidth="1"/>
    <col min="10" max="10" width="8.88671875" style="45"/>
    <col min="11" max="11" width="9.88671875" style="45" bestFit="1" customWidth="1"/>
    <col min="12" max="16384" width="8.88671875" style="45"/>
  </cols>
  <sheetData>
    <row r="1" spans="1:11" ht="19.5" customHeight="1">
      <c r="A1" s="82" t="s">
        <v>350</v>
      </c>
      <c r="I1" s="82"/>
    </row>
    <row r="2" spans="1:11" ht="19.5" customHeight="1">
      <c r="A2" s="82" t="s">
        <v>49</v>
      </c>
      <c r="I2" s="82"/>
    </row>
    <row r="3" spans="1:11" ht="19.5" customHeight="1">
      <c r="A3" s="64" t="s">
        <v>48</v>
      </c>
      <c r="I3" s="64"/>
    </row>
    <row r="4" spans="1:11" ht="19.5" customHeight="1">
      <c r="A4" s="81"/>
      <c r="I4" s="81"/>
    </row>
    <row r="5" spans="1:11" ht="19.5" customHeight="1">
      <c r="A5" s="89"/>
      <c r="C5" s="90"/>
      <c r="D5" s="90"/>
      <c r="E5" s="90"/>
      <c r="I5" s="77"/>
    </row>
    <row r="6" spans="1:11" ht="27" customHeight="1">
      <c r="A6" s="107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  <c r="I6" s="103"/>
    </row>
    <row r="7" spans="1:11" ht="19.5" customHeight="1">
      <c r="A7" s="107"/>
      <c r="I7" s="103"/>
    </row>
    <row r="8" spans="1:11" ht="15.95" customHeight="1">
      <c r="A8" s="77"/>
      <c r="B8" s="494"/>
      <c r="C8" s="494"/>
      <c r="D8" s="494"/>
      <c r="E8" s="494"/>
      <c r="I8" s="101"/>
      <c r="K8" s="271"/>
    </row>
    <row r="9" spans="1:11" ht="15.95" customHeight="1">
      <c r="A9" s="103" t="s">
        <v>23</v>
      </c>
      <c r="B9" s="299">
        <v>17108.616000000002</v>
      </c>
      <c r="C9" s="299">
        <v>20056</v>
      </c>
      <c r="D9" s="299">
        <f>D10+D13+D21</f>
        <v>25314</v>
      </c>
      <c r="E9" s="299">
        <f>E10+E13+E21</f>
        <v>26644</v>
      </c>
      <c r="F9" s="299">
        <f>F10+F13+F21</f>
        <v>34478.993709999995</v>
      </c>
      <c r="G9" s="106"/>
      <c r="I9" s="101"/>
    </row>
    <row r="10" spans="1:11" ht="15.95" customHeight="1">
      <c r="A10" s="103" t="s">
        <v>38</v>
      </c>
      <c r="B10" s="285">
        <v>1672.0419999999999</v>
      </c>
      <c r="C10" s="285">
        <v>1220</v>
      </c>
      <c r="D10" s="285">
        <f>SUM(D11:D12)</f>
        <v>1439</v>
      </c>
      <c r="E10" s="285">
        <f>SUM(E11:E12)</f>
        <v>2047</v>
      </c>
      <c r="F10" s="435">
        <f>SUM(F11:F12)</f>
        <v>1797.57042</v>
      </c>
      <c r="G10" s="106"/>
      <c r="H10" s="433"/>
      <c r="I10" s="103"/>
      <c r="K10" s="271"/>
    </row>
    <row r="11" spans="1:11" ht="20.100000000000001" customHeight="1">
      <c r="A11" s="101" t="s">
        <v>37</v>
      </c>
      <c r="B11" s="275">
        <v>1294.0419999999999</v>
      </c>
      <c r="C11" s="282">
        <v>798</v>
      </c>
      <c r="D11" s="282">
        <v>1002</v>
      </c>
      <c r="E11" s="282">
        <v>1613</v>
      </c>
      <c r="F11" s="282">
        <v>1304.2445</v>
      </c>
      <c r="G11" s="282"/>
      <c r="H11" s="433"/>
      <c r="I11" s="101"/>
      <c r="J11" s="282"/>
      <c r="K11" s="271"/>
    </row>
    <row r="12" spans="1:11" ht="20.100000000000001" customHeight="1">
      <c r="A12" s="101" t="s">
        <v>36</v>
      </c>
      <c r="B12" s="275">
        <v>378</v>
      </c>
      <c r="C12" s="282">
        <v>422</v>
      </c>
      <c r="D12" s="282">
        <v>437</v>
      </c>
      <c r="E12" s="282">
        <v>434</v>
      </c>
      <c r="F12" s="282">
        <v>493.32592</v>
      </c>
      <c r="G12" s="282"/>
      <c r="H12" s="433"/>
      <c r="I12" s="101"/>
      <c r="J12" s="282"/>
      <c r="K12" s="271"/>
    </row>
    <row r="13" spans="1:11" ht="30.75" customHeight="1">
      <c r="A13" s="103" t="s">
        <v>35</v>
      </c>
      <c r="B13" s="267">
        <v>15436.574000000001</v>
      </c>
      <c r="C13" s="267">
        <v>18829</v>
      </c>
      <c r="D13" s="267">
        <f>SUM(D14:D19)</f>
        <v>23870</v>
      </c>
      <c r="E13" s="267">
        <f>SUM(E14:E19)</f>
        <v>24594</v>
      </c>
      <c r="F13" s="437">
        <f>SUM(F14:F19)</f>
        <v>32680.426119999996</v>
      </c>
      <c r="G13" s="106"/>
      <c r="I13" s="101"/>
      <c r="J13" s="282"/>
      <c r="K13" s="271"/>
    </row>
    <row r="14" spans="1:11" ht="20.100000000000001" customHeight="1">
      <c r="A14" s="101" t="s">
        <v>34</v>
      </c>
      <c r="B14" s="275">
        <v>1829.0119999999999</v>
      </c>
      <c r="C14" s="268">
        <v>1634</v>
      </c>
      <c r="D14" s="268">
        <v>1409</v>
      </c>
      <c r="E14" s="268">
        <v>1365</v>
      </c>
      <c r="F14" s="436">
        <v>4189.3692199999996</v>
      </c>
      <c r="G14" s="282"/>
      <c r="H14" s="271"/>
      <c r="I14" s="101"/>
      <c r="J14" s="282"/>
      <c r="K14" s="271"/>
    </row>
    <row r="15" spans="1:11" ht="20.100000000000001" customHeight="1">
      <c r="A15" s="101" t="s">
        <v>33</v>
      </c>
      <c r="B15" s="275">
        <v>0</v>
      </c>
      <c r="C15" s="275">
        <v>0</v>
      </c>
      <c r="D15" s="275">
        <v>0</v>
      </c>
      <c r="E15" s="275">
        <v>0</v>
      </c>
      <c r="F15" s="436">
        <v>6.4801000000000002</v>
      </c>
      <c r="G15" s="282"/>
      <c r="H15" s="271"/>
      <c r="I15" s="104"/>
      <c r="J15" s="282"/>
      <c r="K15" s="271"/>
    </row>
    <row r="16" spans="1:11" ht="20.100000000000001" customHeight="1">
      <c r="A16" s="101" t="s">
        <v>32</v>
      </c>
      <c r="B16" s="275">
        <v>9683</v>
      </c>
      <c r="C16" s="268">
        <v>12554</v>
      </c>
      <c r="D16" s="268">
        <v>17087</v>
      </c>
      <c r="E16" s="268">
        <v>18073</v>
      </c>
      <c r="F16" s="436">
        <v>24320.7271</v>
      </c>
      <c r="G16" s="282"/>
      <c r="H16" s="271"/>
      <c r="I16" s="101"/>
      <c r="J16" s="282"/>
      <c r="K16" s="271"/>
    </row>
    <row r="17" spans="1:11" ht="20.100000000000001" customHeight="1">
      <c r="A17" s="101" t="s">
        <v>10</v>
      </c>
      <c r="B17" s="275">
        <v>94.882000000000005</v>
      </c>
      <c r="C17" s="268">
        <v>65</v>
      </c>
      <c r="D17" s="268">
        <v>0</v>
      </c>
      <c r="E17" s="268">
        <v>117</v>
      </c>
      <c r="F17" s="436">
        <v>81.1113</v>
      </c>
      <c r="G17" s="282"/>
      <c r="H17" s="271"/>
      <c r="I17" s="104"/>
      <c r="J17" s="282"/>
      <c r="K17" s="271"/>
    </row>
    <row r="18" spans="1:11" ht="20.100000000000001" customHeight="1">
      <c r="A18" s="104" t="s">
        <v>9</v>
      </c>
      <c r="B18" s="294"/>
      <c r="C18" s="268"/>
      <c r="D18" s="268"/>
      <c r="E18" s="268"/>
      <c r="F18" s="436"/>
      <c r="G18" s="106"/>
      <c r="I18" s="103"/>
      <c r="J18" s="282"/>
      <c r="K18" s="271"/>
    </row>
    <row r="19" spans="1:11" ht="20.100000000000001" customHeight="1">
      <c r="A19" s="101" t="s">
        <v>8</v>
      </c>
      <c r="B19" s="275">
        <v>3829.68</v>
      </c>
      <c r="C19" s="268">
        <v>4576</v>
      </c>
      <c r="D19" s="268">
        <v>5374</v>
      </c>
      <c r="E19" s="268">
        <v>5039</v>
      </c>
      <c r="F19" s="436">
        <v>4082.7383999999997</v>
      </c>
      <c r="G19" s="282"/>
      <c r="H19" s="271"/>
      <c r="I19" s="102"/>
      <c r="J19" s="282"/>
      <c r="K19" s="271"/>
    </row>
    <row r="20" spans="1:11" ht="20.100000000000001" customHeight="1">
      <c r="A20" s="104" t="s">
        <v>7</v>
      </c>
      <c r="B20" s="294"/>
      <c r="C20" s="294"/>
      <c r="D20" s="294"/>
      <c r="E20" s="294"/>
      <c r="F20" s="436"/>
      <c r="G20" s="106"/>
      <c r="I20" s="101"/>
      <c r="J20" s="282"/>
      <c r="K20" s="271"/>
    </row>
    <row r="21" spans="1:11" ht="20.100000000000001" customHeight="1">
      <c r="A21" s="103" t="s">
        <v>6</v>
      </c>
      <c r="B21" s="286">
        <v>0</v>
      </c>
      <c r="C21" s="286">
        <v>7</v>
      </c>
      <c r="D21" s="286">
        <v>5</v>
      </c>
      <c r="E21" s="286">
        <f>SUM(E23:E24)</f>
        <v>3</v>
      </c>
      <c r="F21" s="434">
        <f>SUM(F23:F24)</f>
        <v>0.99717</v>
      </c>
      <c r="G21" s="106"/>
      <c r="H21" s="286"/>
      <c r="I21" s="101"/>
      <c r="J21" s="282"/>
      <c r="K21" s="271"/>
    </row>
    <row r="22" spans="1:11" ht="20.100000000000001" customHeight="1">
      <c r="A22" s="102" t="s">
        <v>5</v>
      </c>
      <c r="B22" s="273"/>
      <c r="C22" s="286"/>
      <c r="D22" s="286"/>
      <c r="E22" s="286"/>
      <c r="F22" s="436"/>
      <c r="G22" s="106"/>
      <c r="I22" s="105"/>
      <c r="J22" s="282"/>
      <c r="K22" s="271"/>
    </row>
    <row r="23" spans="1:11" ht="20.100000000000001" customHeight="1">
      <c r="A23" s="101" t="s">
        <v>31</v>
      </c>
      <c r="B23" s="275">
        <v>0</v>
      </c>
      <c r="C23" s="268">
        <v>7</v>
      </c>
      <c r="D23" s="268">
        <v>5</v>
      </c>
      <c r="E23" s="268">
        <v>3</v>
      </c>
      <c r="F23" s="436">
        <v>0.22716999999999998</v>
      </c>
      <c r="G23" s="427"/>
      <c r="H23" s="271"/>
      <c r="I23" s="97"/>
      <c r="J23" s="282"/>
      <c r="K23" s="271"/>
    </row>
    <row r="24" spans="1:11" ht="20.100000000000001" customHeight="1">
      <c r="A24" s="101" t="s">
        <v>30</v>
      </c>
      <c r="B24" s="275">
        <v>0</v>
      </c>
      <c r="C24" s="275">
        <v>0</v>
      </c>
      <c r="D24" s="275"/>
      <c r="E24" s="275"/>
      <c r="F24" s="436">
        <v>0.77</v>
      </c>
      <c r="G24" s="427"/>
      <c r="H24" s="271"/>
      <c r="I24" s="103"/>
      <c r="J24" s="282"/>
      <c r="K24" s="271"/>
    </row>
    <row r="25" spans="1:11" ht="20.100000000000001" customHeight="1">
      <c r="A25" s="105"/>
      <c r="B25" s="124"/>
      <c r="C25" s="228"/>
      <c r="D25" s="124"/>
      <c r="E25" s="124"/>
      <c r="I25" s="103"/>
      <c r="J25" s="282"/>
      <c r="K25" s="271"/>
    </row>
    <row r="26" spans="1:11" ht="20.100000000000001" customHeight="1">
      <c r="A26" s="97"/>
      <c r="B26" s="495"/>
      <c r="C26" s="495"/>
      <c r="D26" s="495"/>
      <c r="E26" s="495"/>
      <c r="I26" s="101"/>
      <c r="J26" s="282"/>
      <c r="K26" s="271"/>
    </row>
    <row r="27" spans="1:11" ht="20.100000000000001" customHeight="1">
      <c r="A27" s="103" t="s">
        <v>23</v>
      </c>
      <c r="B27" s="51">
        <v>100</v>
      </c>
      <c r="C27" s="51">
        <v>100</v>
      </c>
      <c r="D27" s="51">
        <v>100</v>
      </c>
      <c r="E27" s="51">
        <v>100</v>
      </c>
      <c r="F27" s="51">
        <v>100</v>
      </c>
      <c r="G27" s="47"/>
      <c r="I27" s="101"/>
      <c r="J27" s="282"/>
    </row>
    <row r="28" spans="1:11" ht="20.100000000000001" customHeight="1">
      <c r="A28" s="103" t="s">
        <v>38</v>
      </c>
      <c r="B28" s="51">
        <f>(B10/$B$9)*100</f>
        <v>9.7730991215186531</v>
      </c>
      <c r="C28" s="51">
        <f>(C10/$C$9)*100</f>
        <v>6.0829676904666927</v>
      </c>
      <c r="D28" s="51">
        <f>(D10/$D$9)*100</f>
        <v>5.684601406336415</v>
      </c>
      <c r="E28" s="51">
        <f>(E10/$E$9)*100</f>
        <v>7.6827803633088125</v>
      </c>
      <c r="F28" s="51">
        <f>(F10/$F$9)*100</f>
        <v>5.2135234430541049</v>
      </c>
      <c r="G28" s="47"/>
      <c r="J28" s="282"/>
    </row>
    <row r="29" spans="1:11" ht="20.100000000000001" customHeight="1">
      <c r="A29" s="101" t="s">
        <v>37</v>
      </c>
      <c r="B29" s="48">
        <f t="shared" ref="B29:B42" si="0">(B11/$B$9)*100</f>
        <v>7.5636860398292871</v>
      </c>
      <c r="C29" s="48">
        <f t="shared" ref="C29:C42" si="1">(C11/$C$9)*100</f>
        <v>3.9788591942560831</v>
      </c>
      <c r="D29" s="48">
        <f t="shared" ref="D29:D42" si="2">(D11/$D$9)*100</f>
        <v>3.9582839535434933</v>
      </c>
      <c r="E29" s="48">
        <f t="shared" ref="E29:E42" si="3">(E11/$E$9)*100</f>
        <v>6.0538958114397241</v>
      </c>
      <c r="F29" s="48">
        <f>(F11/$F$9)*100</f>
        <v>3.782722056710512</v>
      </c>
      <c r="G29" s="47"/>
      <c r="J29" s="282"/>
    </row>
    <row r="30" spans="1:11" ht="20.100000000000001" customHeight="1">
      <c r="A30" s="101" t="s">
        <v>36</v>
      </c>
      <c r="B30" s="48">
        <f t="shared" si="0"/>
        <v>2.209413081689366</v>
      </c>
      <c r="C30" s="48">
        <f t="shared" si="1"/>
        <v>2.10410849621061</v>
      </c>
      <c r="D30" s="48">
        <f t="shared" si="2"/>
        <v>1.726317452792921</v>
      </c>
      <c r="E30" s="48">
        <f t="shared" si="3"/>
        <v>1.6288845518690889</v>
      </c>
      <c r="F30" s="48">
        <f>(F12/$F$9)*100</f>
        <v>1.4308013863435924</v>
      </c>
      <c r="G30" s="47"/>
      <c r="J30" s="282"/>
    </row>
    <row r="31" spans="1:11" ht="20.100000000000001" customHeight="1">
      <c r="A31" s="103" t="s">
        <v>35</v>
      </c>
      <c r="B31" s="51">
        <f t="shared" si="0"/>
        <v>90.226900878481345</v>
      </c>
      <c r="C31" s="51">
        <f t="shared" si="1"/>
        <v>93.882130035899479</v>
      </c>
      <c r="D31" s="51">
        <f t="shared" si="2"/>
        <v>94.295646677727746</v>
      </c>
      <c r="E31" s="51">
        <f t="shared" si="3"/>
        <v>92.305960066056144</v>
      </c>
      <c r="F31" s="51">
        <f>(F13/$F$9)*100</f>
        <v>94.783584448178487</v>
      </c>
      <c r="G31" s="47"/>
      <c r="I31" s="103"/>
    </row>
    <row r="32" spans="1:11" ht="15.95" customHeight="1">
      <c r="A32" s="101" t="s">
        <v>34</v>
      </c>
      <c r="B32" s="48">
        <f t="shared" si="0"/>
        <v>10.690590051235002</v>
      </c>
      <c r="C32" s="48">
        <f t="shared" si="1"/>
        <v>8.147187873952932</v>
      </c>
      <c r="D32" s="48">
        <f t="shared" si="2"/>
        <v>5.56608991072134</v>
      </c>
      <c r="E32" s="48">
        <f t="shared" si="3"/>
        <v>5.1231046389431016</v>
      </c>
      <c r="F32" s="48">
        <f t="shared" ref="F32:F42" si="4">(F14/$F$9)*100</f>
        <v>12.15049735858431</v>
      </c>
      <c r="G32" s="47"/>
      <c r="I32" s="101"/>
    </row>
    <row r="33" spans="1:9" ht="15.95" customHeight="1">
      <c r="A33" s="101" t="s">
        <v>33</v>
      </c>
      <c r="B33" s="48"/>
      <c r="C33" s="48"/>
      <c r="D33" s="48"/>
      <c r="E33" s="48"/>
      <c r="F33" s="48">
        <f t="shared" si="4"/>
        <v>1.8794342011555189E-2</v>
      </c>
      <c r="G33" s="47"/>
      <c r="I33" s="101"/>
    </row>
    <row r="34" spans="1:9" ht="15.95" customHeight="1">
      <c r="A34" s="101" t="s">
        <v>32</v>
      </c>
      <c r="B34" s="48">
        <f t="shared" si="0"/>
        <v>56.597213941794003</v>
      </c>
      <c r="C34" s="48">
        <f t="shared" si="1"/>
        <v>62.594734742720384</v>
      </c>
      <c r="D34" s="48">
        <f t="shared" si="2"/>
        <v>67.500197519159357</v>
      </c>
      <c r="E34" s="48">
        <f t="shared" si="3"/>
        <v>67.831406695691342</v>
      </c>
      <c r="F34" s="48">
        <f t="shared" si="4"/>
        <v>70.537810078100463</v>
      </c>
      <c r="G34" s="47"/>
      <c r="I34" s="101"/>
    </row>
    <row r="35" spans="1:9" ht="15.95" customHeight="1">
      <c r="A35" s="101" t="s">
        <v>10</v>
      </c>
      <c r="B35" s="48">
        <f t="shared" si="0"/>
        <v>0.55458606353664142</v>
      </c>
      <c r="C35" s="48">
        <f t="shared" si="1"/>
        <v>0.32409254088552053</v>
      </c>
      <c r="D35" s="48">
        <f t="shared" si="2"/>
        <v>0</v>
      </c>
      <c r="E35" s="48">
        <f t="shared" si="3"/>
        <v>0.43912325476655156</v>
      </c>
      <c r="F35" s="48">
        <f t="shared" si="4"/>
        <v>0.23524845499326499</v>
      </c>
      <c r="G35" s="47"/>
      <c r="I35" s="101"/>
    </row>
    <row r="36" spans="1:9" ht="15.95" customHeight="1">
      <c r="A36" s="104" t="s">
        <v>9</v>
      </c>
      <c r="B36" s="48"/>
      <c r="C36" s="48"/>
      <c r="D36" s="48"/>
      <c r="E36" s="48"/>
      <c r="F36" s="48"/>
      <c r="G36" s="47"/>
      <c r="I36" s="104"/>
    </row>
    <row r="37" spans="1:9" ht="15.95" customHeight="1">
      <c r="A37" s="101" t="s">
        <v>8</v>
      </c>
      <c r="B37" s="48">
        <f t="shared" si="0"/>
        <v>22.38451082191569</v>
      </c>
      <c r="C37" s="48">
        <f t="shared" si="1"/>
        <v>22.816114878340645</v>
      </c>
      <c r="D37" s="48">
        <f t="shared" si="2"/>
        <v>21.229359247847039</v>
      </c>
      <c r="E37" s="48">
        <f t="shared" si="3"/>
        <v>18.912325476655155</v>
      </c>
      <c r="F37" s="48">
        <f t="shared" si="4"/>
        <v>11.841234214488914</v>
      </c>
      <c r="G37" s="47"/>
      <c r="I37" s="101"/>
    </row>
    <row r="38" spans="1:9" ht="15.95" customHeight="1">
      <c r="A38" s="104" t="s">
        <v>7</v>
      </c>
      <c r="B38" s="48"/>
      <c r="C38" s="48"/>
      <c r="D38" s="48"/>
      <c r="E38" s="48"/>
      <c r="F38" s="48"/>
      <c r="G38" s="47"/>
      <c r="I38" s="104"/>
    </row>
    <row r="39" spans="1:9" ht="15.95" customHeight="1">
      <c r="A39" s="103" t="s">
        <v>6</v>
      </c>
      <c r="B39" s="51">
        <f t="shared" si="0"/>
        <v>0</v>
      </c>
      <c r="C39" s="51">
        <f t="shared" si="1"/>
        <v>3.4902273633825288E-2</v>
      </c>
      <c r="D39" s="51">
        <f t="shared" si="2"/>
        <v>1.9751915935845778E-2</v>
      </c>
      <c r="E39" s="51">
        <f t="shared" si="3"/>
        <v>1.1259570635039785E-2</v>
      </c>
      <c r="F39" s="51">
        <f t="shared" si="4"/>
        <v>2.892108767405208E-3</v>
      </c>
      <c r="G39" s="47"/>
      <c r="I39" s="103"/>
    </row>
    <row r="40" spans="1:9" ht="15.95" customHeight="1">
      <c r="A40" s="102" t="s">
        <v>5</v>
      </c>
      <c r="B40" s="48"/>
      <c r="C40" s="48"/>
      <c r="D40" s="48"/>
      <c r="E40" s="48"/>
      <c r="F40" s="48">
        <f t="shared" si="4"/>
        <v>0</v>
      </c>
      <c r="G40" s="47"/>
      <c r="I40" s="102"/>
    </row>
    <row r="41" spans="1:9" ht="15.95" customHeight="1">
      <c r="A41" s="101" t="s">
        <v>31</v>
      </c>
      <c r="B41" s="48">
        <f t="shared" si="0"/>
        <v>0</v>
      </c>
      <c r="C41" s="48">
        <f t="shared" si="1"/>
        <v>3.4902273633825288E-2</v>
      </c>
      <c r="D41" s="48">
        <f t="shared" si="2"/>
        <v>1.9751915935845778E-2</v>
      </c>
      <c r="E41" s="48">
        <f t="shared" si="3"/>
        <v>1.1259570635039785E-2</v>
      </c>
      <c r="F41" s="48">
        <f t="shared" si="4"/>
        <v>6.5886493646162743E-4</v>
      </c>
      <c r="G41" s="47"/>
      <c r="I41" s="101"/>
    </row>
    <row r="42" spans="1:9" s="83" customFormat="1" ht="15.95" customHeight="1">
      <c r="A42" s="101" t="s">
        <v>30</v>
      </c>
      <c r="B42" s="48">
        <f t="shared" si="0"/>
        <v>0</v>
      </c>
      <c r="C42" s="48">
        <f t="shared" si="1"/>
        <v>0</v>
      </c>
      <c r="D42" s="48">
        <f t="shared" si="2"/>
        <v>0</v>
      </c>
      <c r="E42" s="48">
        <f t="shared" si="3"/>
        <v>0</v>
      </c>
      <c r="F42" s="48">
        <f t="shared" si="4"/>
        <v>2.2332438309435802E-3</v>
      </c>
      <c r="G42" s="47"/>
      <c r="I42" s="101"/>
    </row>
    <row r="43" spans="1:9" s="83" customFormat="1">
      <c r="A43" s="373"/>
      <c r="B43" s="373"/>
      <c r="C43" s="373"/>
      <c r="D43" s="373"/>
      <c r="E43" s="373"/>
      <c r="F43" s="374">
        <v>156</v>
      </c>
    </row>
    <row r="44" spans="1:9">
      <c r="A44" s="83"/>
      <c r="B44" s="83"/>
      <c r="C44" s="83"/>
      <c r="D44" s="83"/>
      <c r="E44" s="83"/>
      <c r="I44" s="83"/>
    </row>
    <row r="45" spans="1:9">
      <c r="E45" s="354"/>
      <c r="I45" s="83"/>
    </row>
  </sheetData>
  <mergeCells count="2">
    <mergeCell ref="B8:E8"/>
    <mergeCell ref="B26:E26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0" workbookViewId="0">
      <selection activeCell="F34" sqref="F34"/>
    </sheetView>
  </sheetViews>
  <sheetFormatPr defaultColWidth="8.88671875" defaultRowHeight="15"/>
  <cols>
    <col min="1" max="1" width="41.21875" style="8" customWidth="1"/>
    <col min="2" max="5" width="6.5546875" style="8" customWidth="1"/>
    <col min="6" max="16384" width="8.88671875" style="8"/>
  </cols>
  <sheetData>
    <row r="1" spans="1:7" ht="19.5" customHeight="1">
      <c r="A1" s="15" t="s">
        <v>351</v>
      </c>
      <c r="B1" s="12"/>
      <c r="C1" s="12"/>
    </row>
    <row r="2" spans="1:7" ht="19.5" customHeight="1">
      <c r="A2" s="15" t="s">
        <v>60</v>
      </c>
      <c r="B2" s="12"/>
      <c r="C2" s="12"/>
    </row>
    <row r="3" spans="1:7" ht="19.5" customHeight="1">
      <c r="A3" s="14" t="s">
        <v>50</v>
      </c>
      <c r="B3" s="12"/>
      <c r="C3" s="12"/>
    </row>
    <row r="4" spans="1:7" ht="19.5" customHeight="1">
      <c r="A4" s="14"/>
      <c r="B4" s="12"/>
      <c r="C4" s="90"/>
      <c r="D4" s="90"/>
      <c r="E4" s="90"/>
    </row>
    <row r="5" spans="1:7" ht="19.5" customHeight="1">
      <c r="A5" s="11"/>
      <c r="B5" s="10"/>
      <c r="E5" s="10" t="s">
        <v>2</v>
      </c>
    </row>
    <row r="6" spans="1:7" s="46" customFormat="1" ht="27" customHeight="1">
      <c r="A6" s="6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7" s="46" customFormat="1" ht="16.5" customHeight="1">
      <c r="A7" s="68"/>
      <c r="B7" s="67"/>
    </row>
    <row r="8" spans="1:7" s="46" customFormat="1" ht="16.5" customHeight="1">
      <c r="A8" s="2" t="s">
        <v>23</v>
      </c>
      <c r="B8" s="285">
        <v>17108.692000000003</v>
      </c>
      <c r="C8" s="285">
        <v>20056</v>
      </c>
      <c r="D8" s="285">
        <f>SUM(D9:D28)</f>
        <v>25314</v>
      </c>
      <c r="E8" s="285">
        <f>SUM(E9:E28)</f>
        <v>26644</v>
      </c>
      <c r="F8" s="285">
        <f>SUM(F9:F28)</f>
        <v>34478.824710000001</v>
      </c>
      <c r="G8" s="404"/>
    </row>
    <row r="9" spans="1:7" ht="24">
      <c r="A9" s="219" t="s">
        <v>210</v>
      </c>
      <c r="B9" s="282">
        <v>1041.837</v>
      </c>
      <c r="C9" s="282">
        <v>858</v>
      </c>
      <c r="D9" s="282">
        <v>1037</v>
      </c>
      <c r="E9" s="282">
        <v>1516</v>
      </c>
      <c r="F9" s="282">
        <v>1477.9943999999998</v>
      </c>
    </row>
    <row r="10" spans="1:7">
      <c r="A10" s="219" t="s">
        <v>211</v>
      </c>
      <c r="B10" s="282">
        <v>240.93600000000001</v>
      </c>
      <c r="C10" s="282">
        <v>192</v>
      </c>
      <c r="D10" s="282">
        <v>136</v>
      </c>
      <c r="E10" s="282">
        <v>161</v>
      </c>
      <c r="F10" s="282">
        <v>162.01349999999999</v>
      </c>
    </row>
    <row r="11" spans="1:7">
      <c r="A11" s="219" t="s">
        <v>212</v>
      </c>
      <c r="B11" s="282">
        <v>2221.596</v>
      </c>
      <c r="C11" s="282">
        <v>2169</v>
      </c>
      <c r="D11" s="282">
        <v>2498</v>
      </c>
      <c r="E11" s="282">
        <v>3511</v>
      </c>
      <c r="F11" s="282">
        <v>3791.6559999999999</v>
      </c>
    </row>
    <row r="12" spans="1:7" ht="36">
      <c r="A12" s="219" t="s">
        <v>213</v>
      </c>
      <c r="B12" s="282">
        <v>241.47200000000001</v>
      </c>
      <c r="C12" s="282">
        <v>229</v>
      </c>
      <c r="D12" s="282">
        <v>413</v>
      </c>
      <c r="E12" s="282">
        <v>461</v>
      </c>
      <c r="F12" s="282">
        <v>739.86568</v>
      </c>
    </row>
    <row r="13" spans="1:7" ht="36">
      <c r="A13" s="219" t="s">
        <v>214</v>
      </c>
      <c r="B13" s="282">
        <v>101.43600000000001</v>
      </c>
      <c r="C13" s="282">
        <v>94</v>
      </c>
      <c r="D13" s="282">
        <v>101</v>
      </c>
      <c r="E13" s="282">
        <v>123</v>
      </c>
      <c r="F13" s="282">
        <v>113.53100000000001</v>
      </c>
    </row>
    <row r="14" spans="1:7">
      <c r="A14" s="219" t="s">
        <v>215</v>
      </c>
      <c r="B14" s="282">
        <v>4262.1189999999997</v>
      </c>
      <c r="C14" s="282">
        <v>5009</v>
      </c>
      <c r="D14" s="282">
        <v>5480</v>
      </c>
      <c r="E14" s="282">
        <v>5360</v>
      </c>
      <c r="F14" s="282">
        <v>4916.45514</v>
      </c>
    </row>
    <row r="15" spans="1:7" ht="36">
      <c r="A15" s="219" t="s">
        <v>216</v>
      </c>
      <c r="B15" s="282">
        <v>7729.808</v>
      </c>
      <c r="C15" s="282">
        <v>10256</v>
      </c>
      <c r="D15" s="282">
        <v>14565</v>
      </c>
      <c r="E15" s="282">
        <v>13883</v>
      </c>
      <c r="F15" s="282">
        <v>21310.867420000002</v>
      </c>
    </row>
    <row r="16" spans="1:7">
      <c r="A16" s="220" t="s">
        <v>217</v>
      </c>
      <c r="B16" s="282">
        <v>568.93100000000004</v>
      </c>
      <c r="C16" s="282">
        <v>597</v>
      </c>
      <c r="D16" s="282">
        <v>428</v>
      </c>
      <c r="E16" s="282">
        <v>407</v>
      </c>
      <c r="F16" s="282">
        <v>712.82853</v>
      </c>
    </row>
    <row r="17" spans="1:6" ht="24">
      <c r="A17" s="219" t="s">
        <v>218</v>
      </c>
      <c r="B17" s="282">
        <v>92.138999999999996</v>
      </c>
      <c r="C17" s="282">
        <v>105</v>
      </c>
      <c r="D17" s="282">
        <v>70</v>
      </c>
      <c r="E17" s="282">
        <v>73</v>
      </c>
      <c r="F17" s="282">
        <v>112.45307000000001</v>
      </c>
    </row>
    <row r="18" spans="1:6">
      <c r="A18" s="219" t="s">
        <v>219</v>
      </c>
      <c r="B18" s="282">
        <v>113.36</v>
      </c>
      <c r="C18" s="282">
        <v>1</v>
      </c>
      <c r="D18" s="282">
        <v>1</v>
      </c>
      <c r="E18" s="282">
        <v>174</v>
      </c>
      <c r="F18" s="282">
        <v>184.4589</v>
      </c>
    </row>
    <row r="19" spans="1:6" ht="24">
      <c r="A19" s="219" t="s">
        <v>220</v>
      </c>
      <c r="B19" s="282">
        <v>23.831000000000003</v>
      </c>
      <c r="C19" s="282">
        <v>20</v>
      </c>
      <c r="D19" s="282">
        <v>21</v>
      </c>
      <c r="E19" s="282">
        <v>15</v>
      </c>
      <c r="F19" s="282">
        <v>20.830950000000001</v>
      </c>
    </row>
    <row r="20" spans="1:6">
      <c r="A20" s="219" t="s">
        <v>221</v>
      </c>
      <c r="B20" s="282">
        <v>5.07</v>
      </c>
      <c r="C20" s="282">
        <v>20</v>
      </c>
      <c r="D20" s="282">
        <v>24</v>
      </c>
      <c r="E20" s="282">
        <v>32</v>
      </c>
      <c r="F20" s="282">
        <v>5.4701000000000004</v>
      </c>
    </row>
    <row r="21" spans="1:6" ht="24">
      <c r="A21" s="219" t="s">
        <v>222</v>
      </c>
      <c r="B21" s="282">
        <v>236.471</v>
      </c>
      <c r="C21" s="282">
        <v>268</v>
      </c>
      <c r="D21" s="282">
        <v>302</v>
      </c>
      <c r="E21" s="282">
        <v>655</v>
      </c>
      <c r="F21" s="282">
        <v>582.2124</v>
      </c>
    </row>
    <row r="22" spans="1:6" ht="24">
      <c r="A22" s="219" t="s">
        <v>223</v>
      </c>
      <c r="B22" s="282">
        <v>9.5619999999999994</v>
      </c>
      <c r="C22" s="282">
        <v>10</v>
      </c>
      <c r="D22" s="282">
        <v>12</v>
      </c>
      <c r="E22" s="282">
        <v>18</v>
      </c>
      <c r="F22" s="282">
        <v>28.177720000000001</v>
      </c>
    </row>
    <row r="23" spans="1:6" ht="48">
      <c r="A23" s="219" t="s">
        <v>224</v>
      </c>
      <c r="B23" s="282">
        <v>0</v>
      </c>
      <c r="C23" s="282">
        <v>0</v>
      </c>
      <c r="D23" s="282">
        <v>0</v>
      </c>
      <c r="E23" s="282">
        <v>0</v>
      </c>
      <c r="F23" s="282">
        <v>0</v>
      </c>
    </row>
    <row r="24" spans="1:6">
      <c r="A24" s="219" t="s">
        <v>225</v>
      </c>
      <c r="B24" s="282">
        <v>6.8659999999999997</v>
      </c>
      <c r="C24" s="282">
        <v>8</v>
      </c>
      <c r="D24" s="282">
        <v>11</v>
      </c>
      <c r="E24" s="282">
        <v>16</v>
      </c>
      <c r="F24" s="282">
        <v>33.208300000000001</v>
      </c>
    </row>
    <row r="25" spans="1:6" ht="24">
      <c r="A25" s="219" t="s">
        <v>226</v>
      </c>
      <c r="B25" s="282">
        <v>0</v>
      </c>
      <c r="C25" s="282">
        <v>0</v>
      </c>
      <c r="D25" s="282">
        <v>0</v>
      </c>
      <c r="E25" s="282">
        <v>0</v>
      </c>
      <c r="F25" s="282">
        <v>0</v>
      </c>
    </row>
    <row r="26" spans="1:6" ht="24">
      <c r="A26" s="219" t="s">
        <v>227</v>
      </c>
      <c r="B26" s="282">
        <v>212.93199999999999</v>
      </c>
      <c r="C26" s="282">
        <v>219</v>
      </c>
      <c r="D26" s="282">
        <v>213</v>
      </c>
      <c r="E26" s="282">
        <v>235</v>
      </c>
      <c r="F26" s="282">
        <v>259.33359999999999</v>
      </c>
    </row>
    <row r="27" spans="1:6">
      <c r="A27" s="219" t="s">
        <v>228</v>
      </c>
      <c r="B27" s="282">
        <v>0.32600000000000001</v>
      </c>
      <c r="C27" s="282">
        <v>1</v>
      </c>
      <c r="D27" s="282">
        <v>2</v>
      </c>
      <c r="E27" s="282">
        <v>4</v>
      </c>
      <c r="F27" s="282">
        <v>27.468</v>
      </c>
    </row>
    <row r="28" spans="1:6" ht="48">
      <c r="A28" s="219" t="s">
        <v>229</v>
      </c>
      <c r="B28" s="282">
        <v>0</v>
      </c>
      <c r="C28" s="282">
        <v>0</v>
      </c>
      <c r="D28" s="282">
        <v>0</v>
      </c>
      <c r="E28" s="282">
        <v>0</v>
      </c>
      <c r="F28" s="282">
        <v>0</v>
      </c>
    </row>
    <row r="32" spans="1:6">
      <c r="A32" s="221"/>
      <c r="B32" s="221"/>
      <c r="C32" s="221"/>
      <c r="D32" s="221"/>
      <c r="E32" s="221"/>
    </row>
    <row r="33" spans="1:6">
      <c r="A33" s="211"/>
      <c r="B33" s="211"/>
      <c r="C33" s="211"/>
      <c r="D33" s="211"/>
      <c r="E33" s="211"/>
      <c r="F33" s="211"/>
    </row>
    <row r="34" spans="1:6">
      <c r="E34" s="354"/>
      <c r="F34" s="12">
        <v>157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23" workbookViewId="0">
      <selection activeCell="F40" sqref="F40"/>
    </sheetView>
  </sheetViews>
  <sheetFormatPr defaultColWidth="8.88671875" defaultRowHeight="18" customHeight="1"/>
  <cols>
    <col min="1" max="1" width="39.77734375" style="45" customWidth="1"/>
    <col min="2" max="4" width="6.77734375" style="45" customWidth="1"/>
    <col min="5" max="5" width="7.33203125" style="45" customWidth="1"/>
    <col min="6" max="16384" width="8.88671875" style="45"/>
  </cols>
  <sheetData>
    <row r="1" spans="1:15" ht="19.5" customHeight="1">
      <c r="A1" s="82" t="s">
        <v>352</v>
      </c>
      <c r="B1" s="56"/>
      <c r="C1" s="56"/>
    </row>
    <row r="2" spans="1:15" ht="19.5" customHeight="1">
      <c r="A2" s="112" t="s">
        <v>189</v>
      </c>
      <c r="B2" s="56"/>
      <c r="C2" s="56"/>
    </row>
    <row r="3" spans="1:15" ht="19.5" customHeight="1">
      <c r="A3" s="64" t="s">
        <v>144</v>
      </c>
      <c r="B3" s="56"/>
      <c r="C3" s="56"/>
    </row>
    <row r="4" spans="1:15" ht="19.5" customHeight="1">
      <c r="A4" s="64"/>
      <c r="B4" s="56"/>
      <c r="C4" s="90"/>
      <c r="D4" s="90"/>
      <c r="E4" s="90"/>
    </row>
    <row r="5" spans="1:15" ht="19.5" customHeight="1">
      <c r="A5" s="88"/>
      <c r="B5" s="79"/>
      <c r="E5" s="79" t="s">
        <v>41</v>
      </c>
    </row>
    <row r="6" spans="1:15" ht="27" customHeight="1">
      <c r="A6" s="7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  <c r="L6" s="109"/>
    </row>
    <row r="7" spans="1:15" ht="19.5" customHeight="1">
      <c r="A7" s="77"/>
      <c r="B7" s="113"/>
    </row>
    <row r="8" spans="1:15" ht="15.6" customHeight="1">
      <c r="A8" s="191" t="s">
        <v>18</v>
      </c>
      <c r="B8" s="358">
        <v>17109</v>
      </c>
      <c r="C8" s="358">
        <v>20056</v>
      </c>
      <c r="D8" s="358">
        <f>SUM(D9:D27)</f>
        <v>25314</v>
      </c>
      <c r="E8" s="358">
        <f>SUM(E9:E27)</f>
        <v>26644</v>
      </c>
      <c r="F8" s="358">
        <f>SUM(F9:F27)</f>
        <v>34478.990509999989</v>
      </c>
      <c r="G8" s="47"/>
      <c r="H8" s="109"/>
      <c r="K8" s="38"/>
      <c r="N8" s="38"/>
      <c r="O8" s="109"/>
    </row>
    <row r="9" spans="1:15" ht="15.6" customHeight="1">
      <c r="A9" s="207" t="s">
        <v>190</v>
      </c>
      <c r="B9" s="295">
        <v>12960</v>
      </c>
      <c r="C9" s="295">
        <v>15422</v>
      </c>
      <c r="D9" s="295">
        <v>19215</v>
      </c>
      <c r="E9" s="295">
        <v>19941</v>
      </c>
      <c r="F9" s="295">
        <v>26966.13049</v>
      </c>
      <c r="G9" s="47"/>
      <c r="I9" s="295"/>
      <c r="K9" s="35"/>
      <c r="M9" s="239"/>
      <c r="O9" s="109"/>
    </row>
    <row r="10" spans="1:15" ht="18" customHeight="1">
      <c r="A10" s="208" t="s">
        <v>191</v>
      </c>
      <c r="B10" s="295"/>
      <c r="C10" s="295"/>
      <c r="D10" s="295"/>
      <c r="E10" s="295"/>
      <c r="G10" s="47"/>
      <c r="H10" s="271"/>
      <c r="I10" s="400"/>
      <c r="K10" s="35"/>
      <c r="O10" s="109"/>
    </row>
    <row r="11" spans="1:15" ht="18" customHeight="1">
      <c r="A11" s="207" t="s">
        <v>192</v>
      </c>
      <c r="B11" s="295">
        <v>578</v>
      </c>
      <c r="C11" s="295">
        <v>689</v>
      </c>
      <c r="D11" s="295">
        <v>566</v>
      </c>
      <c r="E11" s="295">
        <v>485</v>
      </c>
      <c r="F11" s="295">
        <v>589.50234999999998</v>
      </c>
      <c r="G11" s="47"/>
      <c r="I11" s="295"/>
      <c r="K11" s="35"/>
      <c r="O11" s="109"/>
    </row>
    <row r="12" spans="1:15" ht="18" customHeight="1">
      <c r="A12" s="208" t="s">
        <v>193</v>
      </c>
      <c r="B12" s="295"/>
      <c r="C12" s="295"/>
      <c r="D12" s="295"/>
      <c r="E12" s="295"/>
      <c r="F12" s="295"/>
      <c r="G12" s="47"/>
      <c r="I12" s="400"/>
      <c r="K12" s="35"/>
      <c r="O12" s="109"/>
    </row>
    <row r="13" spans="1:15" ht="18" customHeight="1">
      <c r="A13" s="207" t="s">
        <v>194</v>
      </c>
      <c r="B13" s="295">
        <v>617</v>
      </c>
      <c r="C13" s="295">
        <v>556</v>
      </c>
      <c r="D13" s="295">
        <v>635</v>
      </c>
      <c r="E13" s="295">
        <v>894</v>
      </c>
      <c r="F13" s="295">
        <v>1229.83402</v>
      </c>
      <c r="G13" s="47"/>
      <c r="I13" s="295"/>
      <c r="K13" s="35"/>
      <c r="O13" s="109"/>
    </row>
    <row r="14" spans="1:15" ht="18" customHeight="1">
      <c r="A14" s="208" t="s">
        <v>195</v>
      </c>
      <c r="B14" s="295"/>
      <c r="C14" s="295"/>
      <c r="D14" s="295"/>
      <c r="E14" s="295"/>
      <c r="F14" s="295"/>
      <c r="G14" s="47"/>
      <c r="I14" s="400"/>
      <c r="K14" s="35"/>
      <c r="O14" s="109"/>
    </row>
    <row r="15" spans="1:15" ht="18" customHeight="1">
      <c r="A15" s="207" t="s">
        <v>196</v>
      </c>
      <c r="B15" s="295">
        <v>585</v>
      </c>
      <c r="C15" s="295">
        <v>752</v>
      </c>
      <c r="D15" s="295">
        <v>742</v>
      </c>
      <c r="E15" s="295">
        <v>491</v>
      </c>
      <c r="F15" s="295">
        <v>386.88668000000001</v>
      </c>
      <c r="G15" s="47"/>
      <c r="I15" s="295"/>
      <c r="K15" s="35"/>
      <c r="O15" s="109"/>
    </row>
    <row r="16" spans="1:15" ht="18" customHeight="1">
      <c r="A16" s="208" t="s">
        <v>197</v>
      </c>
      <c r="B16" s="295"/>
      <c r="C16" s="295"/>
      <c r="D16" s="295"/>
      <c r="E16" s="295"/>
      <c r="F16" s="295"/>
      <c r="G16" s="47"/>
      <c r="I16" s="400"/>
      <c r="K16" s="35"/>
      <c r="O16" s="109"/>
    </row>
    <row r="17" spans="1:15" ht="18" customHeight="1">
      <c r="A17" s="207" t="s">
        <v>198</v>
      </c>
      <c r="B17" s="295">
        <v>40</v>
      </c>
      <c r="C17" s="295">
        <v>224</v>
      </c>
      <c r="D17" s="295">
        <v>408</v>
      </c>
      <c r="E17" s="295">
        <v>446</v>
      </c>
      <c r="F17" s="295">
        <v>566.9860799999999</v>
      </c>
      <c r="G17" s="47"/>
      <c r="I17" s="295"/>
      <c r="K17" s="35"/>
      <c r="O17" s="109"/>
    </row>
    <row r="18" spans="1:15" ht="18" customHeight="1">
      <c r="A18" s="208" t="s">
        <v>199</v>
      </c>
      <c r="B18" s="295"/>
      <c r="C18" s="295"/>
      <c r="D18" s="295"/>
      <c r="E18" s="295"/>
      <c r="F18" s="295"/>
      <c r="G18" s="47"/>
      <c r="I18" s="400"/>
      <c r="K18" s="35"/>
      <c r="O18" s="109"/>
    </row>
    <row r="19" spans="1:15" ht="18" customHeight="1">
      <c r="A19" s="207" t="s">
        <v>200</v>
      </c>
      <c r="B19" s="295">
        <v>36</v>
      </c>
      <c r="C19" s="295">
        <v>115</v>
      </c>
      <c r="D19" s="295">
        <v>202</v>
      </c>
      <c r="E19" s="295">
        <v>78</v>
      </c>
      <c r="F19" s="295">
        <v>81.515509999999992</v>
      </c>
      <c r="G19" s="47"/>
      <c r="I19" s="295"/>
      <c r="K19" s="35"/>
      <c r="O19" s="109"/>
    </row>
    <row r="20" spans="1:15" ht="18" customHeight="1">
      <c r="A20" s="208" t="s">
        <v>201</v>
      </c>
      <c r="B20" s="295"/>
      <c r="C20" s="295"/>
      <c r="D20" s="295"/>
      <c r="E20" s="295"/>
      <c r="F20" s="295"/>
      <c r="G20" s="47"/>
      <c r="I20" s="400"/>
      <c r="K20" s="35"/>
      <c r="O20" s="109"/>
    </row>
    <row r="21" spans="1:15" ht="18" customHeight="1">
      <c r="A21" s="207" t="s">
        <v>202</v>
      </c>
      <c r="B21" s="295">
        <v>1437</v>
      </c>
      <c r="C21" s="295">
        <v>1430</v>
      </c>
      <c r="D21" s="295">
        <v>1265</v>
      </c>
      <c r="E21" s="295">
        <v>1713</v>
      </c>
      <c r="F21" s="295">
        <v>1429.2487800000001</v>
      </c>
      <c r="G21" s="47"/>
      <c r="I21" s="295"/>
      <c r="K21" s="35"/>
      <c r="O21" s="109"/>
    </row>
    <row r="22" spans="1:15" ht="18" customHeight="1">
      <c r="A22" s="208" t="s">
        <v>203</v>
      </c>
      <c r="B22" s="295"/>
      <c r="C22" s="295"/>
      <c r="D22" s="295"/>
      <c r="E22" s="295"/>
      <c r="F22" s="295"/>
      <c r="G22" s="47"/>
      <c r="I22" s="400"/>
      <c r="K22" s="35"/>
      <c r="O22" s="109"/>
    </row>
    <row r="23" spans="1:15" ht="18" customHeight="1">
      <c r="A23" s="207" t="s">
        <v>204</v>
      </c>
      <c r="B23" s="295">
        <v>794</v>
      </c>
      <c r="C23" s="295">
        <v>776</v>
      </c>
      <c r="D23" s="295">
        <v>2144</v>
      </c>
      <c r="E23" s="295">
        <v>2230</v>
      </c>
      <c r="F23" s="295">
        <v>2428.5966000000003</v>
      </c>
      <c r="G23" s="47"/>
      <c r="I23" s="295"/>
      <c r="K23" s="35"/>
      <c r="O23" s="109"/>
    </row>
    <row r="24" spans="1:15" ht="18" customHeight="1">
      <c r="A24" s="208" t="s">
        <v>205</v>
      </c>
      <c r="B24" s="295"/>
      <c r="C24" s="295"/>
      <c r="D24" s="295"/>
      <c r="E24" s="295"/>
      <c r="F24" s="295"/>
      <c r="G24" s="47"/>
      <c r="I24" s="400"/>
    </row>
    <row r="25" spans="1:15" ht="18" customHeight="1">
      <c r="A25" s="207" t="s">
        <v>206</v>
      </c>
      <c r="B25" s="295">
        <v>57</v>
      </c>
      <c r="C25" s="295">
        <v>60</v>
      </c>
      <c r="D25" s="295">
        <v>81</v>
      </c>
      <c r="E25" s="295">
        <v>129</v>
      </c>
      <c r="F25" s="295">
        <v>399.05340000000001</v>
      </c>
      <c r="G25" s="47"/>
      <c r="I25" s="295"/>
    </row>
    <row r="26" spans="1:15" ht="18" customHeight="1">
      <c r="A26" s="208" t="s">
        <v>207</v>
      </c>
      <c r="B26" s="295"/>
      <c r="C26" s="295"/>
      <c r="D26" s="295"/>
      <c r="E26" s="295"/>
      <c r="F26" s="295"/>
      <c r="G26" s="47"/>
      <c r="I26" s="400"/>
    </row>
    <row r="27" spans="1:15" ht="18" customHeight="1">
      <c r="A27" s="207" t="s">
        <v>208</v>
      </c>
      <c r="B27" s="295">
        <v>5</v>
      </c>
      <c r="C27" s="295">
        <v>32</v>
      </c>
      <c r="D27" s="295">
        <v>56</v>
      </c>
      <c r="E27" s="295">
        <v>237</v>
      </c>
      <c r="F27" s="295">
        <v>401.23659999999995</v>
      </c>
      <c r="G27" s="47"/>
      <c r="I27" s="295"/>
    </row>
    <row r="28" spans="1:15" ht="18" customHeight="1">
      <c r="A28" s="208" t="s">
        <v>209</v>
      </c>
      <c r="B28" s="284"/>
      <c r="C28" s="284"/>
      <c r="D28" s="284"/>
      <c r="E28" s="284"/>
      <c r="F28" s="295"/>
    </row>
    <row r="39" spans="1:6" ht="18" customHeight="1">
      <c r="A39" s="205"/>
      <c r="B39" s="205"/>
      <c r="C39" s="205"/>
      <c r="D39" s="205"/>
      <c r="E39" s="205"/>
      <c r="F39" s="205"/>
    </row>
    <row r="40" spans="1:6" ht="18" customHeight="1">
      <c r="E40" s="354"/>
      <c r="F40" s="56">
        <v>158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5"/>
  <sheetViews>
    <sheetView topLeftCell="A26" workbookViewId="0">
      <selection activeCell="D41" sqref="D41"/>
    </sheetView>
  </sheetViews>
  <sheetFormatPr defaultColWidth="8.88671875" defaultRowHeight="18" customHeight="1"/>
  <cols>
    <col min="1" max="1" width="41.6640625" style="45" customWidth="1"/>
    <col min="2" max="2" width="6.77734375" style="45" customWidth="1"/>
    <col min="3" max="3" width="8.33203125" style="45" customWidth="1"/>
    <col min="4" max="4" width="8.44140625" style="45" customWidth="1"/>
    <col min="5" max="5" width="10.109375" style="45" customWidth="1"/>
    <col min="6" max="6" width="8.6640625" style="45" customWidth="1"/>
    <col min="7" max="16384" width="8.88671875" style="45"/>
  </cols>
  <sheetData>
    <row r="1" spans="1:9" ht="19.5" customHeight="1">
      <c r="A1" s="65" t="s">
        <v>338</v>
      </c>
    </row>
    <row r="2" spans="1:9" ht="19.5" customHeight="1">
      <c r="A2" s="65" t="s">
        <v>20</v>
      </c>
    </row>
    <row r="3" spans="1:9" ht="19.5" customHeight="1">
      <c r="A3" s="64" t="s">
        <v>120</v>
      </c>
    </row>
    <row r="4" spans="1:9" ht="19.5" customHeight="1">
      <c r="A4" s="63" t="s">
        <v>19</v>
      </c>
    </row>
    <row r="5" spans="1:9" ht="19.5" customHeight="1">
      <c r="A5" s="62"/>
      <c r="E5" s="69" t="s">
        <v>0</v>
      </c>
      <c r="F5" s="69"/>
    </row>
    <row r="6" spans="1:9" ht="27" customHeight="1">
      <c r="A6" s="61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9" ht="19.5" customHeight="1">
      <c r="A7" s="61"/>
      <c r="B7" s="60"/>
      <c r="C7" s="60"/>
    </row>
    <row r="8" spans="1:9" ht="15.95" customHeight="1">
      <c r="A8" s="55"/>
      <c r="B8" s="494"/>
      <c r="C8" s="494"/>
      <c r="D8" s="494"/>
      <c r="E8" s="494"/>
    </row>
    <row r="9" spans="1:9" ht="15.95" customHeight="1">
      <c r="A9" s="53" t="s">
        <v>18</v>
      </c>
      <c r="B9" s="273">
        <v>1207</v>
      </c>
      <c r="C9" s="273">
        <v>1281</v>
      </c>
      <c r="D9" s="273">
        <f>D10+D13+D21</f>
        <v>1323</v>
      </c>
      <c r="E9" s="273">
        <f>E10+E13+E21</f>
        <v>1371</v>
      </c>
      <c r="F9" s="273">
        <f>F10+F13+F21</f>
        <v>1413</v>
      </c>
      <c r="G9" s="273"/>
      <c r="H9" s="223"/>
      <c r="I9" s="271"/>
    </row>
    <row r="10" spans="1:9" ht="15.95" customHeight="1">
      <c r="A10" s="53" t="s">
        <v>17</v>
      </c>
      <c r="B10" s="275">
        <v>29</v>
      </c>
      <c r="C10" s="267">
        <v>22</v>
      </c>
      <c r="D10" s="267">
        <v>21</v>
      </c>
      <c r="E10" s="267">
        <f>E11+E12</f>
        <v>24</v>
      </c>
      <c r="F10" s="267">
        <f>F11+F12</f>
        <v>21</v>
      </c>
      <c r="G10" s="267"/>
      <c r="H10" s="275"/>
    </row>
    <row r="11" spans="1:9" ht="15.95" customHeight="1">
      <c r="A11" s="50" t="s">
        <v>16</v>
      </c>
      <c r="B11" s="275">
        <v>16</v>
      </c>
      <c r="C11" s="269">
        <v>10</v>
      </c>
      <c r="D11" s="269">
        <v>10</v>
      </c>
      <c r="E11" s="269">
        <v>15</v>
      </c>
      <c r="F11" s="269">
        <v>12</v>
      </c>
      <c r="G11" s="224"/>
      <c r="H11" s="224"/>
    </row>
    <row r="12" spans="1:9" ht="15.95" customHeight="1">
      <c r="A12" s="50" t="s">
        <v>15</v>
      </c>
      <c r="B12" s="275">
        <v>13</v>
      </c>
      <c r="C12" s="269">
        <v>12</v>
      </c>
      <c r="D12" s="269">
        <v>11</v>
      </c>
      <c r="E12" s="269">
        <v>9</v>
      </c>
      <c r="F12" s="269">
        <v>9</v>
      </c>
      <c r="G12" s="224"/>
      <c r="H12" s="224"/>
    </row>
    <row r="13" spans="1:9" ht="15.95" customHeight="1">
      <c r="A13" s="53" t="s">
        <v>14</v>
      </c>
      <c r="B13" s="274">
        <v>1177</v>
      </c>
      <c r="C13" s="267">
        <v>1258</v>
      </c>
      <c r="D13" s="267">
        <f>D14+D16+D19</f>
        <v>1300</v>
      </c>
      <c r="E13" s="267">
        <f>E14+E16+E19</f>
        <v>1345</v>
      </c>
      <c r="F13" s="267">
        <f>SUM(F14:F19)</f>
        <v>1390</v>
      </c>
      <c r="G13" s="192"/>
      <c r="H13" s="192"/>
    </row>
    <row r="14" spans="1:9" ht="15.95" customHeight="1">
      <c r="A14" s="50" t="s">
        <v>13</v>
      </c>
      <c r="B14" s="275">
        <v>204</v>
      </c>
      <c r="C14" s="269">
        <v>207</v>
      </c>
      <c r="D14" s="269">
        <v>206</v>
      </c>
      <c r="E14" s="269">
        <v>165</v>
      </c>
      <c r="F14" s="269">
        <v>217</v>
      </c>
      <c r="G14" s="224"/>
      <c r="H14" s="224"/>
    </row>
    <row r="15" spans="1:9" ht="15.95" customHeight="1">
      <c r="A15" s="50" t="s">
        <v>12</v>
      </c>
      <c r="B15" s="275">
        <v>0</v>
      </c>
      <c r="C15" s="269">
        <v>0</v>
      </c>
      <c r="D15" s="269">
        <v>0</v>
      </c>
      <c r="E15" s="269">
        <v>0</v>
      </c>
      <c r="F15" s="269">
        <v>2</v>
      </c>
      <c r="G15" s="224"/>
      <c r="H15" s="224"/>
    </row>
    <row r="16" spans="1:9" ht="15.95" customHeight="1">
      <c r="A16" s="50" t="s">
        <v>11</v>
      </c>
      <c r="B16" s="275">
        <v>862</v>
      </c>
      <c r="C16" s="269">
        <v>942</v>
      </c>
      <c r="D16" s="269">
        <v>971</v>
      </c>
      <c r="E16" s="269">
        <v>1040</v>
      </c>
      <c r="F16" s="269">
        <v>1049</v>
      </c>
      <c r="G16" s="224"/>
      <c r="H16" s="224"/>
    </row>
    <row r="17" spans="1:8" ht="15.95" customHeight="1">
      <c r="A17" s="50" t="s">
        <v>10</v>
      </c>
      <c r="B17" s="275">
        <v>2</v>
      </c>
      <c r="C17" s="269">
        <v>1</v>
      </c>
      <c r="D17" s="269">
        <v>0</v>
      </c>
      <c r="E17" s="269">
        <v>0</v>
      </c>
      <c r="F17" s="269">
        <v>2</v>
      </c>
      <c r="G17" s="224"/>
      <c r="H17" s="224"/>
    </row>
    <row r="18" spans="1:8" ht="15.95" customHeight="1">
      <c r="A18" s="54" t="s">
        <v>9</v>
      </c>
      <c r="B18" s="271"/>
      <c r="C18" s="269"/>
      <c r="D18" s="269"/>
      <c r="E18" s="269"/>
      <c r="F18" s="269"/>
    </row>
    <row r="19" spans="1:8" ht="15.95" customHeight="1">
      <c r="A19" s="50" t="s">
        <v>8</v>
      </c>
      <c r="B19" s="275">
        <v>109</v>
      </c>
      <c r="C19" s="269">
        <v>108</v>
      </c>
      <c r="D19" s="269">
        <v>123</v>
      </c>
      <c r="E19" s="269">
        <v>140</v>
      </c>
      <c r="F19" s="269">
        <v>120</v>
      </c>
      <c r="G19" s="224"/>
      <c r="H19" s="224"/>
    </row>
    <row r="20" spans="1:8" ht="15.95" customHeight="1">
      <c r="A20" s="54" t="s">
        <v>7</v>
      </c>
      <c r="B20" s="271"/>
      <c r="C20" s="269"/>
      <c r="D20" s="269"/>
      <c r="E20" s="269"/>
      <c r="F20" s="269"/>
    </row>
    <row r="21" spans="1:8" ht="15.95" customHeight="1">
      <c r="A21" s="53" t="s">
        <v>6</v>
      </c>
      <c r="B21" s="274">
        <v>1</v>
      </c>
      <c r="C21" s="380">
        <v>1</v>
      </c>
      <c r="D21" s="380">
        <v>2</v>
      </c>
      <c r="E21" s="380">
        <v>2</v>
      </c>
      <c r="F21" s="380">
        <v>2</v>
      </c>
      <c r="G21" s="192"/>
      <c r="H21" s="192"/>
    </row>
    <row r="22" spans="1:8" ht="15.95" customHeight="1">
      <c r="A22" s="52" t="s">
        <v>5</v>
      </c>
      <c r="B22" s="271"/>
      <c r="C22" s="267"/>
      <c r="D22" s="267"/>
      <c r="E22" s="267"/>
      <c r="F22" s="267"/>
    </row>
    <row r="23" spans="1:8" ht="15.95" customHeight="1">
      <c r="A23" s="50" t="s">
        <v>4</v>
      </c>
      <c r="B23" s="275">
        <v>1</v>
      </c>
      <c r="C23" s="269">
        <v>1</v>
      </c>
      <c r="D23" s="269">
        <v>2</v>
      </c>
      <c r="E23" s="269">
        <v>2</v>
      </c>
      <c r="F23" s="269">
        <v>1</v>
      </c>
      <c r="G23" s="224"/>
      <c r="H23" s="224"/>
    </row>
    <row r="24" spans="1:8" ht="15.95" customHeight="1">
      <c r="A24" s="50" t="s">
        <v>3</v>
      </c>
      <c r="B24" s="275">
        <v>0</v>
      </c>
      <c r="C24" s="269">
        <v>0</v>
      </c>
      <c r="D24" s="269">
        <v>0</v>
      </c>
      <c r="E24" s="269">
        <v>0</v>
      </c>
      <c r="F24" s="269">
        <v>1</v>
      </c>
      <c r="G24" s="224"/>
      <c r="H24" s="224"/>
    </row>
    <row r="25" spans="1:8" ht="15.95" customHeight="1">
      <c r="A25" s="50"/>
      <c r="B25" s="56"/>
      <c r="C25" s="56"/>
    </row>
    <row r="26" spans="1:8" ht="15.95" customHeight="1">
      <c r="A26" s="55"/>
      <c r="B26" s="495"/>
      <c r="C26" s="495"/>
      <c r="D26" s="495"/>
      <c r="E26" s="495"/>
    </row>
    <row r="27" spans="1:8" ht="15.95" customHeight="1">
      <c r="A27" s="53" t="s">
        <v>18</v>
      </c>
      <c r="B27" s="59">
        <v>100</v>
      </c>
      <c r="C27" s="59">
        <v>100</v>
      </c>
      <c r="D27" s="59">
        <v>100</v>
      </c>
      <c r="E27" s="59">
        <v>100</v>
      </c>
      <c r="F27" s="59">
        <v>100</v>
      </c>
      <c r="G27" s="47"/>
    </row>
    <row r="28" spans="1:8" ht="15.95" customHeight="1">
      <c r="A28" s="53" t="s">
        <v>17</v>
      </c>
      <c r="B28" s="225">
        <f t="shared" ref="B28:E28" si="0">ROUND(B10/B$9*100,2)</f>
        <v>2.4</v>
      </c>
      <c r="C28" s="225">
        <f t="shared" si="0"/>
        <v>1.72</v>
      </c>
      <c r="D28" s="225">
        <f t="shared" si="0"/>
        <v>1.59</v>
      </c>
      <c r="E28" s="225">
        <f t="shared" si="0"/>
        <v>1.75</v>
      </c>
      <c r="F28" s="225">
        <f t="shared" ref="F28" si="1">ROUND(F10/F$9*100,2)</f>
        <v>1.49</v>
      </c>
    </row>
    <row r="29" spans="1:8" ht="15.95" customHeight="1">
      <c r="A29" s="50" t="s">
        <v>16</v>
      </c>
      <c r="B29" s="48">
        <f t="shared" ref="B29:E42" si="2">ROUND(B11/B$9*100,2)</f>
        <v>1.33</v>
      </c>
      <c r="C29" s="48">
        <f t="shared" si="2"/>
        <v>0.78</v>
      </c>
      <c r="D29" s="48">
        <f t="shared" si="2"/>
        <v>0.76</v>
      </c>
      <c r="E29" s="48">
        <f t="shared" si="2"/>
        <v>1.0900000000000001</v>
      </c>
      <c r="F29" s="48">
        <f t="shared" ref="F29" si="3">ROUND(F11/F$9*100,2)</f>
        <v>0.85</v>
      </c>
    </row>
    <row r="30" spans="1:8" ht="15.95" customHeight="1">
      <c r="A30" s="50" t="s">
        <v>15</v>
      </c>
      <c r="B30" s="48">
        <f t="shared" si="2"/>
        <v>1.08</v>
      </c>
      <c r="C30" s="48">
        <f t="shared" si="2"/>
        <v>0.94</v>
      </c>
      <c r="D30" s="48">
        <f t="shared" si="2"/>
        <v>0.83</v>
      </c>
      <c r="E30" s="48">
        <f t="shared" si="2"/>
        <v>0.66</v>
      </c>
      <c r="F30" s="48">
        <f t="shared" ref="F30" si="4">ROUND(F12/F$9*100,2)</f>
        <v>0.64</v>
      </c>
    </row>
    <row r="31" spans="1:8" ht="15.95" customHeight="1">
      <c r="A31" s="53" t="s">
        <v>14</v>
      </c>
      <c r="B31" s="225">
        <f t="shared" si="2"/>
        <v>97.51</v>
      </c>
      <c r="C31" s="225">
        <f t="shared" si="2"/>
        <v>98.2</v>
      </c>
      <c r="D31" s="225">
        <f t="shared" si="2"/>
        <v>98.26</v>
      </c>
      <c r="E31" s="225">
        <f t="shared" si="2"/>
        <v>98.1</v>
      </c>
      <c r="F31" s="225">
        <f t="shared" ref="F31" si="5">ROUND(F13/F$9*100,2)</f>
        <v>98.37</v>
      </c>
    </row>
    <row r="32" spans="1:8" ht="15.95" customHeight="1">
      <c r="A32" s="50" t="s">
        <v>13</v>
      </c>
      <c r="B32" s="48">
        <f t="shared" si="2"/>
        <v>16.899999999999999</v>
      </c>
      <c r="C32" s="48">
        <f t="shared" si="2"/>
        <v>16.16</v>
      </c>
      <c r="D32" s="48">
        <f t="shared" si="2"/>
        <v>15.57</v>
      </c>
      <c r="E32" s="48">
        <f t="shared" si="2"/>
        <v>12.04</v>
      </c>
      <c r="F32" s="48">
        <f t="shared" ref="F32:F33" si="6">ROUND(F14/F$9*100,2)</f>
        <v>15.36</v>
      </c>
    </row>
    <row r="33" spans="1:6" ht="15.95" customHeight="1">
      <c r="A33" s="50" t="s">
        <v>12</v>
      </c>
      <c r="B33" s="57">
        <f t="shared" si="2"/>
        <v>0</v>
      </c>
      <c r="C33" s="57">
        <f t="shared" si="2"/>
        <v>0</v>
      </c>
      <c r="D33" s="57">
        <f t="shared" si="2"/>
        <v>0</v>
      </c>
      <c r="E33" s="57">
        <f t="shared" si="2"/>
        <v>0</v>
      </c>
      <c r="F33" s="48">
        <f t="shared" si="6"/>
        <v>0.14000000000000001</v>
      </c>
    </row>
    <row r="34" spans="1:6" ht="15.95" customHeight="1">
      <c r="A34" s="50" t="s">
        <v>11</v>
      </c>
      <c r="B34" s="48">
        <f t="shared" si="2"/>
        <v>71.42</v>
      </c>
      <c r="C34" s="48">
        <f t="shared" si="2"/>
        <v>73.540000000000006</v>
      </c>
      <c r="D34" s="48">
        <f t="shared" si="2"/>
        <v>73.39</v>
      </c>
      <c r="E34" s="48">
        <f t="shared" si="2"/>
        <v>75.86</v>
      </c>
      <c r="F34" s="48">
        <f t="shared" ref="F34" si="7">ROUND(F16/F$9*100,2)</f>
        <v>74.239999999999995</v>
      </c>
    </row>
    <row r="35" spans="1:6" ht="15.95" customHeight="1">
      <c r="A35" s="50" t="s">
        <v>10</v>
      </c>
      <c r="B35" s="48">
        <f t="shared" si="2"/>
        <v>0.17</v>
      </c>
      <c r="C35" s="48">
        <f t="shared" si="2"/>
        <v>0.08</v>
      </c>
      <c r="D35" s="48">
        <f t="shared" si="2"/>
        <v>0</v>
      </c>
      <c r="E35" s="48">
        <f t="shared" si="2"/>
        <v>0</v>
      </c>
      <c r="F35" s="48">
        <f t="shared" ref="F35" si="8">ROUND(F17/F$9*100,2)</f>
        <v>0.14000000000000001</v>
      </c>
    </row>
    <row r="36" spans="1:6" ht="15.95" customHeight="1">
      <c r="A36" s="54" t="s">
        <v>9</v>
      </c>
      <c r="B36" s="48"/>
      <c r="C36" s="48"/>
      <c r="D36" s="48"/>
      <c r="E36" s="48"/>
      <c r="F36" s="48"/>
    </row>
    <row r="37" spans="1:6" ht="15.95" customHeight="1">
      <c r="A37" s="50" t="s">
        <v>8</v>
      </c>
      <c r="B37" s="48">
        <f t="shared" si="2"/>
        <v>9.0299999999999994</v>
      </c>
      <c r="C37" s="48">
        <f t="shared" si="2"/>
        <v>8.43</v>
      </c>
      <c r="D37" s="48">
        <f t="shared" si="2"/>
        <v>9.3000000000000007</v>
      </c>
      <c r="E37" s="48">
        <f t="shared" si="2"/>
        <v>10.210000000000001</v>
      </c>
      <c r="F37" s="48">
        <f t="shared" ref="F37" si="9">ROUND(F19/F$9*100,2)</f>
        <v>8.49</v>
      </c>
    </row>
    <row r="38" spans="1:6" ht="15.95" customHeight="1">
      <c r="A38" s="54" t="s">
        <v>7</v>
      </c>
      <c r="B38" s="48"/>
      <c r="C38" s="48"/>
      <c r="D38" s="48"/>
      <c r="E38" s="48"/>
      <c r="F38" s="48"/>
    </row>
    <row r="39" spans="1:6" ht="15.95" customHeight="1">
      <c r="A39" s="53" t="s">
        <v>6</v>
      </c>
      <c r="B39" s="225">
        <f t="shared" si="2"/>
        <v>0.08</v>
      </c>
      <c r="C39" s="225">
        <f t="shared" si="2"/>
        <v>0.08</v>
      </c>
      <c r="D39" s="225">
        <f t="shared" si="2"/>
        <v>0.15</v>
      </c>
      <c r="E39" s="225">
        <f t="shared" si="2"/>
        <v>0.15</v>
      </c>
      <c r="F39" s="225">
        <f t="shared" ref="F39" si="10">ROUND(F21/F$9*100,2)</f>
        <v>0.14000000000000001</v>
      </c>
    </row>
    <row r="40" spans="1:6" ht="15.95" customHeight="1">
      <c r="A40" s="52" t="s">
        <v>5</v>
      </c>
      <c r="B40" s="51"/>
      <c r="C40" s="51"/>
      <c r="D40" s="51"/>
      <c r="E40" s="51"/>
      <c r="F40" s="51"/>
    </row>
    <row r="41" spans="1:6" ht="15.95" customHeight="1">
      <c r="A41" s="50" t="s">
        <v>4</v>
      </c>
      <c r="B41" s="48">
        <f t="shared" si="2"/>
        <v>0.08</v>
      </c>
      <c r="C41" s="48">
        <f t="shared" si="2"/>
        <v>0.08</v>
      </c>
      <c r="D41" s="48">
        <f t="shared" si="2"/>
        <v>0.15</v>
      </c>
      <c r="E41" s="48">
        <f t="shared" si="2"/>
        <v>0.15</v>
      </c>
      <c r="F41" s="48">
        <f t="shared" ref="F41" si="11">ROUND(F23/F$9*100,2)</f>
        <v>7.0000000000000007E-2</v>
      </c>
    </row>
    <row r="42" spans="1:6" ht="15.95" customHeight="1">
      <c r="A42" s="49" t="s">
        <v>3</v>
      </c>
      <c r="B42" s="48">
        <f t="shared" si="2"/>
        <v>0</v>
      </c>
      <c r="C42" s="48">
        <f t="shared" si="2"/>
        <v>0</v>
      </c>
      <c r="D42" s="48">
        <f t="shared" si="2"/>
        <v>0</v>
      </c>
      <c r="E42" s="48">
        <f t="shared" si="2"/>
        <v>0</v>
      </c>
      <c r="F42" s="48">
        <f t="shared" ref="F42" si="12">ROUND(F24/F$9*100,2)</f>
        <v>7.0000000000000007E-2</v>
      </c>
    </row>
    <row r="43" spans="1:6" ht="18" customHeight="1">
      <c r="A43" s="205"/>
      <c r="B43" s="205"/>
      <c r="C43" s="205"/>
      <c r="D43" s="205"/>
      <c r="E43" s="205"/>
      <c r="F43" s="205"/>
    </row>
    <row r="44" spans="1:6" ht="18" customHeight="1">
      <c r="E44" s="354"/>
      <c r="F44" s="354">
        <v>141</v>
      </c>
    </row>
    <row r="45" spans="1:6" ht="18" customHeight="1">
      <c r="A45" s="359"/>
    </row>
  </sheetData>
  <mergeCells count="2">
    <mergeCell ref="B8:E8"/>
    <mergeCell ref="B26:E26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45"/>
  <sheetViews>
    <sheetView topLeftCell="A4" workbookViewId="0">
      <selection activeCell="M18" sqref="M18"/>
    </sheetView>
  </sheetViews>
  <sheetFormatPr defaultColWidth="8.88671875" defaultRowHeight="18" customHeight="1"/>
  <cols>
    <col min="1" max="1" width="32.6640625" style="45" customWidth="1"/>
    <col min="2" max="2" width="6.109375" style="421" customWidth="1"/>
    <col min="3" max="3" width="6.21875" style="45" customWidth="1"/>
    <col min="4" max="4" width="5.33203125" style="45" customWidth="1"/>
    <col min="5" max="5" width="4.21875" style="45" customWidth="1"/>
    <col min="6" max="6" width="4" style="45" customWidth="1"/>
    <col min="7" max="7" width="4.109375" style="45" customWidth="1"/>
    <col min="8" max="8" width="5" style="45" customWidth="1"/>
    <col min="9" max="9" width="4.21875" style="45" customWidth="1"/>
    <col min="10" max="10" width="4" style="45" customWidth="1"/>
    <col min="11" max="11" width="5.44140625" style="45" customWidth="1"/>
    <col min="12" max="12" width="5.21875" style="280" customWidth="1"/>
    <col min="13" max="16384" width="8.88671875" style="45"/>
  </cols>
  <sheetData>
    <row r="1" spans="1:21" ht="19.5" customHeight="1">
      <c r="A1" s="82" t="s">
        <v>382</v>
      </c>
      <c r="B1" s="445"/>
      <c r="C1" s="56"/>
      <c r="D1" s="56"/>
      <c r="E1" s="56"/>
      <c r="F1" s="56"/>
      <c r="G1" s="56"/>
      <c r="H1" s="56"/>
      <c r="I1" s="56"/>
      <c r="J1" s="56"/>
    </row>
    <row r="2" spans="1:21" ht="19.5" customHeight="1">
      <c r="A2" s="82" t="s">
        <v>52</v>
      </c>
      <c r="B2" s="445"/>
      <c r="C2" s="56"/>
      <c r="D2" s="56"/>
      <c r="E2" s="56"/>
      <c r="F2" s="56"/>
      <c r="G2" s="56"/>
      <c r="H2" s="56"/>
      <c r="I2" s="56"/>
      <c r="J2" s="56"/>
    </row>
    <row r="3" spans="1:21" ht="19.5" customHeight="1">
      <c r="A3" s="64" t="s">
        <v>378</v>
      </c>
      <c r="B3" s="445"/>
      <c r="C3" s="56"/>
      <c r="D3" s="56"/>
      <c r="E3" s="56"/>
      <c r="F3" s="56"/>
      <c r="G3" s="56"/>
      <c r="H3" s="56"/>
      <c r="I3" s="56"/>
      <c r="J3" s="56"/>
    </row>
    <row r="4" spans="1:21" ht="19.5" customHeight="1">
      <c r="A4" s="64" t="s">
        <v>135</v>
      </c>
      <c r="B4" s="446"/>
      <c r="C4" s="121"/>
      <c r="D4" s="121"/>
      <c r="E4" s="121"/>
      <c r="F4" s="121"/>
      <c r="G4" s="121"/>
      <c r="H4" s="121"/>
      <c r="I4" s="121"/>
      <c r="J4" s="121"/>
      <c r="K4" s="121"/>
    </row>
    <row r="5" spans="1:21" ht="19.5" customHeight="1">
      <c r="A5" s="62"/>
      <c r="B5" s="447"/>
      <c r="C5" s="88"/>
      <c r="D5" s="88"/>
      <c r="E5" s="88"/>
      <c r="F5" s="88"/>
      <c r="G5" s="88"/>
      <c r="H5" s="88"/>
      <c r="I5" s="88"/>
      <c r="J5" s="88"/>
      <c r="K5" s="79"/>
    </row>
    <row r="6" spans="1:21" ht="15">
      <c r="A6" s="120"/>
      <c r="B6" s="503" t="s">
        <v>231</v>
      </c>
      <c r="C6" s="502" t="s">
        <v>230</v>
      </c>
      <c r="D6" s="502"/>
      <c r="E6" s="502"/>
      <c r="F6" s="502"/>
      <c r="G6" s="502"/>
      <c r="H6" s="502"/>
      <c r="I6" s="502"/>
      <c r="J6" s="502"/>
      <c r="K6" s="502"/>
    </row>
    <row r="7" spans="1:21" ht="54" customHeight="1">
      <c r="A7" s="61"/>
      <c r="B7" s="504"/>
      <c r="C7" s="250" t="s">
        <v>232</v>
      </c>
      <c r="D7" s="250" t="s">
        <v>233</v>
      </c>
      <c r="E7" s="250" t="s">
        <v>234</v>
      </c>
      <c r="F7" s="250" t="s">
        <v>235</v>
      </c>
      <c r="G7" s="250" t="s">
        <v>236</v>
      </c>
      <c r="H7" s="250" t="s">
        <v>237</v>
      </c>
      <c r="I7" s="250" t="s">
        <v>238</v>
      </c>
      <c r="J7" s="250" t="s">
        <v>239</v>
      </c>
      <c r="K7" s="250" t="s">
        <v>240</v>
      </c>
    </row>
    <row r="8" spans="1:21" ht="52.5" customHeight="1">
      <c r="A8" s="61"/>
      <c r="B8" s="504"/>
      <c r="C8" s="118" t="s">
        <v>241</v>
      </c>
      <c r="D8" s="249" t="s">
        <v>242</v>
      </c>
      <c r="E8" s="249" t="s">
        <v>243</v>
      </c>
      <c r="F8" s="249" t="s">
        <v>244</v>
      </c>
      <c r="G8" s="249" t="s">
        <v>249</v>
      </c>
      <c r="H8" s="249" t="s">
        <v>245</v>
      </c>
      <c r="I8" s="249" t="s">
        <v>246</v>
      </c>
      <c r="J8" s="249" t="s">
        <v>247</v>
      </c>
      <c r="K8" s="118" t="s">
        <v>248</v>
      </c>
    </row>
    <row r="9" spans="1:21" ht="15">
      <c r="A9" s="117"/>
      <c r="B9" s="448"/>
      <c r="C9" s="78"/>
      <c r="D9" s="116"/>
      <c r="E9" s="78"/>
      <c r="F9" s="78"/>
      <c r="G9" s="78"/>
      <c r="H9" s="78"/>
      <c r="I9" s="78"/>
      <c r="J9" s="78"/>
      <c r="K9" s="119"/>
    </row>
    <row r="10" spans="1:21" ht="15" customHeight="1">
      <c r="A10" s="115"/>
      <c r="B10" s="500" t="s">
        <v>51</v>
      </c>
      <c r="C10" s="500"/>
      <c r="D10" s="500"/>
      <c r="E10" s="500"/>
      <c r="F10" s="500"/>
      <c r="G10" s="500"/>
      <c r="H10" s="500"/>
      <c r="I10" s="500"/>
      <c r="J10" s="500"/>
      <c r="K10" s="500"/>
    </row>
    <row r="11" spans="1:21" ht="15" customHeight="1">
      <c r="A11" s="53" t="s">
        <v>18</v>
      </c>
      <c r="B11" s="280">
        <f>SUM(C11:K11)</f>
        <v>1413</v>
      </c>
      <c r="C11" s="288">
        <f>C12+C15+C23</f>
        <v>601</v>
      </c>
      <c r="D11" s="288">
        <f>D12+D15+D23</f>
        <v>375</v>
      </c>
      <c r="E11" s="288">
        <f t="shared" ref="E11:K11" si="0">E12+E15+E23</f>
        <v>337</v>
      </c>
      <c r="F11" s="288">
        <f>F12+F15+F23</f>
        <v>84</v>
      </c>
      <c r="G11" s="288">
        <f t="shared" si="0"/>
        <v>5</v>
      </c>
      <c r="H11" s="288">
        <f t="shared" si="0"/>
        <v>3</v>
      </c>
      <c r="I11" s="288">
        <f t="shared" si="0"/>
        <v>3</v>
      </c>
      <c r="J11" s="288">
        <f t="shared" si="0"/>
        <v>5</v>
      </c>
      <c r="K11" s="288">
        <f t="shared" si="0"/>
        <v>0</v>
      </c>
      <c r="M11" s="271"/>
    </row>
    <row r="12" spans="1:21" ht="14.1" customHeight="1">
      <c r="A12" s="377" t="s">
        <v>325</v>
      </c>
      <c r="B12" s="280">
        <f t="shared" ref="B12:B17" si="1">SUM(C12:K12)</f>
        <v>21</v>
      </c>
      <c r="C12" s="280">
        <v>0</v>
      </c>
      <c r="D12" s="280">
        <v>0</v>
      </c>
      <c r="E12" s="280">
        <v>7</v>
      </c>
      <c r="F12" s="280">
        <v>9</v>
      </c>
      <c r="G12" s="280">
        <v>1</v>
      </c>
      <c r="H12" s="280">
        <v>0</v>
      </c>
      <c r="I12" s="280">
        <v>1</v>
      </c>
      <c r="J12" s="280">
        <v>3</v>
      </c>
      <c r="K12" s="280">
        <v>0</v>
      </c>
    </row>
    <row r="13" spans="1:21" ht="14.1" customHeight="1">
      <c r="A13" s="101" t="s">
        <v>37</v>
      </c>
      <c r="B13" s="280">
        <f t="shared" si="1"/>
        <v>12</v>
      </c>
      <c r="C13" s="289">
        <v>0</v>
      </c>
      <c r="D13" s="289">
        <v>0</v>
      </c>
      <c r="E13" s="289">
        <v>3</v>
      </c>
      <c r="F13" s="289">
        <v>4</v>
      </c>
      <c r="G13" s="289">
        <v>1</v>
      </c>
      <c r="H13" s="289">
        <v>0</v>
      </c>
      <c r="I13" s="289">
        <v>1</v>
      </c>
      <c r="J13" s="289">
        <v>3</v>
      </c>
      <c r="K13" s="289">
        <v>0</v>
      </c>
    </row>
    <row r="14" spans="1:21" ht="14.1" customHeight="1">
      <c r="A14" s="101" t="s">
        <v>36</v>
      </c>
      <c r="B14" s="280">
        <f t="shared" si="1"/>
        <v>9</v>
      </c>
      <c r="C14" s="289">
        <v>0</v>
      </c>
      <c r="D14" s="289">
        <v>0</v>
      </c>
      <c r="E14" s="289">
        <v>4</v>
      </c>
      <c r="F14" s="289">
        <v>5</v>
      </c>
      <c r="G14" s="289">
        <v>0</v>
      </c>
      <c r="H14" s="289">
        <v>0</v>
      </c>
      <c r="I14" s="289">
        <v>0</v>
      </c>
      <c r="J14" s="289">
        <v>0</v>
      </c>
      <c r="K14" s="289">
        <v>0</v>
      </c>
    </row>
    <row r="15" spans="1:21" ht="14.1" customHeight="1">
      <c r="A15" s="377" t="s">
        <v>326</v>
      </c>
      <c r="B15" s="280">
        <f t="shared" si="1"/>
        <v>1390</v>
      </c>
      <c r="C15" s="280">
        <v>601</v>
      </c>
      <c r="D15" s="280">
        <v>374</v>
      </c>
      <c r="E15" s="280">
        <v>329</v>
      </c>
      <c r="F15" s="280">
        <v>75</v>
      </c>
      <c r="G15" s="280">
        <v>4</v>
      </c>
      <c r="H15" s="280">
        <v>3</v>
      </c>
      <c r="I15" s="280">
        <v>2</v>
      </c>
      <c r="J15" s="280">
        <v>2</v>
      </c>
      <c r="K15" s="280">
        <v>0</v>
      </c>
      <c r="M15" s="280"/>
      <c r="N15" s="280"/>
      <c r="O15" s="280"/>
      <c r="P15" s="280"/>
      <c r="Q15" s="280"/>
      <c r="R15" s="280"/>
      <c r="S15" s="280"/>
      <c r="T15" s="280"/>
      <c r="U15" s="280"/>
    </row>
    <row r="16" spans="1:21" ht="14.1" customHeight="1">
      <c r="A16" s="101" t="s">
        <v>34</v>
      </c>
      <c r="B16" s="280">
        <f>SUM(C16:J16)</f>
        <v>217</v>
      </c>
      <c r="C16" s="280">
        <v>115</v>
      </c>
      <c r="D16" s="280">
        <v>42</v>
      </c>
      <c r="E16" s="280">
        <v>54</v>
      </c>
      <c r="F16" s="280">
        <v>5</v>
      </c>
      <c r="G16" s="280">
        <v>0</v>
      </c>
      <c r="H16" s="280">
        <v>0</v>
      </c>
      <c r="I16" s="280">
        <v>0</v>
      </c>
      <c r="J16" s="280">
        <v>1</v>
      </c>
      <c r="K16" s="304">
        <v>0</v>
      </c>
    </row>
    <row r="17" spans="1:20" ht="14.1" customHeight="1">
      <c r="A17" s="101" t="s">
        <v>33</v>
      </c>
      <c r="B17" s="280">
        <f t="shared" si="1"/>
        <v>2</v>
      </c>
      <c r="C17" s="289">
        <v>2</v>
      </c>
      <c r="D17" s="289">
        <v>0</v>
      </c>
      <c r="E17" s="289">
        <v>0</v>
      </c>
      <c r="F17" s="289">
        <v>0</v>
      </c>
      <c r="G17" s="289">
        <v>0</v>
      </c>
      <c r="H17" s="289">
        <v>0</v>
      </c>
      <c r="I17" s="289">
        <v>0</v>
      </c>
      <c r="J17" s="289">
        <v>0</v>
      </c>
      <c r="K17" s="304">
        <v>0</v>
      </c>
    </row>
    <row r="18" spans="1:20" ht="14.1" customHeight="1">
      <c r="A18" s="101" t="s">
        <v>32</v>
      </c>
      <c r="B18" s="280">
        <f t="shared" ref="B18:B21" si="2">SUM(C18:K18)</f>
        <v>1049</v>
      </c>
      <c r="C18" s="289">
        <v>450</v>
      </c>
      <c r="D18" s="289">
        <v>303</v>
      </c>
      <c r="E18" s="289">
        <v>239</v>
      </c>
      <c r="F18" s="289">
        <v>54</v>
      </c>
      <c r="G18" s="289">
        <v>1</v>
      </c>
      <c r="H18" s="289">
        <v>1</v>
      </c>
      <c r="I18" s="289">
        <v>1</v>
      </c>
      <c r="J18" s="289">
        <v>0</v>
      </c>
      <c r="K18" s="304">
        <v>0</v>
      </c>
    </row>
    <row r="19" spans="1:20" ht="14.1" customHeight="1">
      <c r="A19" s="101" t="s">
        <v>10</v>
      </c>
      <c r="B19" s="280">
        <f t="shared" si="2"/>
        <v>2</v>
      </c>
      <c r="C19" s="289">
        <v>0</v>
      </c>
      <c r="D19" s="289">
        <v>1</v>
      </c>
      <c r="E19" s="289">
        <v>0</v>
      </c>
      <c r="F19" s="289">
        <v>0</v>
      </c>
      <c r="G19" s="289">
        <v>0</v>
      </c>
      <c r="H19" s="289">
        <v>1</v>
      </c>
      <c r="I19" s="289">
        <v>0</v>
      </c>
      <c r="J19" s="289">
        <v>0</v>
      </c>
      <c r="K19" s="304">
        <v>0</v>
      </c>
    </row>
    <row r="20" spans="1:20" ht="14.1" customHeight="1">
      <c r="A20" s="104" t="s">
        <v>9</v>
      </c>
      <c r="B20" s="280"/>
      <c r="C20" s="289"/>
      <c r="D20" s="289"/>
      <c r="E20" s="289"/>
      <c r="F20" s="289"/>
      <c r="G20" s="289"/>
      <c r="H20" s="289"/>
      <c r="I20" s="289"/>
      <c r="J20" s="289"/>
      <c r="K20" s="304"/>
    </row>
    <row r="21" spans="1:20" ht="14.1" customHeight="1">
      <c r="A21" s="101" t="s">
        <v>8</v>
      </c>
      <c r="B21" s="280">
        <f t="shared" si="2"/>
        <v>120</v>
      </c>
      <c r="C21" s="289">
        <v>34</v>
      </c>
      <c r="D21" s="289">
        <v>28</v>
      </c>
      <c r="E21" s="289">
        <v>36</v>
      </c>
      <c r="F21" s="289">
        <v>16</v>
      </c>
      <c r="G21" s="289">
        <v>3</v>
      </c>
      <c r="H21" s="289">
        <v>1</v>
      </c>
      <c r="I21" s="289">
        <v>1</v>
      </c>
      <c r="J21" s="289">
        <v>1</v>
      </c>
      <c r="K21" s="304">
        <v>0</v>
      </c>
    </row>
    <row r="22" spans="1:20" ht="14.1" customHeight="1">
      <c r="A22" s="104" t="s">
        <v>7</v>
      </c>
      <c r="B22" s="280"/>
      <c r="C22" s="280"/>
      <c r="D22" s="280"/>
      <c r="E22" s="280"/>
      <c r="F22" s="280"/>
      <c r="G22" s="280"/>
      <c r="H22" s="280"/>
      <c r="I22" s="280"/>
      <c r="J22" s="280"/>
      <c r="K22" s="280"/>
    </row>
    <row r="23" spans="1:20" ht="14.1" customHeight="1">
      <c r="A23" s="103" t="s">
        <v>6</v>
      </c>
      <c r="B23" s="280">
        <f>SUM(C23:K23)</f>
        <v>2</v>
      </c>
      <c r="C23" s="280">
        <v>0</v>
      </c>
      <c r="D23" s="280">
        <v>1</v>
      </c>
      <c r="E23" s="280">
        <v>1</v>
      </c>
      <c r="F23" s="280">
        <v>0</v>
      </c>
      <c r="G23" s="280">
        <v>0</v>
      </c>
      <c r="H23" s="280">
        <v>0</v>
      </c>
      <c r="I23" s="280">
        <v>0</v>
      </c>
      <c r="J23" s="280">
        <v>0</v>
      </c>
      <c r="K23" s="280">
        <v>0</v>
      </c>
    </row>
    <row r="24" spans="1:20" ht="14.1" customHeight="1">
      <c r="A24" s="102" t="s">
        <v>5</v>
      </c>
      <c r="B24" s="280"/>
      <c r="C24" s="280"/>
      <c r="D24" s="280"/>
      <c r="E24" s="280"/>
      <c r="F24" s="280"/>
      <c r="G24" s="280"/>
      <c r="H24" s="280"/>
      <c r="I24" s="280"/>
      <c r="J24" s="280"/>
      <c r="K24" s="280"/>
    </row>
    <row r="25" spans="1:20" ht="14.1" customHeight="1">
      <c r="A25" s="308" t="s">
        <v>287</v>
      </c>
      <c r="B25" s="280">
        <f t="shared" ref="B25:B26" si="3">SUM(C25:K25)</f>
        <v>1</v>
      </c>
      <c r="C25" s="289">
        <v>0</v>
      </c>
      <c r="D25" s="289">
        <v>0</v>
      </c>
      <c r="E25" s="289">
        <v>1</v>
      </c>
      <c r="F25" s="289">
        <v>0</v>
      </c>
      <c r="G25" s="289">
        <v>0</v>
      </c>
      <c r="H25" s="289">
        <v>0</v>
      </c>
      <c r="I25" s="289">
        <v>0</v>
      </c>
      <c r="J25" s="289">
        <v>0</v>
      </c>
      <c r="K25" s="289">
        <v>0</v>
      </c>
    </row>
    <row r="26" spans="1:20" ht="14.1" customHeight="1">
      <c r="A26" s="308" t="s">
        <v>327</v>
      </c>
      <c r="B26" s="280">
        <f t="shared" si="3"/>
        <v>1</v>
      </c>
      <c r="C26" s="289">
        <v>0</v>
      </c>
      <c r="D26" s="289">
        <v>1</v>
      </c>
      <c r="E26" s="289">
        <v>0</v>
      </c>
      <c r="F26" s="289">
        <v>0</v>
      </c>
      <c r="G26" s="289">
        <v>0</v>
      </c>
      <c r="H26" s="289">
        <v>0</v>
      </c>
      <c r="I26" s="289">
        <v>0</v>
      </c>
      <c r="J26" s="289">
        <v>0</v>
      </c>
      <c r="K26" s="289">
        <v>0</v>
      </c>
    </row>
    <row r="27" spans="1:20" ht="8.25" customHeight="1">
      <c r="A27" s="105"/>
      <c r="B27" s="126"/>
      <c r="C27" s="126"/>
      <c r="D27" s="126"/>
      <c r="E27" s="126"/>
      <c r="F27" s="126"/>
      <c r="G27" s="126"/>
      <c r="H27" s="126"/>
      <c r="I27" s="126"/>
      <c r="J27" s="126"/>
      <c r="K27" s="126"/>
    </row>
    <row r="28" spans="1:20" ht="14.1" customHeight="1">
      <c r="A28" s="114"/>
      <c r="B28" s="501" t="s">
        <v>26</v>
      </c>
      <c r="C28" s="501"/>
      <c r="D28" s="501"/>
      <c r="E28" s="501"/>
      <c r="F28" s="501"/>
      <c r="G28" s="501"/>
      <c r="H28" s="501"/>
      <c r="I28" s="501"/>
      <c r="J28" s="501"/>
      <c r="K28" s="501"/>
    </row>
    <row r="29" spans="1:20" ht="14.1" customHeight="1">
      <c r="A29" s="103" t="s">
        <v>23</v>
      </c>
      <c r="B29" s="76">
        <v>100</v>
      </c>
      <c r="C29" s="76">
        <v>100</v>
      </c>
      <c r="D29" s="76">
        <v>100</v>
      </c>
      <c r="E29" s="76">
        <v>100</v>
      </c>
      <c r="F29" s="76">
        <v>100</v>
      </c>
      <c r="G29" s="76">
        <v>100</v>
      </c>
      <c r="H29" s="76">
        <v>100</v>
      </c>
      <c r="I29" s="76">
        <v>100</v>
      </c>
      <c r="J29" s="76">
        <v>100</v>
      </c>
      <c r="K29" s="96">
        <v>0</v>
      </c>
      <c r="M29" s="280"/>
      <c r="N29" s="280"/>
      <c r="O29" s="280"/>
      <c r="P29" s="280"/>
      <c r="Q29" s="280"/>
      <c r="R29" s="280"/>
      <c r="S29" s="280"/>
      <c r="T29" s="280"/>
    </row>
    <row r="30" spans="1:20" ht="14.1" customHeight="1">
      <c r="A30" s="377" t="s">
        <v>325</v>
      </c>
      <c r="B30" s="96">
        <f>(B12/$B$11)*100</f>
        <v>1.48619957537155</v>
      </c>
      <c r="C30" s="96">
        <f>(C12/$C$11)*100</f>
        <v>0</v>
      </c>
      <c r="D30" s="96">
        <f>(D12/$D$11)*100</f>
        <v>0</v>
      </c>
      <c r="E30" s="96">
        <f>(E12/$E$11)*100</f>
        <v>2.0771513353115725</v>
      </c>
      <c r="F30" s="96">
        <f>(F12/$F$11)*100</f>
        <v>10.714285714285714</v>
      </c>
      <c r="G30" s="96">
        <f>(G12/$G$11)*100</f>
        <v>20</v>
      </c>
      <c r="H30" s="96">
        <f>(H12/$H$11)*100</f>
        <v>0</v>
      </c>
      <c r="I30" s="96">
        <f>(I12/$I$11)*100</f>
        <v>33.333333333333329</v>
      </c>
      <c r="J30" s="96">
        <f>(J12/$J$11)*100</f>
        <v>60</v>
      </c>
      <c r="K30" s="96">
        <v>0</v>
      </c>
      <c r="L30" s="451"/>
      <c r="M30" s="451"/>
      <c r="N30" s="451"/>
      <c r="O30" s="451"/>
      <c r="P30" s="451"/>
      <c r="Q30" s="451"/>
    </row>
    <row r="31" spans="1:20" ht="14.1" customHeight="1">
      <c r="A31" s="101" t="s">
        <v>37</v>
      </c>
      <c r="B31" s="96">
        <f t="shared" ref="B31:H44" si="4">(B13/$B$11)*100</f>
        <v>0.84925690021231426</v>
      </c>
      <c r="C31" s="100">
        <f t="shared" ref="C31:C44" si="5">(C13/$C$11)*100</f>
        <v>0</v>
      </c>
      <c r="D31" s="100">
        <f t="shared" ref="D31:D44" si="6">(D13/$D$11)*100</f>
        <v>0</v>
      </c>
      <c r="E31" s="100">
        <f t="shared" ref="E31:E44" si="7">(E13/$E$11)*100</f>
        <v>0.89020771513353114</v>
      </c>
      <c r="F31" s="100">
        <f t="shared" ref="F31:F44" si="8">(F13/$F$11)*100</f>
        <v>4.7619047619047619</v>
      </c>
      <c r="G31" s="100">
        <f t="shared" ref="G31:G44" si="9">(G13/$G$11)*100</f>
        <v>20</v>
      </c>
      <c r="H31" s="100">
        <f t="shared" ref="H31:H44" si="10">(H13/$H$11)*100</f>
        <v>0</v>
      </c>
      <c r="I31" s="100">
        <f t="shared" ref="I31:I44" si="11">(I13/$I$11)*100</f>
        <v>33.333333333333329</v>
      </c>
      <c r="J31" s="100">
        <f t="shared" ref="J31:J44" si="12">(J13/$J$11)*100</f>
        <v>60</v>
      </c>
      <c r="K31" s="100">
        <v>0</v>
      </c>
    </row>
    <row r="32" spans="1:20" ht="14.1" customHeight="1">
      <c r="A32" s="101" t="s">
        <v>36</v>
      </c>
      <c r="B32" s="96">
        <f t="shared" si="4"/>
        <v>0.63694267515923575</v>
      </c>
      <c r="C32" s="100">
        <f t="shared" si="5"/>
        <v>0</v>
      </c>
      <c r="D32" s="100">
        <f t="shared" si="6"/>
        <v>0</v>
      </c>
      <c r="E32" s="100">
        <f t="shared" si="7"/>
        <v>1.1869436201780417</v>
      </c>
      <c r="F32" s="100">
        <f t="shared" si="8"/>
        <v>5.9523809523809517</v>
      </c>
      <c r="G32" s="100">
        <f t="shared" si="9"/>
        <v>0</v>
      </c>
      <c r="H32" s="100">
        <f t="shared" si="10"/>
        <v>0</v>
      </c>
      <c r="I32" s="100">
        <f t="shared" si="11"/>
        <v>0</v>
      </c>
      <c r="J32" s="100">
        <f t="shared" si="12"/>
        <v>0</v>
      </c>
      <c r="K32" s="100">
        <v>0</v>
      </c>
    </row>
    <row r="33" spans="1:11" ht="14.1" customHeight="1">
      <c r="A33" s="377" t="s">
        <v>326</v>
      </c>
      <c r="B33" s="96">
        <f t="shared" si="4"/>
        <v>98.3722576079264</v>
      </c>
      <c r="C33" s="76">
        <f t="shared" si="5"/>
        <v>100</v>
      </c>
      <c r="D33" s="96">
        <f t="shared" si="6"/>
        <v>99.733333333333334</v>
      </c>
      <c r="E33" s="96">
        <f t="shared" si="7"/>
        <v>97.626112759643917</v>
      </c>
      <c r="F33" s="96">
        <f t="shared" si="8"/>
        <v>89.285714285714292</v>
      </c>
      <c r="G33" s="96">
        <f t="shared" si="9"/>
        <v>80</v>
      </c>
      <c r="H33" s="96">
        <f t="shared" si="10"/>
        <v>100</v>
      </c>
      <c r="I33" s="96">
        <f t="shared" si="11"/>
        <v>66.666666666666657</v>
      </c>
      <c r="J33" s="96">
        <f t="shared" si="12"/>
        <v>40</v>
      </c>
      <c r="K33" s="96">
        <v>0</v>
      </c>
    </row>
    <row r="34" spans="1:11" ht="14.1" customHeight="1">
      <c r="A34" s="101" t="s">
        <v>34</v>
      </c>
      <c r="B34" s="96">
        <f t="shared" si="4"/>
        <v>15.357395612172683</v>
      </c>
      <c r="C34" s="100">
        <f t="shared" si="4"/>
        <v>8.1387119603680116</v>
      </c>
      <c r="D34" s="100">
        <f t="shared" si="4"/>
        <v>2.9723991507431</v>
      </c>
      <c r="E34" s="100">
        <f t="shared" si="4"/>
        <v>3.8216560509554141</v>
      </c>
      <c r="F34" s="100">
        <f t="shared" si="4"/>
        <v>0.35385704175513089</v>
      </c>
      <c r="G34" s="100">
        <f t="shared" si="4"/>
        <v>0</v>
      </c>
      <c r="H34" s="100">
        <f t="shared" si="4"/>
        <v>0</v>
      </c>
      <c r="I34" s="100">
        <f>(H16/$I$11)*100</f>
        <v>0</v>
      </c>
      <c r="J34" s="100">
        <f>(I16/$J$11)*100</f>
        <v>0</v>
      </c>
      <c r="K34" s="100">
        <v>0</v>
      </c>
    </row>
    <row r="35" spans="1:11" ht="14.1" customHeight="1">
      <c r="A35" s="101" t="s">
        <v>33</v>
      </c>
      <c r="B35" s="96"/>
      <c r="C35" s="100"/>
      <c r="D35" s="100"/>
      <c r="E35" s="100"/>
      <c r="F35" s="100"/>
      <c r="G35" s="100"/>
      <c r="H35" s="100"/>
      <c r="I35" s="100"/>
      <c r="J35" s="100"/>
      <c r="K35" s="100">
        <v>0</v>
      </c>
    </row>
    <row r="36" spans="1:11" ht="14.1" customHeight="1">
      <c r="A36" s="101" t="s">
        <v>32</v>
      </c>
      <c r="B36" s="96">
        <f t="shared" si="4"/>
        <v>74.239207360226473</v>
      </c>
      <c r="C36" s="100">
        <f t="shared" si="5"/>
        <v>74.875207986688849</v>
      </c>
      <c r="D36" s="100">
        <f t="shared" si="6"/>
        <v>80.800000000000011</v>
      </c>
      <c r="E36" s="100">
        <f t="shared" si="7"/>
        <v>70.919881305637972</v>
      </c>
      <c r="F36" s="100">
        <f t="shared" si="8"/>
        <v>64.285714285714292</v>
      </c>
      <c r="G36" s="100">
        <f t="shared" si="9"/>
        <v>20</v>
      </c>
      <c r="H36" s="100">
        <f t="shared" si="10"/>
        <v>33.333333333333329</v>
      </c>
      <c r="I36" s="100">
        <f t="shared" si="11"/>
        <v>33.333333333333329</v>
      </c>
      <c r="J36" s="100">
        <f t="shared" si="12"/>
        <v>0</v>
      </c>
      <c r="K36" s="100">
        <v>0</v>
      </c>
    </row>
    <row r="37" spans="1:11" ht="14.1" customHeight="1">
      <c r="A37" s="101" t="s">
        <v>10</v>
      </c>
      <c r="B37" s="96">
        <f t="shared" si="4"/>
        <v>0.14154281670205238</v>
      </c>
      <c r="C37" s="100">
        <f t="shared" si="5"/>
        <v>0</v>
      </c>
      <c r="D37" s="100">
        <f t="shared" si="6"/>
        <v>0.26666666666666666</v>
      </c>
      <c r="E37" s="100">
        <f t="shared" si="7"/>
        <v>0</v>
      </c>
      <c r="F37" s="100">
        <f t="shared" si="8"/>
        <v>0</v>
      </c>
      <c r="G37" s="100">
        <f t="shared" si="9"/>
        <v>0</v>
      </c>
      <c r="H37" s="100">
        <f t="shared" si="10"/>
        <v>33.333333333333329</v>
      </c>
      <c r="I37" s="100">
        <f t="shared" si="11"/>
        <v>0</v>
      </c>
      <c r="J37" s="100">
        <f t="shared" si="12"/>
        <v>0</v>
      </c>
      <c r="K37" s="100">
        <v>0</v>
      </c>
    </row>
    <row r="38" spans="1:11" ht="14.1" customHeight="1">
      <c r="A38" s="104" t="s">
        <v>9</v>
      </c>
      <c r="B38" s="96"/>
      <c r="C38" s="100"/>
      <c r="D38" s="100"/>
      <c r="E38" s="100"/>
      <c r="F38" s="100"/>
      <c r="G38" s="100"/>
      <c r="H38" s="100"/>
      <c r="I38" s="100"/>
      <c r="J38" s="100"/>
      <c r="K38" s="100">
        <v>0</v>
      </c>
    </row>
    <row r="39" spans="1:11" ht="14.1" customHeight="1">
      <c r="A39" s="101" t="s">
        <v>8</v>
      </c>
      <c r="B39" s="96">
        <f t="shared" si="4"/>
        <v>8.4925690021231421</v>
      </c>
      <c r="C39" s="100">
        <f t="shared" si="5"/>
        <v>5.657237936772046</v>
      </c>
      <c r="D39" s="100">
        <f t="shared" si="6"/>
        <v>7.4666666666666677</v>
      </c>
      <c r="E39" s="100">
        <f t="shared" si="7"/>
        <v>10.682492581602373</v>
      </c>
      <c r="F39" s="100">
        <f t="shared" si="8"/>
        <v>19.047619047619047</v>
      </c>
      <c r="G39" s="100">
        <f t="shared" si="9"/>
        <v>60</v>
      </c>
      <c r="H39" s="100">
        <f t="shared" si="10"/>
        <v>33.333333333333329</v>
      </c>
      <c r="I39" s="100">
        <f t="shared" si="11"/>
        <v>33.333333333333329</v>
      </c>
      <c r="J39" s="100">
        <f t="shared" si="12"/>
        <v>20</v>
      </c>
      <c r="K39" s="100">
        <v>0</v>
      </c>
    </row>
    <row r="40" spans="1:11" ht="14.1" customHeight="1">
      <c r="A40" s="104" t="s">
        <v>7</v>
      </c>
      <c r="B40" s="96"/>
      <c r="C40" s="100"/>
      <c r="D40" s="100"/>
      <c r="E40" s="100"/>
      <c r="F40" s="100"/>
      <c r="G40" s="100"/>
      <c r="H40" s="100"/>
      <c r="I40" s="100"/>
      <c r="J40" s="100"/>
      <c r="K40" s="100">
        <v>0</v>
      </c>
    </row>
    <row r="41" spans="1:11" ht="14.1" customHeight="1">
      <c r="A41" s="103" t="s">
        <v>6</v>
      </c>
      <c r="B41" s="96">
        <f t="shared" si="4"/>
        <v>0.14154281670205238</v>
      </c>
      <c r="C41" s="96">
        <f t="shared" si="5"/>
        <v>0</v>
      </c>
      <c r="D41" s="96">
        <f>(D23/$D$11)*100</f>
        <v>0.26666666666666666</v>
      </c>
      <c r="E41" s="96">
        <f t="shared" si="7"/>
        <v>0.29673590504451042</v>
      </c>
      <c r="F41" s="96">
        <f>(F23/$F$11)*100</f>
        <v>0</v>
      </c>
      <c r="G41" s="96">
        <f t="shared" si="9"/>
        <v>0</v>
      </c>
      <c r="H41" s="96">
        <f t="shared" si="10"/>
        <v>0</v>
      </c>
      <c r="I41" s="96">
        <f t="shared" si="11"/>
        <v>0</v>
      </c>
      <c r="J41" s="96">
        <f t="shared" si="12"/>
        <v>0</v>
      </c>
      <c r="K41" s="96">
        <v>0</v>
      </c>
    </row>
    <row r="42" spans="1:11" ht="14.1" customHeight="1">
      <c r="A42" s="102" t="s">
        <v>5</v>
      </c>
      <c r="B42" s="96"/>
      <c r="C42" s="100"/>
      <c r="D42" s="100"/>
      <c r="E42" s="100"/>
      <c r="F42" s="100"/>
      <c r="G42" s="100"/>
      <c r="H42" s="100"/>
      <c r="I42" s="100"/>
      <c r="J42" s="100"/>
      <c r="K42" s="100">
        <v>0</v>
      </c>
    </row>
    <row r="43" spans="1:11" ht="14.1" customHeight="1">
      <c r="A43" s="101" t="s">
        <v>31</v>
      </c>
      <c r="B43" s="96">
        <f t="shared" si="4"/>
        <v>7.0771408351026188E-2</v>
      </c>
      <c r="C43" s="100">
        <f t="shared" si="5"/>
        <v>0</v>
      </c>
      <c r="D43" s="100">
        <f t="shared" si="6"/>
        <v>0</v>
      </c>
      <c r="E43" s="100">
        <f t="shared" si="7"/>
        <v>0.29673590504451042</v>
      </c>
      <c r="F43" s="100">
        <f t="shared" si="8"/>
        <v>0</v>
      </c>
      <c r="G43" s="100">
        <f t="shared" si="9"/>
        <v>0</v>
      </c>
      <c r="H43" s="100">
        <f t="shared" si="10"/>
        <v>0</v>
      </c>
      <c r="I43" s="100">
        <f t="shared" si="11"/>
        <v>0</v>
      </c>
      <c r="J43" s="100">
        <f t="shared" si="12"/>
        <v>0</v>
      </c>
      <c r="K43" s="100">
        <v>0</v>
      </c>
    </row>
    <row r="44" spans="1:11" ht="14.1" customHeight="1">
      <c r="A44" s="212" t="s">
        <v>30</v>
      </c>
      <c r="B44" s="449">
        <f t="shared" si="4"/>
        <v>7.0771408351026188E-2</v>
      </c>
      <c r="C44" s="213">
        <f t="shared" si="5"/>
        <v>0</v>
      </c>
      <c r="D44" s="213">
        <f t="shared" si="6"/>
        <v>0.26666666666666666</v>
      </c>
      <c r="E44" s="213">
        <f t="shared" si="7"/>
        <v>0</v>
      </c>
      <c r="F44" s="213">
        <f t="shared" si="8"/>
        <v>0</v>
      </c>
      <c r="G44" s="213">
        <f t="shared" si="9"/>
        <v>0</v>
      </c>
      <c r="H44" s="213">
        <f t="shared" si="10"/>
        <v>0</v>
      </c>
      <c r="I44" s="213">
        <f t="shared" si="11"/>
        <v>0</v>
      </c>
      <c r="J44" s="213">
        <f t="shared" si="12"/>
        <v>0</v>
      </c>
      <c r="K44" s="213">
        <v>0</v>
      </c>
    </row>
    <row r="45" spans="1:11" ht="18" customHeight="1">
      <c r="K45" s="354">
        <v>159</v>
      </c>
    </row>
  </sheetData>
  <mergeCells count="4">
    <mergeCell ref="B10:K10"/>
    <mergeCell ref="B28:K28"/>
    <mergeCell ref="C6:K6"/>
    <mergeCell ref="B6:B8"/>
  </mergeCells>
  <pageMargins left="0" right="0" top="0" bottom="0" header="0.31496062992125984" footer="0"/>
  <pageSetup paperSize="9" firstPageNumber="37" orientation="portrait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7" workbookViewId="0">
      <selection activeCell="N21" sqref="N21"/>
    </sheetView>
  </sheetViews>
  <sheetFormatPr defaultColWidth="8.88671875" defaultRowHeight="18" customHeight="1"/>
  <cols>
    <col min="1" max="1" width="19" style="8" customWidth="1"/>
    <col min="2" max="2" width="6" style="9" customWidth="1"/>
    <col min="3" max="3" width="5.33203125" style="8" customWidth="1"/>
    <col min="4" max="4" width="5.109375" style="8" customWidth="1"/>
    <col min="5" max="5" width="5.5546875" style="8" customWidth="1"/>
    <col min="6" max="6" width="5.44140625" style="8" customWidth="1"/>
    <col min="7" max="8" width="4.33203125" style="8" customWidth="1"/>
    <col min="9" max="9" width="4.88671875" style="8" customWidth="1"/>
    <col min="10" max="11" width="5.44140625" style="8" customWidth="1"/>
    <col min="12" max="12" width="7.21875" style="8" customWidth="1"/>
    <col min="13" max="16384" width="8.88671875" style="8"/>
  </cols>
  <sheetData>
    <row r="1" spans="1:12" ht="18" customHeight="1">
      <c r="A1" s="399" t="s">
        <v>380</v>
      </c>
      <c r="B1" s="440"/>
      <c r="C1" s="12"/>
      <c r="D1" s="12"/>
      <c r="E1" s="12"/>
      <c r="F1" s="12"/>
      <c r="G1" s="12"/>
      <c r="H1" s="12"/>
      <c r="I1" s="12"/>
    </row>
    <row r="2" spans="1:12" ht="18" customHeight="1">
      <c r="A2" s="15" t="s">
        <v>55</v>
      </c>
      <c r="B2" s="440"/>
      <c r="C2" s="12"/>
      <c r="D2" s="12"/>
      <c r="E2" s="12"/>
      <c r="F2" s="12"/>
      <c r="G2" s="12"/>
      <c r="H2" s="12"/>
      <c r="I2" s="12"/>
    </row>
    <row r="3" spans="1:12" ht="18" customHeight="1">
      <c r="A3" s="14" t="s">
        <v>379</v>
      </c>
      <c r="B3" s="440"/>
      <c r="C3" s="12"/>
      <c r="D3" s="12"/>
      <c r="E3" s="12"/>
      <c r="F3" s="12"/>
      <c r="G3" s="12"/>
      <c r="H3" s="12"/>
      <c r="I3" s="12"/>
    </row>
    <row r="4" spans="1:12" ht="18" customHeight="1">
      <c r="A4" s="14" t="s">
        <v>136</v>
      </c>
      <c r="B4" s="440"/>
      <c r="C4" s="12"/>
      <c r="D4" s="12"/>
      <c r="E4" s="12"/>
      <c r="F4" s="12"/>
      <c r="G4" s="12"/>
      <c r="H4" s="12"/>
      <c r="I4" s="12"/>
    </row>
    <row r="5" spans="1:12" ht="18" customHeight="1">
      <c r="A5" s="23" t="s">
        <v>54</v>
      </c>
      <c r="B5" s="441"/>
      <c r="C5" s="251"/>
      <c r="D5" s="251"/>
      <c r="E5" s="251"/>
      <c r="F5" s="251"/>
      <c r="G5" s="251"/>
      <c r="H5" s="251"/>
      <c r="I5" s="211"/>
      <c r="J5" s="211"/>
      <c r="K5" s="123" t="s">
        <v>53</v>
      </c>
    </row>
    <row r="6" spans="1:12" ht="15.95" customHeight="1">
      <c r="A6" s="120"/>
      <c r="B6" s="505" t="s">
        <v>231</v>
      </c>
      <c r="C6" s="502" t="s">
        <v>230</v>
      </c>
      <c r="D6" s="502"/>
      <c r="E6" s="502"/>
      <c r="F6" s="502"/>
      <c r="G6" s="502"/>
      <c r="H6" s="502"/>
      <c r="I6" s="502"/>
      <c r="J6" s="502"/>
      <c r="K6" s="502"/>
    </row>
    <row r="7" spans="1:12" ht="51">
      <c r="A7" s="61"/>
      <c r="B7" s="508"/>
      <c r="C7" s="250" t="s">
        <v>232</v>
      </c>
      <c r="D7" s="250" t="s">
        <v>233</v>
      </c>
      <c r="E7" s="250" t="s">
        <v>234</v>
      </c>
      <c r="F7" s="250" t="s">
        <v>235</v>
      </c>
      <c r="G7" s="250" t="s">
        <v>236</v>
      </c>
      <c r="H7" s="250" t="s">
        <v>237</v>
      </c>
      <c r="I7" s="250" t="s">
        <v>238</v>
      </c>
      <c r="J7" s="250" t="s">
        <v>239</v>
      </c>
      <c r="K7" s="250" t="s">
        <v>240</v>
      </c>
    </row>
    <row r="8" spans="1:12" ht="48">
      <c r="A8" s="61"/>
      <c r="B8" s="508"/>
      <c r="C8" s="118" t="s">
        <v>241</v>
      </c>
      <c r="D8" s="249" t="s">
        <v>242</v>
      </c>
      <c r="E8" s="249" t="s">
        <v>243</v>
      </c>
      <c r="F8" s="249" t="s">
        <v>244</v>
      </c>
      <c r="G8" s="249" t="s">
        <v>249</v>
      </c>
      <c r="H8" s="249" t="s">
        <v>245</v>
      </c>
      <c r="I8" s="249" t="s">
        <v>246</v>
      </c>
      <c r="J8" s="249" t="s">
        <v>247</v>
      </c>
      <c r="K8" s="118" t="s">
        <v>248</v>
      </c>
    </row>
    <row r="9" spans="1:12" ht="18" customHeight="1">
      <c r="A9" s="2" t="s">
        <v>23</v>
      </c>
      <c r="B9" s="278">
        <f t="shared" ref="B9:K9" si="0">B10+B11+B12+B13+B14+B15+B16+B17+B18+B19+B20+B21+B33+B34+B35+B36+B37+B38+B39+B40</f>
        <v>1413</v>
      </c>
      <c r="C9" s="278">
        <f t="shared" si="0"/>
        <v>601</v>
      </c>
      <c r="D9" s="278">
        <f t="shared" si="0"/>
        <v>375</v>
      </c>
      <c r="E9" s="278">
        <f t="shared" si="0"/>
        <v>337</v>
      </c>
      <c r="F9" s="278">
        <f t="shared" si="0"/>
        <v>84</v>
      </c>
      <c r="G9" s="278">
        <f t="shared" si="0"/>
        <v>5</v>
      </c>
      <c r="H9" s="278">
        <f t="shared" si="0"/>
        <v>3</v>
      </c>
      <c r="I9" s="278">
        <f t="shared" si="0"/>
        <v>3</v>
      </c>
      <c r="J9" s="278">
        <f t="shared" si="0"/>
        <v>5</v>
      </c>
      <c r="K9" s="278">
        <f t="shared" si="0"/>
        <v>0</v>
      </c>
      <c r="L9" s="265"/>
    </row>
    <row r="10" spans="1:12" ht="36">
      <c r="A10" s="219" t="s">
        <v>210</v>
      </c>
      <c r="B10" s="278">
        <f>SUM(C10:K10)</f>
        <v>90</v>
      </c>
      <c r="C10" s="272">
        <v>35</v>
      </c>
      <c r="D10" s="272">
        <v>21</v>
      </c>
      <c r="E10" s="272">
        <v>20</v>
      </c>
      <c r="F10" s="272">
        <v>8</v>
      </c>
      <c r="G10" s="272">
        <v>1</v>
      </c>
      <c r="H10" s="272">
        <v>0</v>
      </c>
      <c r="I10" s="272">
        <v>1</v>
      </c>
      <c r="J10" s="272">
        <v>4</v>
      </c>
      <c r="K10" s="272">
        <v>0</v>
      </c>
      <c r="L10" s="98"/>
    </row>
    <row r="11" spans="1:12" ht="24">
      <c r="A11" s="219" t="s">
        <v>211</v>
      </c>
      <c r="B11" s="278">
        <f t="shared" ref="B11:B21" si="1">SUM(C11:K11)</f>
        <v>40</v>
      </c>
      <c r="C11" s="272">
        <v>22</v>
      </c>
      <c r="D11" s="272">
        <v>14</v>
      </c>
      <c r="E11" s="272">
        <v>3</v>
      </c>
      <c r="F11" s="272">
        <v>1</v>
      </c>
      <c r="G11" s="272">
        <v>0</v>
      </c>
      <c r="H11" s="272">
        <v>0</v>
      </c>
      <c r="I11" s="272">
        <v>0</v>
      </c>
      <c r="J11" s="272">
        <v>0</v>
      </c>
      <c r="K11" s="272">
        <v>0</v>
      </c>
      <c r="L11" s="98"/>
    </row>
    <row r="12" spans="1:12" ht="24">
      <c r="A12" s="219" t="s">
        <v>212</v>
      </c>
      <c r="B12" s="278">
        <f t="shared" si="1"/>
        <v>127</v>
      </c>
      <c r="C12" s="272">
        <v>59</v>
      </c>
      <c r="D12" s="272">
        <v>27</v>
      </c>
      <c r="E12" s="272">
        <v>28</v>
      </c>
      <c r="F12" s="272">
        <v>12</v>
      </c>
      <c r="G12" s="272">
        <v>1</v>
      </c>
      <c r="H12" s="272">
        <v>0</v>
      </c>
      <c r="I12" s="272">
        <v>0</v>
      </c>
      <c r="J12" s="272">
        <v>0</v>
      </c>
      <c r="K12" s="272">
        <v>0</v>
      </c>
      <c r="L12" s="98"/>
    </row>
    <row r="13" spans="1:12" ht="60">
      <c r="A13" s="219" t="s">
        <v>213</v>
      </c>
      <c r="B13" s="278">
        <f t="shared" si="1"/>
        <v>17</v>
      </c>
      <c r="C13" s="272">
        <v>2</v>
      </c>
      <c r="D13" s="272">
        <v>2</v>
      </c>
      <c r="E13" s="272">
        <v>10</v>
      </c>
      <c r="F13" s="272">
        <v>3</v>
      </c>
      <c r="G13" s="272">
        <v>0</v>
      </c>
      <c r="H13" s="272">
        <v>0</v>
      </c>
      <c r="I13" s="272">
        <v>0</v>
      </c>
      <c r="J13" s="272">
        <v>0</v>
      </c>
      <c r="K13" s="272">
        <v>0</v>
      </c>
      <c r="L13" s="98"/>
    </row>
    <row r="14" spans="1:12" ht="72">
      <c r="A14" s="219" t="s">
        <v>214</v>
      </c>
      <c r="B14" s="278">
        <f t="shared" si="1"/>
        <v>6</v>
      </c>
      <c r="C14" s="272">
        <v>0</v>
      </c>
      <c r="D14" s="272">
        <v>1</v>
      </c>
      <c r="E14" s="272">
        <v>2</v>
      </c>
      <c r="F14" s="272">
        <v>2</v>
      </c>
      <c r="G14" s="272">
        <v>0</v>
      </c>
      <c r="H14" s="272">
        <v>1</v>
      </c>
      <c r="I14" s="272">
        <v>0</v>
      </c>
      <c r="J14" s="272">
        <v>0</v>
      </c>
      <c r="K14" s="272">
        <v>0</v>
      </c>
      <c r="L14" s="98"/>
    </row>
    <row r="15" spans="1:12" ht="15">
      <c r="A15" s="219" t="s">
        <v>215</v>
      </c>
      <c r="B15" s="278">
        <f t="shared" si="1"/>
        <v>365</v>
      </c>
      <c r="C15" s="272">
        <v>115</v>
      </c>
      <c r="D15" s="272">
        <v>81</v>
      </c>
      <c r="E15" s="272">
        <v>126</v>
      </c>
      <c r="F15" s="272">
        <v>35</v>
      </c>
      <c r="G15" s="272">
        <v>3</v>
      </c>
      <c r="H15" s="272">
        <v>2</v>
      </c>
      <c r="I15" s="272">
        <v>2</v>
      </c>
      <c r="J15" s="272">
        <v>1</v>
      </c>
      <c r="K15" s="272">
        <v>0</v>
      </c>
      <c r="L15" s="98"/>
    </row>
    <row r="16" spans="1:12" ht="72">
      <c r="A16" s="219" t="s">
        <v>216</v>
      </c>
      <c r="B16" s="278">
        <f t="shared" si="1"/>
        <v>433</v>
      </c>
      <c r="C16" s="272">
        <v>243</v>
      </c>
      <c r="D16" s="272">
        <v>110</v>
      </c>
      <c r="E16" s="272">
        <v>70</v>
      </c>
      <c r="F16" s="272">
        <v>10</v>
      </c>
      <c r="G16" s="272">
        <v>0</v>
      </c>
      <c r="H16" s="272">
        <v>0</v>
      </c>
      <c r="I16" s="272">
        <v>0</v>
      </c>
      <c r="J16" s="272">
        <v>0</v>
      </c>
      <c r="K16" s="272">
        <v>0</v>
      </c>
      <c r="L16" s="98"/>
    </row>
    <row r="17" spans="1:12" ht="24">
      <c r="A17" s="220" t="s">
        <v>217</v>
      </c>
      <c r="B17" s="278">
        <f t="shared" si="1"/>
        <v>53</v>
      </c>
      <c r="C17" s="272">
        <v>16</v>
      </c>
      <c r="D17" s="272">
        <v>17</v>
      </c>
      <c r="E17" s="272">
        <v>15</v>
      </c>
      <c r="F17" s="272">
        <v>5</v>
      </c>
      <c r="G17" s="272">
        <v>0</v>
      </c>
      <c r="H17" s="272">
        <v>0</v>
      </c>
      <c r="I17" s="272">
        <v>0</v>
      </c>
      <c r="J17" s="272">
        <v>0</v>
      </c>
      <c r="K17" s="272">
        <v>0</v>
      </c>
      <c r="L17" s="98"/>
    </row>
    <row r="18" spans="1:12" ht="36">
      <c r="A18" s="219" t="s">
        <v>218</v>
      </c>
      <c r="B18" s="278">
        <f t="shared" si="1"/>
        <v>48</v>
      </c>
      <c r="C18" s="272">
        <v>13</v>
      </c>
      <c r="D18" s="272">
        <v>22</v>
      </c>
      <c r="E18" s="272">
        <v>12</v>
      </c>
      <c r="F18" s="272">
        <v>1</v>
      </c>
      <c r="G18" s="272">
        <v>0</v>
      </c>
      <c r="H18" s="272">
        <v>0</v>
      </c>
      <c r="I18" s="272">
        <v>0</v>
      </c>
      <c r="J18" s="272">
        <v>0</v>
      </c>
      <c r="K18" s="272">
        <v>0</v>
      </c>
      <c r="L18" s="98"/>
    </row>
    <row r="19" spans="1:12" ht="36">
      <c r="A19" s="219" t="s">
        <v>219</v>
      </c>
      <c r="B19" s="278">
        <f t="shared" si="1"/>
        <v>4</v>
      </c>
      <c r="C19" s="272">
        <v>0</v>
      </c>
      <c r="D19" s="272">
        <v>3</v>
      </c>
      <c r="E19" s="272">
        <v>0</v>
      </c>
      <c r="F19" s="272">
        <v>1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98"/>
    </row>
    <row r="20" spans="1:12" ht="48">
      <c r="A20" s="219" t="s">
        <v>220</v>
      </c>
      <c r="B20" s="278">
        <f t="shared" si="1"/>
        <v>11</v>
      </c>
      <c r="C20" s="272">
        <v>5</v>
      </c>
      <c r="D20" s="272">
        <v>4</v>
      </c>
      <c r="E20" s="272">
        <v>2</v>
      </c>
      <c r="F20" s="272">
        <v>0</v>
      </c>
      <c r="G20" s="272">
        <v>0</v>
      </c>
      <c r="H20" s="272">
        <v>0</v>
      </c>
      <c r="I20" s="272">
        <v>0</v>
      </c>
      <c r="J20" s="272">
        <v>0</v>
      </c>
      <c r="K20" s="272">
        <v>0</v>
      </c>
      <c r="L20" s="98"/>
    </row>
    <row r="21" spans="1:12" ht="36">
      <c r="A21" s="220" t="s">
        <v>221</v>
      </c>
      <c r="B21" s="278">
        <f t="shared" si="1"/>
        <v>10</v>
      </c>
      <c r="C21" s="272">
        <v>7</v>
      </c>
      <c r="D21" s="272">
        <v>3</v>
      </c>
      <c r="E21" s="272">
        <v>0</v>
      </c>
      <c r="F21" s="272">
        <v>0</v>
      </c>
      <c r="G21" s="272">
        <v>0</v>
      </c>
      <c r="H21" s="272">
        <v>0</v>
      </c>
      <c r="I21" s="272">
        <v>0</v>
      </c>
      <c r="J21" s="272">
        <v>0</v>
      </c>
      <c r="K21" s="272">
        <v>0</v>
      </c>
      <c r="L21" s="98"/>
    </row>
    <row r="22" spans="1:12" ht="15.75">
      <c r="A22" s="222"/>
      <c r="B22" s="442"/>
      <c r="C22" s="251"/>
      <c r="D22" s="251"/>
      <c r="E22" s="251"/>
      <c r="F22" s="251"/>
      <c r="G22" s="251"/>
      <c r="H22" s="251"/>
      <c r="I22" s="251"/>
      <c r="J22" s="251"/>
      <c r="K22" s="251"/>
      <c r="L22" s="98"/>
    </row>
    <row r="23" spans="1:12" ht="15.75" customHeight="1">
      <c r="A23" s="219"/>
      <c r="K23" s="354">
        <v>160</v>
      </c>
      <c r="L23" s="98"/>
    </row>
    <row r="24" spans="1:12" ht="15.75" customHeight="1">
      <c r="A24" s="399" t="s">
        <v>411</v>
      </c>
      <c r="B24" s="440"/>
      <c r="C24" s="12"/>
      <c r="D24" s="12"/>
      <c r="E24" s="12"/>
      <c r="F24" s="12"/>
      <c r="G24" s="12"/>
      <c r="H24" s="12"/>
      <c r="I24" s="12"/>
      <c r="L24" s="98"/>
    </row>
    <row r="25" spans="1:12" ht="15.75" customHeight="1">
      <c r="A25" s="15" t="s">
        <v>55</v>
      </c>
      <c r="B25" s="440"/>
      <c r="C25" s="12"/>
      <c r="D25" s="12"/>
      <c r="E25" s="12"/>
      <c r="F25" s="12"/>
      <c r="G25" s="12"/>
      <c r="H25" s="12"/>
      <c r="I25" s="12"/>
      <c r="L25" s="98"/>
    </row>
    <row r="26" spans="1:12" ht="15.75" customHeight="1">
      <c r="A26" s="14" t="s">
        <v>381</v>
      </c>
      <c r="B26" s="440"/>
      <c r="C26" s="12"/>
      <c r="D26" s="12"/>
      <c r="E26" s="12"/>
      <c r="F26" s="12"/>
      <c r="G26" s="12"/>
      <c r="H26" s="12"/>
      <c r="I26" s="12"/>
      <c r="L26" s="98"/>
    </row>
    <row r="27" spans="1:12" ht="15.75" customHeight="1">
      <c r="A27" s="14" t="s">
        <v>136</v>
      </c>
      <c r="B27" s="440"/>
      <c r="C27" s="12"/>
      <c r="D27" s="12"/>
      <c r="E27" s="12"/>
      <c r="F27" s="12"/>
      <c r="G27" s="12"/>
      <c r="H27" s="12"/>
      <c r="I27" s="12"/>
      <c r="L27" s="98"/>
    </row>
    <row r="28" spans="1:12" ht="15.75" customHeight="1">
      <c r="A28" s="23" t="s">
        <v>54</v>
      </c>
      <c r="B28" s="441"/>
      <c r="C28" s="187"/>
      <c r="D28" s="187"/>
      <c r="E28" s="187"/>
      <c r="F28" s="187"/>
      <c r="G28" s="187"/>
      <c r="H28" s="187"/>
      <c r="K28" s="188" t="s">
        <v>53</v>
      </c>
      <c r="L28" s="98"/>
    </row>
    <row r="29" spans="1:12" ht="15.75" customHeight="1">
      <c r="A29" s="120"/>
      <c r="B29" s="505" t="s">
        <v>231</v>
      </c>
      <c r="C29" s="503" t="s">
        <v>230</v>
      </c>
      <c r="D29" s="503"/>
      <c r="E29" s="503"/>
      <c r="F29" s="503"/>
      <c r="G29" s="503"/>
      <c r="H29" s="503"/>
      <c r="I29" s="503"/>
      <c r="J29" s="503"/>
      <c r="K29" s="503"/>
      <c r="L29" s="98"/>
    </row>
    <row r="30" spans="1:12" ht="51">
      <c r="A30" s="61"/>
      <c r="B30" s="506"/>
      <c r="C30" s="250" t="s">
        <v>232</v>
      </c>
      <c r="D30" s="250" t="s">
        <v>233</v>
      </c>
      <c r="E30" s="250" t="s">
        <v>234</v>
      </c>
      <c r="F30" s="250" t="s">
        <v>235</v>
      </c>
      <c r="G30" s="250" t="s">
        <v>236</v>
      </c>
      <c r="H30" s="250" t="s">
        <v>237</v>
      </c>
      <c r="I30" s="250" t="s">
        <v>238</v>
      </c>
      <c r="J30" s="250" t="s">
        <v>239</v>
      </c>
      <c r="K30" s="250" t="s">
        <v>240</v>
      </c>
    </row>
    <row r="31" spans="1:12" ht="48">
      <c r="A31" s="376"/>
      <c r="B31" s="507"/>
      <c r="C31" s="118" t="s">
        <v>241</v>
      </c>
      <c r="D31" s="249" t="s">
        <v>242</v>
      </c>
      <c r="E31" s="249" t="s">
        <v>243</v>
      </c>
      <c r="F31" s="249" t="s">
        <v>244</v>
      </c>
      <c r="G31" s="249" t="s">
        <v>249</v>
      </c>
      <c r="H31" s="249" t="s">
        <v>245</v>
      </c>
      <c r="I31" s="249" t="s">
        <v>246</v>
      </c>
      <c r="J31" s="249" t="s">
        <v>247</v>
      </c>
      <c r="K31" s="118" t="s">
        <v>248</v>
      </c>
    </row>
    <row r="32" spans="1:12" ht="15.75">
      <c r="C32" s="272"/>
      <c r="D32" s="272"/>
      <c r="E32" s="272"/>
      <c r="F32" s="272"/>
      <c r="G32" s="272"/>
      <c r="H32" s="272"/>
      <c r="I32" s="272"/>
      <c r="J32" s="272"/>
      <c r="K32" s="272"/>
      <c r="L32" s="272"/>
    </row>
    <row r="33" spans="1:12" ht="48">
      <c r="A33" s="219" t="s">
        <v>222</v>
      </c>
      <c r="B33" s="278">
        <f t="shared" ref="B33:B40" si="2">SUM(C33:K33)</f>
        <v>165</v>
      </c>
      <c r="C33" s="272">
        <v>63</v>
      </c>
      <c r="D33" s="272">
        <v>56</v>
      </c>
      <c r="E33" s="272">
        <v>43</v>
      </c>
      <c r="F33" s="272">
        <v>3</v>
      </c>
      <c r="G33" s="272">
        <v>0</v>
      </c>
      <c r="H33" s="272">
        <v>0</v>
      </c>
      <c r="I33" s="272">
        <v>0</v>
      </c>
      <c r="J33" s="272">
        <v>0</v>
      </c>
      <c r="K33" s="272">
        <v>0</v>
      </c>
      <c r="L33" s="272"/>
    </row>
    <row r="34" spans="1:12" ht="48">
      <c r="A34" s="219" t="s">
        <v>223</v>
      </c>
      <c r="B34" s="278">
        <f t="shared" si="2"/>
        <v>24</v>
      </c>
      <c r="C34" s="272">
        <v>13</v>
      </c>
      <c r="D34" s="272">
        <v>9</v>
      </c>
      <c r="E34" s="272">
        <v>1</v>
      </c>
      <c r="F34" s="272">
        <v>1</v>
      </c>
      <c r="G34" s="272">
        <v>0</v>
      </c>
      <c r="H34" s="272">
        <v>0</v>
      </c>
      <c r="I34" s="272">
        <v>0</v>
      </c>
      <c r="J34" s="272">
        <v>0</v>
      </c>
      <c r="K34" s="272">
        <v>0</v>
      </c>
      <c r="L34" s="272"/>
    </row>
    <row r="35" spans="1:12" ht="120">
      <c r="A35" s="219" t="s">
        <v>224</v>
      </c>
      <c r="B35" s="278">
        <f t="shared" si="2"/>
        <v>0</v>
      </c>
      <c r="C35" s="272">
        <v>0</v>
      </c>
      <c r="D35" s="272">
        <v>0</v>
      </c>
      <c r="E35" s="272">
        <v>0</v>
      </c>
      <c r="F35" s="272">
        <v>0</v>
      </c>
      <c r="G35" s="272">
        <v>0</v>
      </c>
      <c r="H35" s="272">
        <v>0</v>
      </c>
      <c r="I35" s="272">
        <v>0</v>
      </c>
      <c r="J35" s="272">
        <v>0</v>
      </c>
      <c r="K35" s="272">
        <v>0</v>
      </c>
      <c r="L35" s="272"/>
    </row>
    <row r="36" spans="1:12" ht="24">
      <c r="A36" s="219" t="s">
        <v>225</v>
      </c>
      <c r="B36" s="278">
        <f t="shared" si="2"/>
        <v>9</v>
      </c>
      <c r="C36" s="272">
        <v>1</v>
      </c>
      <c r="D36" s="272">
        <v>3</v>
      </c>
      <c r="E36" s="272">
        <v>4</v>
      </c>
      <c r="F36" s="272">
        <v>1</v>
      </c>
      <c r="G36" s="272">
        <v>0</v>
      </c>
      <c r="H36" s="272">
        <v>0</v>
      </c>
      <c r="I36" s="272">
        <v>0</v>
      </c>
      <c r="J36" s="272">
        <v>0</v>
      </c>
      <c r="K36" s="272">
        <v>0</v>
      </c>
      <c r="L36" s="272"/>
    </row>
    <row r="37" spans="1:12" ht="36">
      <c r="A37" s="219" t="s">
        <v>226</v>
      </c>
      <c r="B37" s="278">
        <f t="shared" si="2"/>
        <v>0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/>
    </row>
    <row r="38" spans="1:12" ht="36">
      <c r="A38" s="219" t="s">
        <v>227</v>
      </c>
      <c r="B38" s="278">
        <f t="shared" si="2"/>
        <v>5</v>
      </c>
      <c r="C38" s="272">
        <v>2</v>
      </c>
      <c r="D38" s="272">
        <v>2</v>
      </c>
      <c r="E38" s="272">
        <v>0</v>
      </c>
      <c r="F38" s="272">
        <v>1</v>
      </c>
      <c r="G38" s="272">
        <v>0</v>
      </c>
      <c r="H38" s="272">
        <v>0</v>
      </c>
      <c r="I38" s="272">
        <v>0</v>
      </c>
      <c r="J38" s="272">
        <v>0</v>
      </c>
      <c r="K38" s="272">
        <v>0</v>
      </c>
      <c r="L38" s="272"/>
    </row>
    <row r="39" spans="1:12" ht="24">
      <c r="A39" s="219" t="s">
        <v>228</v>
      </c>
      <c r="B39" s="278">
        <f t="shared" si="2"/>
        <v>6</v>
      </c>
      <c r="C39" s="272">
        <v>5</v>
      </c>
      <c r="D39" s="272">
        <v>0</v>
      </c>
      <c r="E39" s="272">
        <v>1</v>
      </c>
      <c r="F39" s="272">
        <v>0</v>
      </c>
      <c r="G39" s="272">
        <v>0</v>
      </c>
      <c r="H39" s="272">
        <v>0</v>
      </c>
      <c r="I39" s="272">
        <v>0</v>
      </c>
      <c r="J39" s="272">
        <v>0</v>
      </c>
      <c r="K39" s="272">
        <v>0</v>
      </c>
      <c r="L39" s="272"/>
    </row>
    <row r="40" spans="1:12" ht="132">
      <c r="A40" s="220" t="s">
        <v>229</v>
      </c>
      <c r="B40" s="278">
        <f t="shared" si="2"/>
        <v>0</v>
      </c>
      <c r="C40" s="272">
        <v>0</v>
      </c>
      <c r="D40" s="272">
        <v>0</v>
      </c>
      <c r="E40" s="272">
        <v>0</v>
      </c>
      <c r="F40" s="272">
        <v>0</v>
      </c>
      <c r="G40" s="272">
        <v>0</v>
      </c>
      <c r="H40" s="272">
        <v>0</v>
      </c>
      <c r="I40" s="272">
        <v>0</v>
      </c>
      <c r="J40" s="272">
        <v>0</v>
      </c>
      <c r="K40" s="272">
        <v>0</v>
      </c>
      <c r="L40" s="272"/>
    </row>
    <row r="41" spans="1:12" ht="18" customHeight="1">
      <c r="A41" s="221"/>
      <c r="B41" s="443"/>
      <c r="C41" s="221"/>
      <c r="D41" s="221"/>
      <c r="E41" s="221"/>
      <c r="F41" s="221"/>
      <c r="G41" s="221"/>
      <c r="H41" s="221"/>
      <c r="I41" s="221"/>
      <c r="J41" s="221"/>
      <c r="K41" s="221"/>
    </row>
    <row r="42" spans="1:12" ht="18" customHeight="1">
      <c r="A42" s="211"/>
      <c r="B42" s="444"/>
      <c r="C42" s="211"/>
      <c r="D42" s="211"/>
      <c r="E42" s="211"/>
      <c r="F42" s="211"/>
      <c r="G42" s="211"/>
      <c r="H42" s="211"/>
      <c r="I42" s="211"/>
      <c r="J42" s="211"/>
      <c r="K42" s="211"/>
    </row>
    <row r="43" spans="1:12" ht="18" customHeight="1">
      <c r="K43" s="354">
        <v>161</v>
      </c>
    </row>
  </sheetData>
  <mergeCells count="4">
    <mergeCell ref="C29:K29"/>
    <mergeCell ref="B29:B31"/>
    <mergeCell ref="B6:B8"/>
    <mergeCell ref="C6:K6"/>
  </mergeCells>
  <pageMargins left="0" right="0" top="0" bottom="0" header="0.31496062992125984" footer="0"/>
  <pageSetup paperSize="9" firstPageNumber="39" orientation="portrait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37"/>
  <sheetViews>
    <sheetView topLeftCell="A20" workbookViewId="0">
      <selection activeCell="G9" sqref="G9"/>
    </sheetView>
  </sheetViews>
  <sheetFormatPr defaultColWidth="8.88671875" defaultRowHeight="18" customHeight="1"/>
  <cols>
    <col min="1" max="1" width="21.44140625" style="45" customWidth="1"/>
    <col min="2" max="2" width="6.33203125" style="45" customWidth="1"/>
    <col min="3" max="3" width="5.33203125" style="45" customWidth="1"/>
    <col min="4" max="4" width="4.88671875" style="45" customWidth="1"/>
    <col min="5" max="5" width="5.44140625" style="45" customWidth="1"/>
    <col min="6" max="6" width="5.5546875" style="45" customWidth="1"/>
    <col min="7" max="7" width="4.6640625" style="45" customWidth="1"/>
    <col min="8" max="8" width="5" style="45" customWidth="1"/>
    <col min="9" max="9" width="4.44140625" style="45" customWidth="1"/>
    <col min="10" max="10" width="5" style="45" customWidth="1"/>
    <col min="11" max="11" width="4.5546875" style="45" customWidth="1"/>
    <col min="12" max="16384" width="8.88671875" style="45"/>
  </cols>
  <sheetData>
    <row r="1" spans="1:11" ht="19.5" customHeight="1">
      <c r="A1" s="82" t="s">
        <v>383</v>
      </c>
      <c r="B1" s="124"/>
      <c r="C1" s="124"/>
      <c r="D1" s="124"/>
      <c r="E1" s="124"/>
      <c r="F1" s="124"/>
      <c r="G1" s="124"/>
    </row>
    <row r="2" spans="1:11" ht="19.5" customHeight="1">
      <c r="A2" s="82" t="s">
        <v>314</v>
      </c>
      <c r="B2" s="124"/>
      <c r="C2" s="124"/>
      <c r="D2" s="124"/>
      <c r="E2" s="124"/>
      <c r="F2" s="124"/>
      <c r="G2" s="124"/>
    </row>
    <row r="3" spans="1:11" ht="19.5" customHeight="1">
      <c r="A3" s="64" t="s">
        <v>379</v>
      </c>
      <c r="B3" s="124"/>
      <c r="C3" s="124"/>
      <c r="D3" s="124"/>
      <c r="E3" s="124"/>
      <c r="F3" s="124"/>
      <c r="G3" s="124"/>
    </row>
    <row r="4" spans="1:11" ht="19.5" customHeight="1">
      <c r="A4" s="64" t="s">
        <v>309</v>
      </c>
      <c r="B4" s="121"/>
      <c r="C4" s="121"/>
      <c r="D4" s="121"/>
      <c r="E4" s="121"/>
      <c r="F4" s="121"/>
      <c r="G4" s="121"/>
    </row>
    <row r="5" spans="1:11" ht="15">
      <c r="A5" s="23" t="s">
        <v>54</v>
      </c>
      <c r="B5" s="186"/>
      <c r="C5" s="251"/>
      <c r="D5" s="251"/>
      <c r="E5" s="251"/>
      <c r="F5" s="251"/>
      <c r="G5" s="251"/>
      <c r="H5" s="251"/>
      <c r="I5" s="211"/>
      <c r="J5" s="211"/>
      <c r="K5" s="123" t="s">
        <v>53</v>
      </c>
    </row>
    <row r="6" spans="1:11" ht="15">
      <c r="A6" s="120"/>
      <c r="B6" s="503" t="s">
        <v>231</v>
      </c>
      <c r="C6" s="502" t="s">
        <v>230</v>
      </c>
      <c r="D6" s="502"/>
      <c r="E6" s="502"/>
      <c r="F6" s="502"/>
      <c r="G6" s="502"/>
      <c r="H6" s="502"/>
      <c r="I6" s="502"/>
      <c r="J6" s="502"/>
      <c r="K6" s="502"/>
    </row>
    <row r="7" spans="1:11" ht="66.75" customHeight="1">
      <c r="A7" s="61"/>
      <c r="B7" s="509"/>
      <c r="C7" s="250" t="s">
        <v>232</v>
      </c>
      <c r="D7" s="250" t="s">
        <v>233</v>
      </c>
      <c r="E7" s="250" t="s">
        <v>234</v>
      </c>
      <c r="F7" s="250" t="s">
        <v>235</v>
      </c>
      <c r="G7" s="250" t="s">
        <v>236</v>
      </c>
      <c r="H7" s="250" t="s">
        <v>237</v>
      </c>
      <c r="I7" s="250" t="s">
        <v>238</v>
      </c>
      <c r="J7" s="250" t="s">
        <v>239</v>
      </c>
      <c r="K7" s="250" t="s">
        <v>240</v>
      </c>
    </row>
    <row r="8" spans="1:11" ht="56.25" customHeight="1">
      <c r="A8" s="61"/>
      <c r="B8" s="509"/>
      <c r="C8" s="118" t="s">
        <v>241</v>
      </c>
      <c r="D8" s="249" t="s">
        <v>242</v>
      </c>
      <c r="E8" s="249" t="s">
        <v>243</v>
      </c>
      <c r="F8" s="249" t="s">
        <v>244</v>
      </c>
      <c r="G8" s="249" t="s">
        <v>249</v>
      </c>
      <c r="H8" s="249" t="s">
        <v>245</v>
      </c>
      <c r="I8" s="249" t="s">
        <v>246</v>
      </c>
      <c r="J8" s="249" t="s">
        <v>247</v>
      </c>
      <c r="K8" s="118" t="s">
        <v>248</v>
      </c>
    </row>
    <row r="9" spans="1:11" ht="19.5" customHeight="1">
      <c r="A9" s="191" t="s">
        <v>18</v>
      </c>
      <c r="B9" s="278">
        <f>SUM(C9:K9)</f>
        <v>1413</v>
      </c>
      <c r="C9" s="278">
        <f>SUM(C10:C28)</f>
        <v>601</v>
      </c>
      <c r="D9" s="278">
        <f t="shared" ref="D9:K9" si="0">SUM(D10:D28)</f>
        <v>375</v>
      </c>
      <c r="E9" s="278">
        <f t="shared" si="0"/>
        <v>337</v>
      </c>
      <c r="F9" s="278">
        <f t="shared" si="0"/>
        <v>84</v>
      </c>
      <c r="G9" s="278">
        <f t="shared" si="0"/>
        <v>5</v>
      </c>
      <c r="H9" s="278">
        <f t="shared" si="0"/>
        <v>3</v>
      </c>
      <c r="I9" s="278">
        <f t="shared" si="0"/>
        <v>3</v>
      </c>
      <c r="J9" s="278">
        <f t="shared" si="0"/>
        <v>5</v>
      </c>
      <c r="K9" s="278">
        <f t="shared" si="0"/>
        <v>0</v>
      </c>
    </row>
    <row r="10" spans="1:11" ht="19.5" customHeight="1">
      <c r="A10" s="207" t="s">
        <v>190</v>
      </c>
      <c r="B10" s="278">
        <f>SUM(C10:K10)</f>
        <v>994</v>
      </c>
      <c r="C10" s="272">
        <v>419</v>
      </c>
      <c r="D10" s="272">
        <v>268</v>
      </c>
      <c r="E10" s="272">
        <v>233</v>
      </c>
      <c r="F10" s="272">
        <v>62</v>
      </c>
      <c r="G10" s="272">
        <v>4</v>
      </c>
      <c r="H10" s="272">
        <v>3</v>
      </c>
      <c r="I10" s="272">
        <v>2</v>
      </c>
      <c r="J10" s="272">
        <v>3</v>
      </c>
      <c r="K10" s="272">
        <v>0</v>
      </c>
    </row>
    <row r="11" spans="1:11" ht="19.5" customHeight="1">
      <c r="A11" s="208" t="s">
        <v>191</v>
      </c>
      <c r="B11" s="278"/>
      <c r="C11" s="272"/>
      <c r="D11" s="272"/>
      <c r="E11" s="272"/>
      <c r="F11" s="272"/>
      <c r="G11" s="272"/>
      <c r="H11" s="272"/>
      <c r="I11" s="272"/>
      <c r="J11" s="272"/>
      <c r="K11" s="272"/>
    </row>
    <row r="12" spans="1:11" ht="19.5" customHeight="1">
      <c r="A12" s="207" t="s">
        <v>192</v>
      </c>
      <c r="B12" s="278">
        <f t="shared" ref="B12:B28" si="1">SUM(C12:K12)</f>
        <v>47</v>
      </c>
      <c r="C12" s="272">
        <v>9</v>
      </c>
      <c r="D12" s="272">
        <v>26</v>
      </c>
      <c r="E12" s="272">
        <v>9</v>
      </c>
      <c r="F12" s="272">
        <v>3</v>
      </c>
      <c r="G12" s="272">
        <v>0</v>
      </c>
      <c r="H12" s="272">
        <v>0</v>
      </c>
      <c r="I12" s="272">
        <v>0</v>
      </c>
      <c r="J12" s="272">
        <v>0</v>
      </c>
      <c r="K12" s="272">
        <v>0</v>
      </c>
    </row>
    <row r="13" spans="1:11" s="83" customFormat="1" ht="15.95" customHeight="1">
      <c r="A13" s="208" t="s">
        <v>193</v>
      </c>
      <c r="B13" s="278"/>
      <c r="C13" s="272"/>
      <c r="D13" s="272"/>
      <c r="E13" s="272"/>
      <c r="F13" s="272"/>
      <c r="G13" s="272"/>
      <c r="H13" s="272"/>
      <c r="I13" s="272"/>
      <c r="J13" s="272"/>
      <c r="K13" s="272"/>
    </row>
    <row r="14" spans="1:11" s="364" customFormat="1" ht="15.95" customHeight="1">
      <c r="A14" s="207" t="s">
        <v>194</v>
      </c>
      <c r="B14" s="278">
        <f t="shared" si="1"/>
        <v>96</v>
      </c>
      <c r="C14" s="272">
        <v>68</v>
      </c>
      <c r="D14" s="272">
        <v>16</v>
      </c>
      <c r="E14" s="272">
        <v>10</v>
      </c>
      <c r="F14" s="272">
        <v>1</v>
      </c>
      <c r="G14" s="272">
        <v>0</v>
      </c>
      <c r="H14" s="272">
        <v>0</v>
      </c>
      <c r="I14" s="272">
        <v>0</v>
      </c>
      <c r="J14" s="272">
        <v>1</v>
      </c>
      <c r="K14" s="272">
        <v>0</v>
      </c>
    </row>
    <row r="15" spans="1:11" s="364" customFormat="1" ht="15.95" customHeight="1">
      <c r="A15" s="208" t="s">
        <v>195</v>
      </c>
      <c r="B15" s="278"/>
      <c r="C15" s="272"/>
      <c r="D15" s="272"/>
      <c r="E15" s="272"/>
      <c r="F15" s="272"/>
      <c r="G15" s="272"/>
      <c r="H15" s="272"/>
      <c r="I15" s="272"/>
      <c r="J15" s="272"/>
      <c r="K15" s="272"/>
    </row>
    <row r="16" spans="1:11" s="364" customFormat="1" ht="15.95" customHeight="1">
      <c r="A16" s="207" t="s">
        <v>196</v>
      </c>
      <c r="B16" s="278">
        <f t="shared" si="1"/>
        <v>63</v>
      </c>
      <c r="C16" s="272">
        <v>19</v>
      </c>
      <c r="D16" s="272">
        <v>15</v>
      </c>
      <c r="E16" s="272">
        <v>27</v>
      </c>
      <c r="F16" s="272">
        <v>2</v>
      </c>
      <c r="G16" s="272">
        <v>0</v>
      </c>
      <c r="H16" s="272">
        <v>0</v>
      </c>
      <c r="I16" s="272">
        <v>0</v>
      </c>
      <c r="J16" s="272">
        <v>0</v>
      </c>
      <c r="K16" s="272">
        <v>0</v>
      </c>
    </row>
    <row r="17" spans="1:11" s="364" customFormat="1" ht="15.95" customHeight="1">
      <c r="A17" s="208" t="s">
        <v>197</v>
      </c>
      <c r="B17" s="278"/>
      <c r="C17" s="272"/>
      <c r="D17" s="272"/>
      <c r="E17" s="272"/>
      <c r="F17" s="272"/>
      <c r="G17" s="272"/>
      <c r="H17" s="272"/>
      <c r="I17" s="272"/>
      <c r="J17" s="272"/>
      <c r="K17" s="272"/>
    </row>
    <row r="18" spans="1:11" s="365" customFormat="1" ht="15.95" customHeight="1">
      <c r="A18" s="207" t="s">
        <v>198</v>
      </c>
      <c r="B18" s="278">
        <f t="shared" si="1"/>
        <v>43</v>
      </c>
      <c r="C18" s="272">
        <v>10</v>
      </c>
      <c r="D18" s="272">
        <v>9</v>
      </c>
      <c r="E18" s="272">
        <v>21</v>
      </c>
      <c r="F18" s="272">
        <v>3</v>
      </c>
      <c r="G18" s="272">
        <v>0</v>
      </c>
      <c r="H18" s="272">
        <v>0</v>
      </c>
      <c r="I18" s="272">
        <v>0</v>
      </c>
      <c r="J18" s="272">
        <v>0</v>
      </c>
      <c r="K18" s="272">
        <v>0</v>
      </c>
    </row>
    <row r="19" spans="1:11" ht="15.95" customHeight="1">
      <c r="A19" s="208" t="s">
        <v>199</v>
      </c>
      <c r="B19" s="278"/>
      <c r="C19" s="272"/>
      <c r="D19" s="272"/>
      <c r="E19" s="272"/>
      <c r="F19" s="272"/>
      <c r="G19" s="272"/>
      <c r="H19" s="272"/>
      <c r="I19" s="272"/>
      <c r="J19" s="272"/>
      <c r="K19" s="272"/>
    </row>
    <row r="20" spans="1:11" ht="18" customHeight="1">
      <c r="A20" s="207" t="s">
        <v>200</v>
      </c>
      <c r="B20" s="278">
        <f t="shared" si="1"/>
        <v>22</v>
      </c>
      <c r="C20" s="272">
        <v>11</v>
      </c>
      <c r="D20" s="272">
        <v>5</v>
      </c>
      <c r="E20" s="272">
        <v>4</v>
      </c>
      <c r="F20" s="272">
        <v>2</v>
      </c>
      <c r="G20" s="272">
        <v>0</v>
      </c>
      <c r="H20" s="272">
        <v>0</v>
      </c>
      <c r="I20" s="272">
        <v>0</v>
      </c>
      <c r="J20" s="272">
        <v>0</v>
      </c>
      <c r="K20" s="272">
        <v>0</v>
      </c>
    </row>
    <row r="21" spans="1:11" ht="18" customHeight="1">
      <c r="A21" s="208" t="s">
        <v>201</v>
      </c>
      <c r="B21" s="278"/>
      <c r="C21" s="272"/>
      <c r="D21" s="272"/>
      <c r="E21" s="272"/>
      <c r="F21" s="272"/>
      <c r="G21" s="272"/>
      <c r="H21" s="272"/>
      <c r="I21" s="272"/>
      <c r="J21" s="272"/>
      <c r="K21" s="272"/>
    </row>
    <row r="22" spans="1:11" ht="18" customHeight="1">
      <c r="A22" s="207" t="s">
        <v>202</v>
      </c>
      <c r="B22" s="278">
        <f t="shared" si="1"/>
        <v>80</v>
      </c>
      <c r="C22" s="272">
        <v>43</v>
      </c>
      <c r="D22" s="272">
        <v>18</v>
      </c>
      <c r="E22" s="272">
        <v>13</v>
      </c>
      <c r="F22" s="272">
        <v>5</v>
      </c>
      <c r="G22" s="272">
        <v>1</v>
      </c>
      <c r="H22" s="272">
        <v>0</v>
      </c>
      <c r="I22" s="272">
        <v>0</v>
      </c>
      <c r="J22" s="272">
        <v>0</v>
      </c>
      <c r="K22" s="272">
        <v>0</v>
      </c>
    </row>
    <row r="23" spans="1:11" ht="18" customHeight="1">
      <c r="A23" s="208" t="s">
        <v>203</v>
      </c>
      <c r="B23" s="278"/>
      <c r="C23" s="272"/>
      <c r="D23" s="272"/>
      <c r="E23" s="272"/>
      <c r="F23" s="272"/>
      <c r="G23" s="272"/>
      <c r="H23" s="272"/>
      <c r="I23" s="272"/>
      <c r="J23" s="272"/>
      <c r="K23" s="272"/>
    </row>
    <row r="24" spans="1:11" ht="18" customHeight="1">
      <c r="A24" s="207" t="s">
        <v>204</v>
      </c>
      <c r="B24" s="278">
        <f t="shared" si="1"/>
        <v>40</v>
      </c>
      <c r="C24" s="272">
        <v>12</v>
      </c>
      <c r="D24" s="272">
        <v>9</v>
      </c>
      <c r="E24" s="272">
        <v>14</v>
      </c>
      <c r="F24" s="272">
        <v>4</v>
      </c>
      <c r="G24" s="272">
        <v>0</v>
      </c>
      <c r="H24" s="272">
        <v>0</v>
      </c>
      <c r="I24" s="272">
        <v>0</v>
      </c>
      <c r="J24" s="272">
        <v>1</v>
      </c>
      <c r="K24" s="272">
        <v>0</v>
      </c>
    </row>
    <row r="25" spans="1:11" ht="18" customHeight="1">
      <c r="A25" s="208" t="s">
        <v>205</v>
      </c>
      <c r="B25" s="278"/>
      <c r="C25" s="272"/>
      <c r="D25" s="272"/>
      <c r="E25" s="272"/>
      <c r="F25" s="272"/>
      <c r="G25" s="272"/>
      <c r="H25" s="272"/>
      <c r="I25" s="272"/>
      <c r="J25" s="272"/>
      <c r="K25" s="272"/>
    </row>
    <row r="26" spans="1:11" ht="18" customHeight="1">
      <c r="A26" s="207" t="s">
        <v>206</v>
      </c>
      <c r="B26" s="278">
        <f t="shared" si="1"/>
        <v>19</v>
      </c>
      <c r="C26" s="272">
        <v>4</v>
      </c>
      <c r="D26" s="272">
        <v>9</v>
      </c>
      <c r="E26" s="272">
        <v>5</v>
      </c>
      <c r="F26" s="272">
        <v>1</v>
      </c>
      <c r="G26" s="272">
        <v>0</v>
      </c>
      <c r="H26" s="272">
        <v>0</v>
      </c>
      <c r="I26" s="272">
        <v>0</v>
      </c>
      <c r="J26" s="272">
        <v>0</v>
      </c>
      <c r="K26" s="272">
        <v>0</v>
      </c>
    </row>
    <row r="27" spans="1:11" ht="18" customHeight="1">
      <c r="A27" s="208" t="s">
        <v>207</v>
      </c>
      <c r="B27" s="278"/>
      <c r="C27" s="272"/>
      <c r="D27" s="272"/>
      <c r="E27" s="272"/>
      <c r="F27" s="272"/>
      <c r="G27" s="272"/>
      <c r="H27" s="272"/>
      <c r="I27" s="272"/>
      <c r="J27" s="272"/>
      <c r="K27" s="272"/>
    </row>
    <row r="28" spans="1:11" ht="18" customHeight="1">
      <c r="A28" s="207" t="s">
        <v>208</v>
      </c>
      <c r="B28" s="278">
        <f t="shared" si="1"/>
        <v>9</v>
      </c>
      <c r="C28" s="272">
        <v>6</v>
      </c>
      <c r="D28" s="272">
        <v>0</v>
      </c>
      <c r="E28" s="272">
        <v>1</v>
      </c>
      <c r="F28" s="272">
        <v>1</v>
      </c>
      <c r="G28" s="272">
        <v>0</v>
      </c>
      <c r="H28" s="272">
        <v>0</v>
      </c>
      <c r="I28" s="272">
        <v>1</v>
      </c>
      <c r="J28" s="272">
        <v>0</v>
      </c>
      <c r="K28" s="272">
        <v>0</v>
      </c>
    </row>
    <row r="29" spans="1:11" ht="18" customHeight="1">
      <c r="A29" s="208" t="s">
        <v>209</v>
      </c>
      <c r="B29" s="272"/>
      <c r="C29" s="272"/>
      <c r="D29" s="272"/>
      <c r="E29" s="272"/>
      <c r="F29" s="272"/>
      <c r="G29" s="272"/>
      <c r="H29" s="272"/>
      <c r="I29" s="272"/>
      <c r="J29" s="272"/>
      <c r="K29" s="272"/>
    </row>
    <row r="37" spans="1:11" ht="18" customHeight="1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4">
        <v>162</v>
      </c>
    </row>
  </sheetData>
  <mergeCells count="2">
    <mergeCell ref="B6:B8"/>
    <mergeCell ref="C6:K6"/>
  </mergeCells>
  <pageMargins left="0" right="0" top="0" bottom="0" header="0.31496062992125984" footer="0"/>
  <pageSetup paperSize="9" firstPageNumber="39" orientation="portrait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2" workbookViewId="0">
      <selection activeCell="G9" sqref="G9"/>
    </sheetView>
  </sheetViews>
  <sheetFormatPr defaultColWidth="8.88671875" defaultRowHeight="18" customHeight="1"/>
  <cols>
    <col min="1" max="1" width="32.77734375" style="45" customWidth="1"/>
    <col min="2" max="2" width="5" style="45" customWidth="1"/>
    <col min="3" max="3" width="4.44140625" style="45" customWidth="1"/>
    <col min="4" max="4" width="4.6640625" style="45" customWidth="1"/>
    <col min="5" max="5" width="4.5546875" style="45" customWidth="1"/>
    <col min="6" max="6" width="5.109375" style="45" customWidth="1"/>
    <col min="7" max="7" width="4.6640625" style="45" customWidth="1"/>
    <col min="8" max="8" width="4.44140625" style="45" customWidth="1"/>
    <col min="9" max="9" width="4.5546875" style="45" customWidth="1"/>
    <col min="10" max="10" width="4.44140625" style="45" customWidth="1"/>
    <col min="11" max="11" width="7.21875" style="45" customWidth="1"/>
    <col min="12" max="16384" width="8.88671875" style="45"/>
  </cols>
  <sheetData>
    <row r="1" spans="1:11" ht="19.5" customHeight="1">
      <c r="A1" s="82" t="s">
        <v>384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ht="19.5" customHeight="1">
      <c r="A2" s="82" t="s">
        <v>57</v>
      </c>
      <c r="B2" s="56"/>
      <c r="C2" s="56"/>
      <c r="D2" s="56"/>
      <c r="E2" s="56"/>
      <c r="F2" s="56"/>
      <c r="G2" s="56"/>
      <c r="H2" s="56"/>
      <c r="I2" s="56"/>
      <c r="J2" s="56"/>
    </row>
    <row r="3" spans="1:11" ht="18" customHeight="1">
      <c r="A3" s="64" t="s">
        <v>378</v>
      </c>
      <c r="B3" s="56"/>
      <c r="C3" s="56"/>
      <c r="D3" s="56"/>
      <c r="E3" s="56"/>
      <c r="F3" s="56"/>
      <c r="G3" s="56"/>
      <c r="H3" s="56"/>
      <c r="I3" s="56"/>
      <c r="J3" s="56"/>
    </row>
    <row r="4" spans="1:11" ht="16.5" customHeight="1">
      <c r="A4" s="64" t="s">
        <v>137</v>
      </c>
      <c r="B4" s="121"/>
      <c r="C4" s="121"/>
      <c r="D4" s="121"/>
      <c r="E4" s="121"/>
      <c r="F4" s="121"/>
      <c r="G4" s="121"/>
      <c r="H4" s="121"/>
      <c r="I4" s="121"/>
      <c r="J4" s="121"/>
    </row>
    <row r="5" spans="1:11" ht="10.5" customHeight="1">
      <c r="A5" s="125"/>
      <c r="B5" s="88"/>
      <c r="C5" s="88"/>
      <c r="D5" s="88"/>
      <c r="E5" s="88"/>
      <c r="F5" s="88"/>
      <c r="G5" s="88"/>
      <c r="H5" s="88"/>
      <c r="I5" s="88"/>
      <c r="J5" s="79"/>
    </row>
    <row r="6" spans="1:11" ht="15">
      <c r="A6" s="22"/>
      <c r="B6" s="503" t="s">
        <v>231</v>
      </c>
      <c r="C6" s="514" t="s">
        <v>56</v>
      </c>
      <c r="D6" s="514"/>
      <c r="E6" s="514"/>
      <c r="F6" s="514"/>
      <c r="G6" s="514"/>
      <c r="H6" s="514"/>
      <c r="I6" s="514"/>
      <c r="J6" s="514"/>
    </row>
    <row r="7" spans="1:11" ht="60" customHeight="1">
      <c r="A7" s="21"/>
      <c r="B7" s="509"/>
      <c r="C7" s="253" t="s">
        <v>250</v>
      </c>
      <c r="D7" s="253" t="s">
        <v>251</v>
      </c>
      <c r="E7" s="254" t="s">
        <v>252</v>
      </c>
      <c r="F7" s="254" t="s">
        <v>253</v>
      </c>
      <c r="G7" s="253" t="s">
        <v>254</v>
      </c>
      <c r="H7" s="253" t="s">
        <v>255</v>
      </c>
      <c r="I7" s="253" t="s">
        <v>256</v>
      </c>
      <c r="J7" s="253" t="s">
        <v>257</v>
      </c>
    </row>
    <row r="8" spans="1:11" ht="78.75" customHeight="1">
      <c r="A8" s="25"/>
      <c r="B8" s="509"/>
      <c r="C8" s="252" t="s">
        <v>258</v>
      </c>
      <c r="D8" s="252" t="s">
        <v>259</v>
      </c>
      <c r="E8" s="252" t="s">
        <v>260</v>
      </c>
      <c r="F8" s="252" t="s">
        <v>261</v>
      </c>
      <c r="G8" s="252" t="s">
        <v>262</v>
      </c>
      <c r="H8" s="252" t="s">
        <v>263</v>
      </c>
      <c r="I8" s="252" t="s">
        <v>264</v>
      </c>
      <c r="J8" s="252" t="s">
        <v>265</v>
      </c>
    </row>
    <row r="9" spans="1:11" ht="3.75" customHeight="1">
      <c r="A9" s="14"/>
      <c r="B9" s="185"/>
      <c r="C9" s="185"/>
      <c r="D9" s="185"/>
      <c r="E9" s="185"/>
      <c r="F9" s="185"/>
      <c r="G9" s="185"/>
      <c r="H9" s="185"/>
      <c r="I9" s="185"/>
      <c r="J9" s="26"/>
    </row>
    <row r="10" spans="1:11" ht="15" customHeight="1">
      <c r="A10" s="115"/>
      <c r="B10" s="512" t="s">
        <v>266</v>
      </c>
      <c r="C10" s="513"/>
      <c r="D10" s="513"/>
      <c r="E10" s="513"/>
      <c r="F10" s="513"/>
      <c r="G10" s="513"/>
      <c r="H10" s="513"/>
      <c r="I10" s="513"/>
      <c r="J10" s="513"/>
    </row>
    <row r="11" spans="1:11" ht="15" customHeight="1">
      <c r="A11" s="53" t="s">
        <v>18</v>
      </c>
      <c r="B11" s="299">
        <f>B12+B15+B23</f>
        <v>1413</v>
      </c>
      <c r="C11" s="299">
        <f t="shared" ref="C11:J11" si="0">C12+C15+C23</f>
        <v>50</v>
      </c>
      <c r="D11" s="299">
        <f t="shared" si="0"/>
        <v>89</v>
      </c>
      <c r="E11" s="299">
        <f t="shared" si="0"/>
        <v>638</v>
      </c>
      <c r="F11" s="299">
        <f t="shared" si="0"/>
        <v>265</v>
      </c>
      <c r="G11" s="299">
        <f t="shared" si="0"/>
        <v>246</v>
      </c>
      <c r="H11" s="299">
        <f t="shared" si="0"/>
        <v>86</v>
      </c>
      <c r="I11" s="299">
        <f t="shared" si="0"/>
        <v>20</v>
      </c>
      <c r="J11" s="299">
        <f t="shared" si="0"/>
        <v>19</v>
      </c>
      <c r="K11" s="76"/>
    </row>
    <row r="12" spans="1:11" ht="14.1" customHeight="1">
      <c r="A12" s="372" t="s">
        <v>325</v>
      </c>
      <c r="B12" s="267">
        <f>B13+B14</f>
        <v>21</v>
      </c>
      <c r="C12" s="267">
        <f t="shared" ref="C12:J12" si="1">C13+C14</f>
        <v>0</v>
      </c>
      <c r="D12" s="267">
        <f t="shared" si="1"/>
        <v>0</v>
      </c>
      <c r="E12" s="267">
        <f t="shared" si="1"/>
        <v>1</v>
      </c>
      <c r="F12" s="267">
        <f t="shared" si="1"/>
        <v>0</v>
      </c>
      <c r="G12" s="267">
        <f t="shared" si="1"/>
        <v>6</v>
      </c>
      <c r="H12" s="267">
        <f t="shared" si="1"/>
        <v>9</v>
      </c>
      <c r="I12" s="267">
        <f t="shared" si="1"/>
        <v>1</v>
      </c>
      <c r="J12" s="267">
        <f t="shared" si="1"/>
        <v>4</v>
      </c>
      <c r="K12" s="76"/>
    </row>
    <row r="13" spans="1:11" ht="14.1" customHeight="1">
      <c r="A13" s="101" t="s">
        <v>37</v>
      </c>
      <c r="B13" s="269">
        <v>12</v>
      </c>
      <c r="C13" s="269">
        <v>0</v>
      </c>
      <c r="D13" s="269">
        <v>0</v>
      </c>
      <c r="E13" s="269">
        <v>0</v>
      </c>
      <c r="F13" s="269">
        <v>0</v>
      </c>
      <c r="G13" s="269">
        <v>3</v>
      </c>
      <c r="H13" s="269">
        <v>4</v>
      </c>
      <c r="I13" s="269">
        <v>1</v>
      </c>
      <c r="J13" s="269">
        <v>4</v>
      </c>
      <c r="K13" s="76"/>
    </row>
    <row r="14" spans="1:11" ht="14.1" customHeight="1">
      <c r="A14" s="101" t="s">
        <v>36</v>
      </c>
      <c r="B14" s="269">
        <v>9</v>
      </c>
      <c r="C14" s="269">
        <v>0</v>
      </c>
      <c r="D14" s="269">
        <v>0</v>
      </c>
      <c r="E14" s="269">
        <v>1</v>
      </c>
      <c r="F14" s="269">
        <v>0</v>
      </c>
      <c r="G14" s="269">
        <v>3</v>
      </c>
      <c r="H14" s="269">
        <v>5</v>
      </c>
      <c r="I14" s="269">
        <v>0</v>
      </c>
      <c r="J14" s="269">
        <v>0</v>
      </c>
      <c r="K14" s="76"/>
    </row>
    <row r="15" spans="1:11" ht="14.1" customHeight="1">
      <c r="A15" s="377" t="s">
        <v>326</v>
      </c>
      <c r="B15" s="267">
        <f t="shared" ref="B15:J15" si="2">SUM(B16:B21)</f>
        <v>1390</v>
      </c>
      <c r="C15" s="267">
        <f t="shared" si="2"/>
        <v>50</v>
      </c>
      <c r="D15" s="267">
        <f t="shared" si="2"/>
        <v>88</v>
      </c>
      <c r="E15" s="267">
        <f t="shared" si="2"/>
        <v>637</v>
      </c>
      <c r="F15" s="267">
        <f t="shared" si="2"/>
        <v>265</v>
      </c>
      <c r="G15" s="267">
        <f t="shared" si="2"/>
        <v>239</v>
      </c>
      <c r="H15" s="267">
        <f t="shared" si="2"/>
        <v>77</v>
      </c>
      <c r="I15" s="267">
        <f t="shared" si="2"/>
        <v>19</v>
      </c>
      <c r="J15" s="267">
        <f t="shared" si="2"/>
        <v>15</v>
      </c>
      <c r="K15" s="76"/>
    </row>
    <row r="16" spans="1:11" ht="14.1" customHeight="1">
      <c r="A16" s="101" t="s">
        <v>34</v>
      </c>
      <c r="B16" s="269">
        <v>217</v>
      </c>
      <c r="C16" s="269">
        <v>11</v>
      </c>
      <c r="D16" s="269">
        <v>16</v>
      </c>
      <c r="E16" s="269">
        <v>115</v>
      </c>
      <c r="F16" s="269">
        <v>27</v>
      </c>
      <c r="G16" s="269">
        <v>37</v>
      </c>
      <c r="H16" s="269">
        <v>7</v>
      </c>
      <c r="I16" s="269">
        <v>4</v>
      </c>
      <c r="J16" s="269">
        <v>0</v>
      </c>
      <c r="K16" s="430"/>
    </row>
    <row r="17" spans="1:11" ht="14.1" customHeight="1">
      <c r="A17" s="101" t="s">
        <v>33</v>
      </c>
      <c r="B17" s="269">
        <v>2</v>
      </c>
      <c r="C17" s="269">
        <v>0</v>
      </c>
      <c r="D17" s="269">
        <v>0</v>
      </c>
      <c r="E17" s="269">
        <v>1</v>
      </c>
      <c r="F17" s="269">
        <v>1</v>
      </c>
      <c r="G17" s="269">
        <v>0</v>
      </c>
      <c r="H17" s="269">
        <v>0</v>
      </c>
      <c r="I17" s="269">
        <v>0</v>
      </c>
      <c r="J17" s="269">
        <v>0</v>
      </c>
      <c r="K17" s="430"/>
    </row>
    <row r="18" spans="1:11" ht="14.1" customHeight="1">
      <c r="A18" s="101" t="s">
        <v>32</v>
      </c>
      <c r="B18" s="269">
        <v>1049</v>
      </c>
      <c r="C18" s="269">
        <v>33</v>
      </c>
      <c r="D18" s="269">
        <v>72</v>
      </c>
      <c r="E18" s="269">
        <v>487</v>
      </c>
      <c r="F18" s="269">
        <v>221</v>
      </c>
      <c r="G18" s="269">
        <v>175</v>
      </c>
      <c r="H18" s="269">
        <v>50</v>
      </c>
      <c r="I18" s="269">
        <v>7</v>
      </c>
      <c r="J18" s="269">
        <v>4</v>
      </c>
      <c r="K18" s="430"/>
    </row>
    <row r="19" spans="1:11" ht="14.1" customHeight="1">
      <c r="A19" s="101" t="s">
        <v>10</v>
      </c>
      <c r="B19" s="269">
        <v>2</v>
      </c>
      <c r="C19" s="269">
        <v>1</v>
      </c>
      <c r="D19" s="269">
        <v>0</v>
      </c>
      <c r="E19" s="269">
        <v>0</v>
      </c>
      <c r="F19" s="269">
        <v>0</v>
      </c>
      <c r="G19" s="269">
        <v>1</v>
      </c>
      <c r="H19" s="269">
        <v>0</v>
      </c>
      <c r="I19" s="269">
        <v>0</v>
      </c>
      <c r="J19" s="269">
        <v>0</v>
      </c>
      <c r="K19" s="430"/>
    </row>
    <row r="20" spans="1:11" ht="14.1" customHeight="1">
      <c r="A20" s="104" t="s">
        <v>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430"/>
    </row>
    <row r="21" spans="1:11" ht="14.1" customHeight="1">
      <c r="A21" s="101" t="s">
        <v>8</v>
      </c>
      <c r="B21" s="269">
        <v>120</v>
      </c>
      <c r="C21" s="269">
        <v>5</v>
      </c>
      <c r="D21" s="269">
        <v>0</v>
      </c>
      <c r="E21" s="269">
        <v>34</v>
      </c>
      <c r="F21" s="269">
        <v>16</v>
      </c>
      <c r="G21" s="269">
        <v>26</v>
      </c>
      <c r="H21" s="269">
        <v>20</v>
      </c>
      <c r="I21" s="269">
        <v>8</v>
      </c>
      <c r="J21" s="269">
        <v>11</v>
      </c>
      <c r="K21" s="430"/>
    </row>
    <row r="22" spans="1:11" ht="14.1" customHeight="1">
      <c r="A22" s="104" t="s">
        <v>7</v>
      </c>
      <c r="B22" s="269"/>
      <c r="C22" s="269"/>
      <c r="D22" s="269"/>
      <c r="E22" s="269"/>
      <c r="F22" s="269"/>
      <c r="G22" s="269"/>
      <c r="H22" s="269"/>
      <c r="I22" s="269"/>
      <c r="J22" s="269"/>
      <c r="K22" s="430"/>
    </row>
    <row r="23" spans="1:11" ht="14.1" customHeight="1">
      <c r="A23" s="103" t="s">
        <v>6</v>
      </c>
      <c r="B23" s="267">
        <f>SUM(B25:B26)</f>
        <v>2</v>
      </c>
      <c r="C23" s="267">
        <f t="shared" ref="C23:J23" si="3">SUM(C25:C26)</f>
        <v>0</v>
      </c>
      <c r="D23" s="267">
        <f t="shared" si="3"/>
        <v>1</v>
      </c>
      <c r="E23" s="267">
        <f t="shared" si="3"/>
        <v>0</v>
      </c>
      <c r="F23" s="267">
        <f t="shared" si="3"/>
        <v>0</v>
      </c>
      <c r="G23" s="267">
        <f t="shared" si="3"/>
        <v>1</v>
      </c>
      <c r="H23" s="267">
        <f t="shared" si="3"/>
        <v>0</v>
      </c>
      <c r="I23" s="267">
        <f t="shared" si="3"/>
        <v>0</v>
      </c>
      <c r="J23" s="267">
        <f t="shared" si="3"/>
        <v>0</v>
      </c>
      <c r="K23" s="76"/>
    </row>
    <row r="24" spans="1:11" ht="14.1" customHeight="1">
      <c r="A24" s="102" t="s">
        <v>5</v>
      </c>
      <c r="B24" s="267"/>
      <c r="C24" s="267"/>
      <c r="D24" s="267"/>
      <c r="E24" s="267"/>
      <c r="F24" s="267"/>
      <c r="G24" s="267"/>
      <c r="H24" s="267"/>
      <c r="I24" s="267"/>
      <c r="J24" s="267"/>
      <c r="K24" s="76"/>
    </row>
    <row r="25" spans="1:11" ht="14.1" customHeight="1">
      <c r="A25" s="308" t="s">
        <v>287</v>
      </c>
      <c r="B25" s="269">
        <v>1</v>
      </c>
      <c r="C25" s="269">
        <v>0</v>
      </c>
      <c r="D25" s="269">
        <v>0</v>
      </c>
      <c r="E25" s="269">
        <v>0</v>
      </c>
      <c r="F25" s="269">
        <v>0</v>
      </c>
      <c r="G25" s="269">
        <v>1</v>
      </c>
      <c r="H25" s="269">
        <v>0</v>
      </c>
      <c r="I25" s="269">
        <v>0</v>
      </c>
      <c r="J25" s="269">
        <v>0</v>
      </c>
      <c r="K25" s="97"/>
    </row>
    <row r="26" spans="1:11" ht="14.1" customHeight="1">
      <c r="A26" s="101" t="s">
        <v>30</v>
      </c>
      <c r="B26" s="269">
        <v>1</v>
      </c>
      <c r="C26" s="269">
        <v>0</v>
      </c>
      <c r="D26" s="269">
        <v>1</v>
      </c>
      <c r="E26" s="269">
        <v>0</v>
      </c>
      <c r="F26" s="269">
        <v>0</v>
      </c>
      <c r="G26" s="269">
        <v>0</v>
      </c>
      <c r="H26" s="269">
        <v>0</v>
      </c>
      <c r="I26" s="269">
        <v>0</v>
      </c>
      <c r="J26" s="269">
        <v>0</v>
      </c>
      <c r="K26" s="97"/>
    </row>
    <row r="27" spans="1:11" ht="9" customHeight="1">
      <c r="A27" s="105"/>
      <c r="B27" s="77"/>
      <c r="C27" s="77"/>
      <c r="D27" s="77"/>
      <c r="E27" s="77"/>
      <c r="F27" s="77"/>
      <c r="G27" s="77"/>
      <c r="H27" s="77"/>
      <c r="I27" s="77"/>
      <c r="J27" s="77"/>
    </row>
    <row r="28" spans="1:11" ht="14.1" customHeight="1">
      <c r="A28" s="114"/>
      <c r="B28" s="510" t="s">
        <v>286</v>
      </c>
      <c r="C28" s="511"/>
      <c r="D28" s="511"/>
      <c r="E28" s="511"/>
      <c r="F28" s="511"/>
      <c r="G28" s="511"/>
      <c r="H28" s="511"/>
      <c r="I28" s="511"/>
      <c r="J28" s="511"/>
    </row>
    <row r="29" spans="1:11" ht="14.1" customHeight="1">
      <c r="A29" s="103" t="s">
        <v>23</v>
      </c>
      <c r="B29" s="76">
        <v>100</v>
      </c>
      <c r="C29" s="76">
        <v>100</v>
      </c>
      <c r="D29" s="76">
        <v>100</v>
      </c>
      <c r="E29" s="76">
        <v>100</v>
      </c>
      <c r="F29" s="76">
        <v>100</v>
      </c>
      <c r="G29" s="76">
        <v>100</v>
      </c>
      <c r="H29" s="76">
        <v>100</v>
      </c>
      <c r="I29" s="76">
        <v>100</v>
      </c>
      <c r="J29" s="76">
        <v>100</v>
      </c>
      <c r="K29" s="47"/>
    </row>
    <row r="30" spans="1:11" ht="14.1" customHeight="1">
      <c r="A30" s="103" t="s">
        <v>38</v>
      </c>
      <c r="B30" s="306">
        <f>(B12/$B$11)*100</f>
        <v>1.48619957537155</v>
      </c>
      <c r="C30" s="306">
        <f>(C12/$C$11)*100</f>
        <v>0</v>
      </c>
      <c r="D30" s="306">
        <f>(D12/$D$11)*100</f>
        <v>0</v>
      </c>
      <c r="E30" s="306">
        <f>(E12/$E$11)*100</f>
        <v>0.15673981191222569</v>
      </c>
      <c r="F30" s="306">
        <f>(F12/$F$11)*100</f>
        <v>0</v>
      </c>
      <c r="G30" s="306">
        <f>(G12/$G$11)*100</f>
        <v>2.4390243902439024</v>
      </c>
      <c r="H30" s="306">
        <f>(H12/$H$11)*100</f>
        <v>10.465116279069768</v>
      </c>
      <c r="I30" s="306">
        <f>(I12/$I$11)*100</f>
        <v>5</v>
      </c>
      <c r="J30" s="306">
        <f>(J12/$J$11)*100</f>
        <v>21.052631578947366</v>
      </c>
      <c r="K30" s="47"/>
    </row>
    <row r="31" spans="1:11" ht="14.1" customHeight="1">
      <c r="A31" s="101" t="s">
        <v>37</v>
      </c>
      <c r="B31" s="306">
        <f t="shared" ref="B31:B43" si="4">(B13/$B$11)*100</f>
        <v>0.84925690021231426</v>
      </c>
      <c r="C31" s="306">
        <f t="shared" ref="C31:C43" si="5">(C13/$C$11)*100</f>
        <v>0</v>
      </c>
      <c r="D31" s="306">
        <f t="shared" ref="D31:D43" si="6">(D13/$D$11)*100</f>
        <v>0</v>
      </c>
      <c r="E31" s="306">
        <f t="shared" ref="E31:E43" si="7">(E13/$E$11)*100</f>
        <v>0</v>
      </c>
      <c r="F31" s="306">
        <f t="shared" ref="F31:F43" si="8">(F13/$F$11)*100</f>
        <v>0</v>
      </c>
      <c r="G31" s="306">
        <f t="shared" ref="G31:G43" si="9">(G13/$G$11)*100</f>
        <v>1.2195121951219512</v>
      </c>
      <c r="H31" s="306">
        <f t="shared" ref="H31:H43" si="10">(H13/$H$11)*100</f>
        <v>4.6511627906976747</v>
      </c>
      <c r="I31" s="306">
        <f t="shared" ref="I31:I43" si="11">(I13/$I$11)*100</f>
        <v>5</v>
      </c>
      <c r="J31" s="306">
        <f t="shared" ref="J31:J43" si="12">(J13/$J$11)*100</f>
        <v>21.052631578947366</v>
      </c>
      <c r="K31" s="95"/>
    </row>
    <row r="32" spans="1:11" ht="14.1" customHeight="1">
      <c r="A32" s="101" t="s">
        <v>36</v>
      </c>
      <c r="B32" s="306">
        <f t="shared" si="4"/>
        <v>0.63694267515923575</v>
      </c>
      <c r="C32" s="306">
        <f t="shared" si="5"/>
        <v>0</v>
      </c>
      <c r="D32" s="306">
        <f t="shared" si="6"/>
        <v>0</v>
      </c>
      <c r="E32" s="306">
        <f t="shared" si="7"/>
        <v>0.15673981191222569</v>
      </c>
      <c r="F32" s="306">
        <f t="shared" si="8"/>
        <v>0</v>
      </c>
      <c r="G32" s="306">
        <f t="shared" si="9"/>
        <v>1.2195121951219512</v>
      </c>
      <c r="H32" s="306">
        <f t="shared" si="10"/>
        <v>5.8139534883720927</v>
      </c>
      <c r="I32" s="306">
        <f t="shared" si="11"/>
        <v>0</v>
      </c>
      <c r="J32" s="306">
        <f t="shared" si="12"/>
        <v>0</v>
      </c>
      <c r="K32" s="95"/>
    </row>
    <row r="33" spans="1:11" ht="14.1" customHeight="1">
      <c r="A33" s="378" t="s">
        <v>326</v>
      </c>
      <c r="B33" s="306">
        <f t="shared" si="4"/>
        <v>98.3722576079264</v>
      </c>
      <c r="C33" s="379">
        <f t="shared" si="5"/>
        <v>100</v>
      </c>
      <c r="D33" s="379">
        <f t="shared" si="6"/>
        <v>98.876404494382015</v>
      </c>
      <c r="E33" s="379">
        <f t="shared" si="7"/>
        <v>99.843260188087783</v>
      </c>
      <c r="F33" s="379">
        <f t="shared" si="8"/>
        <v>100</v>
      </c>
      <c r="G33" s="306">
        <f t="shared" si="9"/>
        <v>97.154471544715449</v>
      </c>
      <c r="H33" s="306">
        <f t="shared" si="10"/>
        <v>89.534883720930239</v>
      </c>
      <c r="I33" s="379">
        <f t="shared" si="11"/>
        <v>95</v>
      </c>
      <c r="J33" s="306">
        <f t="shared" si="12"/>
        <v>78.94736842105263</v>
      </c>
      <c r="K33" s="122"/>
    </row>
    <row r="34" spans="1:11" ht="14.1" customHeight="1">
      <c r="A34" s="101" t="s">
        <v>34</v>
      </c>
      <c r="B34" s="306">
        <f t="shared" si="4"/>
        <v>15.357395612172683</v>
      </c>
      <c r="C34" s="306">
        <f t="shared" si="5"/>
        <v>22</v>
      </c>
      <c r="D34" s="306">
        <f t="shared" si="6"/>
        <v>17.977528089887642</v>
      </c>
      <c r="E34" s="306">
        <f t="shared" si="7"/>
        <v>18.025078369905955</v>
      </c>
      <c r="F34" s="306">
        <f t="shared" si="8"/>
        <v>10.188679245283019</v>
      </c>
      <c r="G34" s="306">
        <f t="shared" si="9"/>
        <v>15.040650406504067</v>
      </c>
      <c r="H34" s="306">
        <f t="shared" si="10"/>
        <v>8.1395348837209305</v>
      </c>
      <c r="I34" s="306">
        <f t="shared" si="11"/>
        <v>20</v>
      </c>
      <c r="J34" s="306">
        <f t="shared" si="12"/>
        <v>0</v>
      </c>
      <c r="K34" s="95"/>
    </row>
    <row r="35" spans="1:11" ht="14.1" customHeight="1">
      <c r="A35" s="101" t="s">
        <v>33</v>
      </c>
      <c r="B35" s="306"/>
      <c r="C35" s="306"/>
      <c r="D35" s="306"/>
      <c r="E35" s="306"/>
      <c r="F35" s="306"/>
      <c r="G35" s="306"/>
      <c r="H35" s="306"/>
      <c r="I35" s="306"/>
      <c r="J35" s="306"/>
      <c r="K35" s="95"/>
    </row>
    <row r="36" spans="1:11" ht="14.1" customHeight="1">
      <c r="A36" s="101" t="s">
        <v>32</v>
      </c>
      <c r="B36" s="306">
        <f t="shared" si="4"/>
        <v>74.239207360226473</v>
      </c>
      <c r="C36" s="306">
        <f t="shared" si="5"/>
        <v>66</v>
      </c>
      <c r="D36" s="306">
        <f t="shared" si="6"/>
        <v>80.898876404494374</v>
      </c>
      <c r="E36" s="306">
        <f t="shared" si="7"/>
        <v>76.332288401253919</v>
      </c>
      <c r="F36" s="306">
        <f t="shared" si="8"/>
        <v>83.396226415094347</v>
      </c>
      <c r="G36" s="306">
        <f t="shared" si="9"/>
        <v>71.138211382113823</v>
      </c>
      <c r="H36" s="306">
        <f t="shared" si="10"/>
        <v>58.139534883720934</v>
      </c>
      <c r="I36" s="306">
        <f t="shared" si="11"/>
        <v>35</v>
      </c>
      <c r="J36" s="306">
        <f t="shared" si="12"/>
        <v>21.052631578947366</v>
      </c>
      <c r="K36" s="95"/>
    </row>
    <row r="37" spans="1:11" ht="14.1" customHeight="1">
      <c r="A37" s="101" t="s">
        <v>10</v>
      </c>
      <c r="B37" s="306">
        <f t="shared" si="4"/>
        <v>0.14154281670205238</v>
      </c>
      <c r="C37" s="306">
        <f t="shared" si="5"/>
        <v>2</v>
      </c>
      <c r="D37" s="306">
        <f t="shared" si="6"/>
        <v>0</v>
      </c>
      <c r="E37" s="306">
        <f t="shared" si="7"/>
        <v>0</v>
      </c>
      <c r="F37" s="306">
        <f t="shared" si="8"/>
        <v>0</v>
      </c>
      <c r="G37" s="306">
        <f t="shared" si="9"/>
        <v>0.40650406504065045</v>
      </c>
      <c r="H37" s="306">
        <f t="shared" si="10"/>
        <v>0</v>
      </c>
      <c r="I37" s="306">
        <f t="shared" si="11"/>
        <v>0</v>
      </c>
      <c r="J37" s="306">
        <f t="shared" si="12"/>
        <v>0</v>
      </c>
      <c r="K37" s="95"/>
    </row>
    <row r="38" spans="1:11" ht="14.1" customHeight="1">
      <c r="A38" s="104" t="s">
        <v>9</v>
      </c>
      <c r="B38" s="306"/>
      <c r="C38" s="306"/>
      <c r="D38" s="306"/>
      <c r="E38" s="306"/>
      <c r="F38" s="306"/>
      <c r="G38" s="306"/>
      <c r="H38" s="306"/>
      <c r="I38" s="306"/>
      <c r="J38" s="306"/>
      <c r="K38" s="95"/>
    </row>
    <row r="39" spans="1:11" ht="14.1" customHeight="1">
      <c r="A39" s="101" t="s">
        <v>8</v>
      </c>
      <c r="B39" s="306">
        <f>(B19/$B$11)*100</f>
        <v>0.14154281670205238</v>
      </c>
      <c r="C39" s="306">
        <f>(C21/$C$11)*100</f>
        <v>10</v>
      </c>
      <c r="D39" s="306">
        <f t="shared" si="6"/>
        <v>0</v>
      </c>
      <c r="E39" s="306">
        <f>(E21/$E$11)*100</f>
        <v>5.3291536050156738</v>
      </c>
      <c r="F39" s="306">
        <f t="shared" si="8"/>
        <v>6.0377358490566042</v>
      </c>
      <c r="G39" s="306">
        <f t="shared" si="9"/>
        <v>10.569105691056912</v>
      </c>
      <c r="H39" s="306">
        <f t="shared" si="10"/>
        <v>23.255813953488371</v>
      </c>
      <c r="I39" s="306">
        <f t="shared" si="11"/>
        <v>40</v>
      </c>
      <c r="J39" s="306">
        <f t="shared" si="12"/>
        <v>57.894736842105267</v>
      </c>
      <c r="K39" s="95"/>
    </row>
    <row r="40" spans="1:11" ht="14.1" customHeight="1">
      <c r="A40" s="104" t="s">
        <v>7</v>
      </c>
      <c r="B40" s="306"/>
      <c r="C40" s="306"/>
      <c r="D40" s="306"/>
      <c r="E40" s="306"/>
      <c r="F40" s="306"/>
      <c r="G40" s="306"/>
      <c r="H40" s="306"/>
      <c r="I40" s="306"/>
      <c r="J40" s="306"/>
      <c r="K40" s="95"/>
    </row>
    <row r="41" spans="1:11" ht="14.1" customHeight="1">
      <c r="A41" s="103" t="s">
        <v>6</v>
      </c>
      <c r="B41" s="305">
        <f>(B23/$B$11)*100</f>
        <v>0.14154281670205238</v>
      </c>
      <c r="C41" s="305">
        <f t="shared" si="5"/>
        <v>0</v>
      </c>
      <c r="D41" s="305">
        <f t="shared" si="6"/>
        <v>1.1235955056179776</v>
      </c>
      <c r="E41" s="305">
        <f t="shared" si="7"/>
        <v>0</v>
      </c>
      <c r="F41" s="305">
        <f t="shared" si="8"/>
        <v>0</v>
      </c>
      <c r="G41" s="305">
        <f t="shared" si="9"/>
        <v>0.40650406504065045</v>
      </c>
      <c r="H41" s="305">
        <f t="shared" si="10"/>
        <v>0</v>
      </c>
      <c r="I41" s="305">
        <f t="shared" si="11"/>
        <v>0</v>
      </c>
      <c r="J41" s="305">
        <f t="shared" si="12"/>
        <v>0</v>
      </c>
      <c r="K41" s="95"/>
    </row>
    <row r="42" spans="1:11" ht="14.1" customHeight="1">
      <c r="A42" s="102" t="s">
        <v>5</v>
      </c>
      <c r="B42" s="306"/>
      <c r="C42" s="306"/>
      <c r="D42" s="306"/>
      <c r="E42" s="306"/>
      <c r="F42" s="306"/>
      <c r="G42" s="306"/>
      <c r="H42" s="306"/>
      <c r="I42" s="306"/>
      <c r="J42" s="306"/>
      <c r="K42" s="122"/>
    </row>
    <row r="43" spans="1:11" ht="14.1" customHeight="1">
      <c r="A43" s="308" t="s">
        <v>287</v>
      </c>
      <c r="B43" s="306">
        <f t="shared" si="4"/>
        <v>7.0771408351026188E-2</v>
      </c>
      <c r="C43" s="306">
        <f t="shared" si="5"/>
        <v>0</v>
      </c>
      <c r="D43" s="306">
        <f t="shared" si="6"/>
        <v>0</v>
      </c>
      <c r="E43" s="306">
        <f t="shared" si="7"/>
        <v>0</v>
      </c>
      <c r="F43" s="306">
        <f t="shared" si="8"/>
        <v>0</v>
      </c>
      <c r="G43" s="306">
        <f t="shared" si="9"/>
        <v>0.40650406504065045</v>
      </c>
      <c r="H43" s="306">
        <f t="shared" si="10"/>
        <v>0</v>
      </c>
      <c r="I43" s="306">
        <f t="shared" si="11"/>
        <v>0</v>
      </c>
      <c r="J43" s="306">
        <f t="shared" si="12"/>
        <v>0</v>
      </c>
      <c r="K43" s="95"/>
    </row>
    <row r="44" spans="1:11" ht="14.1" customHeight="1">
      <c r="A44" s="212" t="s">
        <v>30</v>
      </c>
      <c r="B44" s="307"/>
      <c r="C44" s="307"/>
      <c r="D44" s="307"/>
      <c r="E44" s="307"/>
      <c r="F44" s="307"/>
      <c r="G44" s="307"/>
      <c r="H44" s="307"/>
      <c r="I44" s="307"/>
      <c r="J44" s="307"/>
      <c r="K44" s="95"/>
    </row>
    <row r="45" spans="1:11" ht="18" customHeight="1">
      <c r="J45" s="354">
        <v>163</v>
      </c>
    </row>
  </sheetData>
  <mergeCells count="4">
    <mergeCell ref="B28:J28"/>
    <mergeCell ref="B10:J10"/>
    <mergeCell ref="C6:J6"/>
    <mergeCell ref="B6:B8"/>
  </mergeCells>
  <pageMargins left="0" right="0" top="0" bottom="0" header="0.31496062992125984" footer="0"/>
  <pageSetup paperSize="9" firstPageNumber="39" orientation="portrait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>
      <selection activeCell="A25" sqref="A25"/>
    </sheetView>
  </sheetViews>
  <sheetFormatPr defaultColWidth="8.88671875" defaultRowHeight="18" customHeight="1"/>
  <cols>
    <col min="1" max="1" width="32.88671875" style="8" customWidth="1"/>
    <col min="2" max="2" width="4.21875" style="30" bestFit="1" customWidth="1"/>
    <col min="3" max="4" width="4.77734375" style="8" customWidth="1"/>
    <col min="5" max="6" width="4.5546875" style="8" customWidth="1"/>
    <col min="7" max="7" width="4.88671875" style="8" customWidth="1"/>
    <col min="8" max="8" width="4.77734375" style="8" customWidth="1"/>
    <col min="9" max="9" width="5" style="8" customWidth="1"/>
    <col min="10" max="10" width="4.33203125" style="8" customWidth="1"/>
    <col min="11" max="11" width="7.21875" style="8" customWidth="1"/>
    <col min="12" max="16384" width="8.88671875" style="8"/>
  </cols>
  <sheetData>
    <row r="1" spans="1:11" ht="15.75">
      <c r="A1" s="399" t="s">
        <v>385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ht="15.75">
      <c r="A2" s="15" t="s">
        <v>58</v>
      </c>
      <c r="B2" s="24"/>
      <c r="C2" s="24"/>
      <c r="D2" s="24"/>
      <c r="E2" s="24"/>
      <c r="F2" s="24"/>
      <c r="G2" s="24"/>
      <c r="H2" s="24"/>
      <c r="I2" s="24"/>
      <c r="J2" s="24"/>
    </row>
    <row r="3" spans="1:11" ht="15">
      <c r="A3" s="14" t="s">
        <v>379</v>
      </c>
      <c r="B3" s="24"/>
      <c r="C3" s="24"/>
      <c r="D3" s="24"/>
      <c r="E3" s="24"/>
      <c r="F3" s="24"/>
      <c r="G3" s="24"/>
      <c r="H3" s="24"/>
      <c r="I3" s="24"/>
      <c r="J3" s="24"/>
    </row>
    <row r="4" spans="1:11" ht="15">
      <c r="A4" s="14" t="s">
        <v>138</v>
      </c>
      <c r="B4" s="121"/>
      <c r="C4" s="121"/>
      <c r="D4" s="121"/>
      <c r="E4" s="121"/>
      <c r="F4" s="121"/>
      <c r="G4" s="121"/>
      <c r="H4" s="121"/>
      <c r="I4" s="121"/>
      <c r="J4" s="121"/>
    </row>
    <row r="5" spans="1:11" ht="8.25" customHeight="1">
      <c r="A5" s="14"/>
      <c r="B5" s="24"/>
      <c r="C5" s="24"/>
      <c r="D5" s="24"/>
      <c r="E5" s="24"/>
      <c r="F5" s="24"/>
      <c r="G5" s="24"/>
      <c r="H5" s="24"/>
      <c r="I5" s="24"/>
      <c r="J5" s="24"/>
    </row>
    <row r="6" spans="1:11" ht="15.95" customHeight="1">
      <c r="A6" s="259"/>
      <c r="B6" s="503" t="s">
        <v>231</v>
      </c>
      <c r="C6" s="514" t="s">
        <v>56</v>
      </c>
      <c r="D6" s="514"/>
      <c r="E6" s="514"/>
      <c r="F6" s="514"/>
      <c r="G6" s="514"/>
      <c r="H6" s="514"/>
      <c r="I6" s="514"/>
      <c r="J6" s="514"/>
    </row>
    <row r="7" spans="1:11" ht="69.75" customHeight="1">
      <c r="A7" s="260"/>
      <c r="B7" s="515"/>
      <c r="C7" s="253" t="s">
        <v>250</v>
      </c>
      <c r="D7" s="253" t="s">
        <v>251</v>
      </c>
      <c r="E7" s="254" t="s">
        <v>252</v>
      </c>
      <c r="F7" s="254" t="s">
        <v>253</v>
      </c>
      <c r="G7" s="253" t="s">
        <v>254</v>
      </c>
      <c r="H7" s="253" t="s">
        <v>255</v>
      </c>
      <c r="I7" s="253" t="s">
        <v>256</v>
      </c>
      <c r="J7" s="253" t="s">
        <v>257</v>
      </c>
    </row>
    <row r="8" spans="1:11" ht="75.75" customHeight="1">
      <c r="A8" s="260"/>
      <c r="B8" s="515"/>
      <c r="C8" s="261" t="s">
        <v>258</v>
      </c>
      <c r="D8" s="261" t="s">
        <v>259</v>
      </c>
      <c r="E8" s="261" t="s">
        <v>260</v>
      </c>
      <c r="F8" s="261" t="s">
        <v>261</v>
      </c>
      <c r="G8" s="261" t="s">
        <v>262</v>
      </c>
      <c r="H8" s="261" t="s">
        <v>263</v>
      </c>
      <c r="I8" s="261" t="s">
        <v>264</v>
      </c>
      <c r="J8" s="261" t="s">
        <v>265</v>
      </c>
    </row>
    <row r="9" spans="1:11" ht="15">
      <c r="A9" s="2" t="s">
        <v>23</v>
      </c>
      <c r="B9" s="265">
        <f>SUM(C9:J9)</f>
        <v>1413</v>
      </c>
      <c r="C9" s="265">
        <v>50</v>
      </c>
      <c r="D9" s="265">
        <v>89</v>
      </c>
      <c r="E9" s="265">
        <v>638</v>
      </c>
      <c r="F9" s="265">
        <v>265</v>
      </c>
      <c r="G9" s="265">
        <v>246</v>
      </c>
      <c r="H9" s="265">
        <v>86</v>
      </c>
      <c r="I9" s="265">
        <v>20</v>
      </c>
      <c r="J9" s="265">
        <v>19</v>
      </c>
    </row>
    <row r="10" spans="1:11" ht="24">
      <c r="A10" s="219" t="s">
        <v>210</v>
      </c>
      <c r="B10" s="290">
        <v>90</v>
      </c>
      <c r="C10" s="290">
        <v>6</v>
      </c>
      <c r="D10" s="290">
        <v>5</v>
      </c>
      <c r="E10" s="290">
        <v>29</v>
      </c>
      <c r="F10" s="290">
        <v>12</v>
      </c>
      <c r="G10" s="290">
        <v>21</v>
      </c>
      <c r="H10" s="290">
        <v>9</v>
      </c>
      <c r="I10" s="290">
        <v>3</v>
      </c>
      <c r="J10" s="290">
        <v>5</v>
      </c>
      <c r="K10" s="16"/>
    </row>
    <row r="11" spans="1:11" ht="15">
      <c r="A11" s="219" t="s">
        <v>267</v>
      </c>
      <c r="B11" s="290">
        <v>40</v>
      </c>
      <c r="C11" s="290">
        <v>1</v>
      </c>
      <c r="D11" s="290">
        <v>3</v>
      </c>
      <c r="E11" s="290">
        <v>19</v>
      </c>
      <c r="F11" s="290">
        <v>11</v>
      </c>
      <c r="G11" s="290">
        <v>3</v>
      </c>
      <c r="H11" s="290">
        <v>2</v>
      </c>
      <c r="I11" s="290">
        <v>1</v>
      </c>
      <c r="J11" s="290">
        <v>0</v>
      </c>
      <c r="K11" s="16"/>
    </row>
    <row r="12" spans="1:11" ht="15">
      <c r="A12" s="219" t="s">
        <v>268</v>
      </c>
      <c r="B12" s="290">
        <v>127</v>
      </c>
      <c r="C12" s="290">
        <v>2</v>
      </c>
      <c r="D12" s="290">
        <v>14</v>
      </c>
      <c r="E12" s="290">
        <v>49</v>
      </c>
      <c r="F12" s="290">
        <v>21</v>
      </c>
      <c r="G12" s="290">
        <v>18</v>
      </c>
      <c r="H12" s="290">
        <v>17</v>
      </c>
      <c r="I12" s="290">
        <v>5</v>
      </c>
      <c r="J12" s="290">
        <v>1</v>
      </c>
      <c r="K12" s="16"/>
    </row>
    <row r="13" spans="1:11" ht="36">
      <c r="A13" s="219" t="s">
        <v>269</v>
      </c>
      <c r="B13" s="290">
        <v>17</v>
      </c>
      <c r="C13" s="290">
        <v>0</v>
      </c>
      <c r="D13" s="290">
        <v>0</v>
      </c>
      <c r="E13" s="290">
        <v>2</v>
      </c>
      <c r="F13" s="290">
        <v>0</v>
      </c>
      <c r="G13" s="290">
        <v>0</v>
      </c>
      <c r="H13" s="290">
        <v>4</v>
      </c>
      <c r="I13" s="290">
        <v>5</v>
      </c>
      <c r="J13" s="290">
        <v>6</v>
      </c>
      <c r="K13" s="16"/>
    </row>
    <row r="14" spans="1:11" ht="36">
      <c r="A14" s="219" t="s">
        <v>270</v>
      </c>
      <c r="B14" s="290">
        <v>6</v>
      </c>
      <c r="C14" s="290">
        <v>1</v>
      </c>
      <c r="D14" s="290">
        <v>0</v>
      </c>
      <c r="E14" s="290">
        <v>1</v>
      </c>
      <c r="F14" s="290">
        <v>0</v>
      </c>
      <c r="G14" s="290">
        <v>2</v>
      </c>
      <c r="H14" s="290">
        <v>2</v>
      </c>
      <c r="I14" s="290">
        <v>0</v>
      </c>
      <c r="J14" s="290">
        <v>0</v>
      </c>
      <c r="K14" s="16"/>
    </row>
    <row r="15" spans="1:11" ht="15">
      <c r="A15" s="219" t="s">
        <v>271</v>
      </c>
      <c r="B15" s="290">
        <v>365</v>
      </c>
      <c r="C15" s="290">
        <v>6</v>
      </c>
      <c r="D15" s="290">
        <v>19</v>
      </c>
      <c r="E15" s="290">
        <v>170</v>
      </c>
      <c r="F15" s="290">
        <v>78</v>
      </c>
      <c r="G15" s="290">
        <v>69</v>
      </c>
      <c r="H15" s="290">
        <v>16</v>
      </c>
      <c r="I15" s="290">
        <v>2</v>
      </c>
      <c r="J15" s="290">
        <v>5</v>
      </c>
      <c r="K15" s="16"/>
    </row>
    <row r="16" spans="1:11" ht="36">
      <c r="A16" s="219" t="s">
        <v>272</v>
      </c>
      <c r="B16" s="290">
        <v>433</v>
      </c>
      <c r="C16" s="290">
        <v>7</v>
      </c>
      <c r="D16" s="290">
        <v>13</v>
      </c>
      <c r="E16" s="290">
        <v>203</v>
      </c>
      <c r="F16" s="290">
        <v>88</v>
      </c>
      <c r="G16" s="290">
        <v>90</v>
      </c>
      <c r="H16" s="290">
        <v>27</v>
      </c>
      <c r="I16" s="290">
        <v>3</v>
      </c>
      <c r="J16" s="290">
        <v>2</v>
      </c>
      <c r="K16" s="431"/>
    </row>
    <row r="17" spans="1:11" ht="15">
      <c r="A17" s="220" t="s">
        <v>273</v>
      </c>
      <c r="B17" s="290">
        <v>53</v>
      </c>
      <c r="C17" s="290">
        <v>2</v>
      </c>
      <c r="D17" s="290">
        <v>1</v>
      </c>
      <c r="E17" s="290">
        <v>19</v>
      </c>
      <c r="F17" s="290">
        <v>12</v>
      </c>
      <c r="G17" s="290">
        <v>17</v>
      </c>
      <c r="H17" s="290">
        <v>2</v>
      </c>
      <c r="I17" s="290">
        <v>0</v>
      </c>
      <c r="J17" s="290">
        <v>0</v>
      </c>
      <c r="K17" s="16"/>
    </row>
    <row r="18" spans="1:11" ht="24">
      <c r="A18" s="219" t="s">
        <v>274</v>
      </c>
      <c r="B18" s="290">
        <v>48</v>
      </c>
      <c r="C18" s="290">
        <v>5</v>
      </c>
      <c r="D18" s="290">
        <v>5</v>
      </c>
      <c r="E18" s="290">
        <v>24</v>
      </c>
      <c r="F18" s="290">
        <v>8</v>
      </c>
      <c r="G18" s="290">
        <v>5</v>
      </c>
      <c r="H18" s="290">
        <v>1</v>
      </c>
      <c r="I18" s="290">
        <v>0</v>
      </c>
      <c r="J18" s="290">
        <v>0</v>
      </c>
      <c r="K18" s="16"/>
    </row>
    <row r="19" spans="1:11" ht="24">
      <c r="A19" s="219" t="s">
        <v>275</v>
      </c>
      <c r="B19" s="290">
        <v>4</v>
      </c>
      <c r="C19" s="290">
        <v>0</v>
      </c>
      <c r="D19" s="290">
        <v>1</v>
      </c>
      <c r="E19" s="290">
        <v>1</v>
      </c>
      <c r="F19" s="290">
        <v>1</v>
      </c>
      <c r="G19" s="290">
        <v>0</v>
      </c>
      <c r="H19" s="290">
        <v>1</v>
      </c>
      <c r="I19" s="290">
        <v>0</v>
      </c>
      <c r="J19" s="290">
        <v>0</v>
      </c>
      <c r="K19" s="16"/>
    </row>
    <row r="20" spans="1:11" ht="24">
      <c r="A20" s="219" t="s">
        <v>276</v>
      </c>
      <c r="B20" s="290">
        <v>11</v>
      </c>
      <c r="C20" s="290">
        <v>1</v>
      </c>
      <c r="D20" s="290">
        <v>1</v>
      </c>
      <c r="E20" s="290">
        <v>9</v>
      </c>
      <c r="F20" s="290">
        <v>0</v>
      </c>
      <c r="G20" s="290">
        <v>0</v>
      </c>
      <c r="H20" s="290">
        <v>0</v>
      </c>
      <c r="I20" s="290">
        <v>0</v>
      </c>
      <c r="J20" s="290">
        <v>0</v>
      </c>
      <c r="K20" s="16"/>
    </row>
    <row r="21" spans="1:11" ht="24">
      <c r="A21" s="219" t="s">
        <v>277</v>
      </c>
      <c r="B21" s="290">
        <v>10</v>
      </c>
      <c r="C21" s="290">
        <v>1</v>
      </c>
      <c r="D21" s="290">
        <v>1</v>
      </c>
      <c r="E21" s="290">
        <v>5</v>
      </c>
      <c r="F21" s="290">
        <v>1</v>
      </c>
      <c r="G21" s="290">
        <v>2</v>
      </c>
      <c r="H21" s="290">
        <v>0</v>
      </c>
      <c r="I21" s="290">
        <v>0</v>
      </c>
      <c r="J21" s="290">
        <v>0</v>
      </c>
      <c r="K21" s="16"/>
    </row>
    <row r="22" spans="1:11" ht="23.25" customHeight="1">
      <c r="A22" s="219"/>
      <c r="B22" s="291"/>
      <c r="C22" s="292"/>
      <c r="D22" s="292"/>
      <c r="E22" s="292"/>
      <c r="F22" s="292"/>
      <c r="G22" s="292"/>
      <c r="H22" s="292"/>
      <c r="I22" s="292"/>
      <c r="J22" s="292"/>
      <c r="K22" s="16"/>
    </row>
    <row r="23" spans="1:11" ht="15">
      <c r="A23" s="222"/>
      <c r="B23" s="256"/>
      <c r="C23" s="255"/>
      <c r="D23" s="255"/>
      <c r="E23" s="255"/>
      <c r="F23" s="255"/>
      <c r="G23" s="255"/>
      <c r="H23" s="255"/>
      <c r="I23" s="255"/>
      <c r="J23" s="255"/>
      <c r="K23" s="16"/>
    </row>
    <row r="24" spans="1:11" ht="15">
      <c r="A24" s="220"/>
      <c r="B24" s="257"/>
      <c r="C24" s="258"/>
      <c r="D24" s="258"/>
      <c r="E24" s="258"/>
      <c r="F24" s="258"/>
      <c r="G24" s="258"/>
      <c r="H24" s="258"/>
      <c r="I24" s="258"/>
      <c r="J24" s="354">
        <v>164</v>
      </c>
      <c r="K24" s="16"/>
    </row>
    <row r="25" spans="1:11" ht="15.75">
      <c r="A25" s="399" t="s">
        <v>412</v>
      </c>
      <c r="B25" s="24"/>
      <c r="C25" s="24"/>
      <c r="D25" s="24"/>
      <c r="E25" s="24"/>
      <c r="F25" s="24"/>
      <c r="G25" s="24"/>
      <c r="H25" s="24"/>
      <c r="I25" s="24"/>
      <c r="J25" s="24"/>
      <c r="K25" s="16"/>
    </row>
    <row r="26" spans="1:11" ht="15.75">
      <c r="A26" s="15" t="s">
        <v>58</v>
      </c>
      <c r="B26" s="24"/>
      <c r="C26" s="24"/>
      <c r="D26" s="24"/>
      <c r="E26" s="24"/>
      <c r="F26" s="24"/>
      <c r="G26" s="24"/>
      <c r="H26" s="24"/>
      <c r="I26" s="24"/>
      <c r="J26" s="24"/>
      <c r="K26" s="16"/>
    </row>
    <row r="27" spans="1:11" ht="15">
      <c r="A27" s="14" t="s">
        <v>386</v>
      </c>
      <c r="B27" s="24"/>
      <c r="C27" s="24"/>
      <c r="D27" s="24"/>
      <c r="E27" s="24"/>
      <c r="F27" s="24"/>
      <c r="G27" s="24"/>
      <c r="H27" s="24"/>
      <c r="I27" s="24"/>
      <c r="J27" s="24"/>
      <c r="K27" s="16"/>
    </row>
    <row r="28" spans="1:11" ht="15">
      <c r="A28" s="14" t="s">
        <v>138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6"/>
    </row>
    <row r="29" spans="1:11" ht="15">
      <c r="A29" s="14"/>
      <c r="B29" s="24"/>
      <c r="C29" s="24"/>
      <c r="D29" s="24"/>
      <c r="E29" s="24"/>
      <c r="F29" s="24"/>
      <c r="G29" s="24"/>
      <c r="H29" s="24"/>
      <c r="I29" s="24"/>
      <c r="J29" s="24"/>
      <c r="K29" s="16"/>
    </row>
    <row r="30" spans="1:11" ht="15">
      <c r="A30" s="259"/>
      <c r="B30" s="503" t="s">
        <v>231</v>
      </c>
      <c r="C30" s="514" t="s">
        <v>56</v>
      </c>
      <c r="D30" s="514"/>
      <c r="E30" s="514"/>
      <c r="F30" s="514"/>
      <c r="G30" s="514"/>
      <c r="H30" s="514"/>
      <c r="I30" s="514"/>
      <c r="J30" s="514"/>
      <c r="K30" s="16"/>
    </row>
    <row r="31" spans="1:11" ht="60">
      <c r="A31" s="260"/>
      <c r="B31" s="515"/>
      <c r="C31" s="253" t="s">
        <v>250</v>
      </c>
      <c r="D31" s="253" t="s">
        <v>251</v>
      </c>
      <c r="E31" s="254" t="s">
        <v>252</v>
      </c>
      <c r="F31" s="254" t="s">
        <v>253</v>
      </c>
      <c r="G31" s="253" t="s">
        <v>254</v>
      </c>
      <c r="H31" s="253" t="s">
        <v>255</v>
      </c>
      <c r="I31" s="253" t="s">
        <v>256</v>
      </c>
      <c r="J31" s="253" t="s">
        <v>257</v>
      </c>
      <c r="K31" s="16"/>
    </row>
    <row r="32" spans="1:11" ht="84">
      <c r="A32" s="260"/>
      <c r="B32" s="515"/>
      <c r="C32" s="261" t="s">
        <v>258</v>
      </c>
      <c r="D32" s="261" t="s">
        <v>259</v>
      </c>
      <c r="E32" s="261" t="s">
        <v>260</v>
      </c>
      <c r="F32" s="261" t="s">
        <v>261</v>
      </c>
      <c r="G32" s="261" t="s">
        <v>262</v>
      </c>
      <c r="H32" s="261" t="s">
        <v>263</v>
      </c>
      <c r="I32" s="261" t="s">
        <v>264</v>
      </c>
      <c r="J32" s="261" t="s">
        <v>265</v>
      </c>
      <c r="K32" s="16"/>
    </row>
    <row r="33" spans="1:11" ht="15">
      <c r="A33" s="219"/>
      <c r="B33" s="262"/>
      <c r="C33" s="20"/>
      <c r="D33" s="20"/>
      <c r="E33" s="20"/>
      <c r="F33" s="20"/>
      <c r="G33" s="20"/>
      <c r="H33" s="20"/>
      <c r="I33" s="20"/>
      <c r="J33" s="20"/>
      <c r="K33" s="16"/>
    </row>
    <row r="34" spans="1:11" ht="24">
      <c r="A34" s="219" t="s">
        <v>278</v>
      </c>
      <c r="B34" s="290">
        <v>165</v>
      </c>
      <c r="C34" s="290">
        <v>10</v>
      </c>
      <c r="D34" s="290">
        <v>21</v>
      </c>
      <c r="E34" s="290">
        <v>86</v>
      </c>
      <c r="F34" s="290">
        <v>29</v>
      </c>
      <c r="G34" s="290">
        <v>15</v>
      </c>
      <c r="H34" s="290">
        <v>3</v>
      </c>
      <c r="I34" s="290">
        <v>1</v>
      </c>
      <c r="J34" s="290">
        <v>0</v>
      </c>
      <c r="K34" s="290"/>
    </row>
    <row r="35" spans="1:11" ht="24">
      <c r="A35" s="219" t="s">
        <v>279</v>
      </c>
      <c r="B35" s="290">
        <v>24</v>
      </c>
      <c r="C35" s="290">
        <v>2</v>
      </c>
      <c r="D35" s="290">
        <v>5</v>
      </c>
      <c r="E35" s="290">
        <v>13</v>
      </c>
      <c r="F35" s="290">
        <v>3</v>
      </c>
      <c r="G35" s="290">
        <v>1</v>
      </c>
      <c r="H35" s="290">
        <v>0</v>
      </c>
      <c r="I35" s="290">
        <v>0</v>
      </c>
      <c r="J35" s="290">
        <v>0</v>
      </c>
      <c r="K35" s="16"/>
    </row>
    <row r="36" spans="1:11" ht="72">
      <c r="A36" s="219" t="s">
        <v>280</v>
      </c>
      <c r="B36" s="290">
        <v>0</v>
      </c>
      <c r="C36" s="290">
        <v>0</v>
      </c>
      <c r="D36" s="290">
        <v>0</v>
      </c>
      <c r="E36" s="290">
        <v>0</v>
      </c>
      <c r="F36" s="290">
        <v>0</v>
      </c>
      <c r="G36" s="290">
        <v>0</v>
      </c>
      <c r="H36" s="290">
        <v>0</v>
      </c>
      <c r="I36" s="290">
        <v>0</v>
      </c>
      <c r="J36" s="290">
        <v>0</v>
      </c>
      <c r="K36" s="16"/>
    </row>
    <row r="37" spans="1:11" ht="15">
      <c r="A37" s="219" t="s">
        <v>281</v>
      </c>
      <c r="B37" s="290">
        <v>9</v>
      </c>
      <c r="C37" s="290">
        <v>4</v>
      </c>
      <c r="D37" s="290">
        <v>0</v>
      </c>
      <c r="E37" s="290">
        <v>2</v>
      </c>
      <c r="F37" s="290">
        <v>0</v>
      </c>
      <c r="G37" s="290">
        <v>2</v>
      </c>
      <c r="H37" s="290">
        <v>1</v>
      </c>
      <c r="I37" s="290">
        <v>0</v>
      </c>
      <c r="J37" s="290">
        <v>0</v>
      </c>
      <c r="K37" s="16"/>
    </row>
    <row r="38" spans="1:11" ht="24">
      <c r="A38" s="219" t="s">
        <v>282</v>
      </c>
      <c r="B38" s="290">
        <f t="shared" ref="B38:B40" si="0">SUM(C38:J38)</f>
        <v>0</v>
      </c>
      <c r="C38" s="290">
        <f t="shared" ref="C38" si="1">SUM(D38:K38)</f>
        <v>0</v>
      </c>
      <c r="D38" s="290">
        <f>SUM(E38:K38)</f>
        <v>0</v>
      </c>
      <c r="E38" s="290">
        <f>SUM(F38:K38)</f>
        <v>0</v>
      </c>
      <c r="F38" s="290">
        <f>SUM(G38:K38)</f>
        <v>0</v>
      </c>
      <c r="G38" s="290">
        <f>SUM(H38:K38)</f>
        <v>0</v>
      </c>
      <c r="H38" s="290">
        <f>SUM(I38:K38)</f>
        <v>0</v>
      </c>
      <c r="I38" s="290">
        <f>SUM(J38:K38)</f>
        <v>0</v>
      </c>
      <c r="J38" s="290">
        <f>SUM(K38:K38)</f>
        <v>0</v>
      </c>
      <c r="K38" s="16"/>
    </row>
    <row r="39" spans="1:11" ht="24">
      <c r="A39" s="219" t="s">
        <v>283</v>
      </c>
      <c r="B39" s="290">
        <v>5</v>
      </c>
      <c r="C39" s="290">
        <v>0</v>
      </c>
      <c r="D39" s="290">
        <v>0</v>
      </c>
      <c r="E39" s="290">
        <v>2</v>
      </c>
      <c r="F39" s="290">
        <v>1</v>
      </c>
      <c r="G39" s="290">
        <v>1</v>
      </c>
      <c r="H39" s="290">
        <v>1</v>
      </c>
      <c r="I39" s="290">
        <v>0</v>
      </c>
      <c r="J39" s="290">
        <v>0</v>
      </c>
      <c r="K39" s="16"/>
    </row>
    <row r="40" spans="1:11" ht="15">
      <c r="A40" s="219" t="s">
        <v>284</v>
      </c>
      <c r="B40" s="290">
        <f t="shared" si="0"/>
        <v>0</v>
      </c>
      <c r="C40" s="290"/>
      <c r="D40" s="290"/>
      <c r="E40" s="290"/>
      <c r="F40" s="290"/>
      <c r="G40" s="290"/>
      <c r="H40" s="290"/>
      <c r="I40" s="290"/>
      <c r="J40" s="290"/>
      <c r="K40" s="16"/>
    </row>
    <row r="41" spans="1:11" ht="72">
      <c r="A41" s="220" t="s">
        <v>285</v>
      </c>
      <c r="B41" s="290">
        <v>6</v>
      </c>
      <c r="C41" s="290">
        <v>2</v>
      </c>
      <c r="D41" s="290">
        <v>0</v>
      </c>
      <c r="E41" s="290">
        <v>4</v>
      </c>
      <c r="F41" s="290">
        <v>0</v>
      </c>
      <c r="G41" s="290">
        <v>0</v>
      </c>
      <c r="H41" s="290">
        <v>0</v>
      </c>
      <c r="I41" s="290">
        <v>0</v>
      </c>
      <c r="J41" s="290">
        <v>0</v>
      </c>
    </row>
    <row r="42" spans="1:11" ht="18" customHeight="1">
      <c r="A42" s="263"/>
      <c r="B42" s="263"/>
      <c r="C42" s="432"/>
      <c r="D42" s="263"/>
      <c r="E42" s="263"/>
      <c r="F42" s="263"/>
      <c r="G42" s="263"/>
      <c r="H42" s="263"/>
      <c r="I42" s="263"/>
      <c r="J42" s="263"/>
    </row>
    <row r="43" spans="1:11" ht="18" customHeight="1">
      <c r="A43" s="263"/>
      <c r="B43" s="263"/>
      <c r="C43" s="263"/>
      <c r="D43" s="263"/>
      <c r="E43" s="263"/>
      <c r="F43" s="263"/>
      <c r="G43" s="263"/>
      <c r="H43" s="263"/>
      <c r="I43" s="263"/>
      <c r="J43" s="263"/>
    </row>
    <row r="44" spans="1:11" ht="18" customHeight="1">
      <c r="A44" s="263"/>
      <c r="B44" s="263"/>
      <c r="C44" s="263"/>
      <c r="D44" s="263"/>
      <c r="E44" s="263"/>
      <c r="F44" s="263"/>
      <c r="G44" s="263"/>
      <c r="H44" s="263"/>
      <c r="I44" s="263"/>
      <c r="J44" s="263"/>
    </row>
    <row r="45" spans="1:11" ht="18" customHeight="1">
      <c r="A45" s="263"/>
      <c r="B45" s="263"/>
      <c r="C45" s="263"/>
      <c r="D45" s="263"/>
      <c r="E45" s="263"/>
      <c r="F45" s="263"/>
      <c r="G45" s="263"/>
      <c r="H45" s="263"/>
      <c r="I45" s="263"/>
      <c r="J45" s="263"/>
    </row>
    <row r="46" spans="1:11" ht="18" customHeight="1">
      <c r="A46" s="263"/>
      <c r="B46" s="263"/>
      <c r="C46" s="263"/>
      <c r="D46" s="263"/>
      <c r="E46" s="263"/>
      <c r="F46" s="263"/>
      <c r="G46" s="263"/>
      <c r="H46" s="263"/>
      <c r="I46" s="263"/>
      <c r="J46" s="263"/>
    </row>
    <row r="47" spans="1:11" ht="18" customHeight="1">
      <c r="A47" s="263"/>
      <c r="B47" s="263"/>
      <c r="C47" s="263"/>
      <c r="D47" s="263"/>
      <c r="E47" s="263"/>
      <c r="F47" s="263"/>
      <c r="G47" s="263"/>
      <c r="H47" s="263"/>
      <c r="I47" s="263"/>
      <c r="J47" s="263"/>
    </row>
    <row r="48" spans="1:11" ht="18" customHeight="1">
      <c r="A48" s="263"/>
      <c r="B48" s="263"/>
      <c r="C48" s="263"/>
      <c r="D48" s="263"/>
      <c r="E48" s="263"/>
      <c r="F48" s="263"/>
      <c r="G48" s="263"/>
      <c r="H48" s="263"/>
      <c r="I48" s="263"/>
      <c r="J48" s="263"/>
    </row>
    <row r="49" spans="1:10" ht="18" customHeight="1">
      <c r="A49" s="263"/>
      <c r="B49" s="263"/>
      <c r="C49" s="263"/>
      <c r="D49" s="263"/>
      <c r="E49" s="263"/>
      <c r="F49" s="263"/>
      <c r="G49" s="263"/>
      <c r="H49" s="263"/>
      <c r="I49" s="263"/>
      <c r="J49" s="263"/>
    </row>
    <row r="50" spans="1:10" ht="18" customHeight="1">
      <c r="A50" s="263"/>
      <c r="B50" s="263"/>
      <c r="C50" s="263"/>
      <c r="D50" s="263"/>
      <c r="E50" s="263"/>
      <c r="F50" s="263"/>
      <c r="G50" s="263"/>
      <c r="H50" s="263"/>
      <c r="I50" s="263"/>
      <c r="J50" s="263"/>
    </row>
    <row r="51" spans="1:10" ht="18" customHeight="1">
      <c r="A51" s="264"/>
      <c r="B51" s="264"/>
      <c r="C51" s="264"/>
      <c r="D51" s="264"/>
      <c r="E51" s="264"/>
      <c r="F51" s="264"/>
      <c r="G51" s="264"/>
      <c r="H51" s="264"/>
      <c r="I51" s="264"/>
      <c r="J51" s="264"/>
    </row>
    <row r="52" spans="1:10" ht="18" customHeight="1">
      <c r="A52" s="263"/>
      <c r="B52" s="263"/>
      <c r="C52" s="263"/>
      <c r="D52" s="263"/>
      <c r="E52" s="263"/>
      <c r="F52" s="263"/>
      <c r="G52" s="263"/>
      <c r="H52" s="263"/>
      <c r="I52" s="263"/>
      <c r="J52" s="354">
        <v>165</v>
      </c>
    </row>
    <row r="53" spans="1:10" ht="18" customHeight="1">
      <c r="A53" s="263"/>
      <c r="B53" s="263"/>
      <c r="C53" s="263"/>
      <c r="D53" s="263"/>
      <c r="E53" s="263"/>
      <c r="F53" s="263"/>
      <c r="G53" s="263"/>
      <c r="H53" s="263"/>
      <c r="I53" s="263"/>
      <c r="J53" s="263"/>
    </row>
  </sheetData>
  <mergeCells count="4">
    <mergeCell ref="C6:J6"/>
    <mergeCell ref="B6:B8"/>
    <mergeCell ref="B30:B32"/>
    <mergeCell ref="C30:J30"/>
  </mergeCells>
  <pageMargins left="0" right="0" top="0" bottom="0" header="0.31496062992125984" footer="0"/>
  <pageSetup paperSize="9" firstPageNumber="39" orientation="portrait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36"/>
  <sheetViews>
    <sheetView topLeftCell="A19" workbookViewId="0">
      <selection activeCell="O13" sqref="O13"/>
    </sheetView>
  </sheetViews>
  <sheetFormatPr defaultColWidth="8.88671875" defaultRowHeight="18" customHeight="1"/>
  <cols>
    <col min="1" max="1" width="18.109375" style="45" customWidth="1"/>
    <col min="2" max="2" width="6.6640625" style="45" customWidth="1"/>
    <col min="3" max="3" width="5.44140625" style="45" customWidth="1"/>
    <col min="4" max="4" width="5.6640625" style="45" customWidth="1"/>
    <col min="5" max="5" width="5.5546875" style="45" customWidth="1"/>
    <col min="6" max="6" width="7.21875" style="45" customWidth="1"/>
    <col min="7" max="7" width="5.44140625" style="45" customWidth="1"/>
    <col min="8" max="8" width="5.88671875" style="45" customWidth="1"/>
    <col min="9" max="9" width="5.44140625" style="45" customWidth="1"/>
    <col min="10" max="10" width="7.88671875" style="45" customWidth="1"/>
    <col min="11" max="16384" width="8.88671875" style="45"/>
  </cols>
  <sheetData>
    <row r="1" spans="1:11" ht="19.5" customHeight="1">
      <c r="A1" s="82" t="s">
        <v>387</v>
      </c>
      <c r="B1" s="124"/>
      <c r="C1" s="124"/>
      <c r="D1" s="124"/>
      <c r="E1" s="124"/>
      <c r="F1" s="124"/>
    </row>
    <row r="2" spans="1:11" ht="19.5" customHeight="1">
      <c r="A2" s="82" t="s">
        <v>315</v>
      </c>
      <c r="B2" s="124"/>
      <c r="C2" s="124"/>
      <c r="D2" s="124"/>
      <c r="E2" s="124"/>
      <c r="F2" s="124"/>
    </row>
    <row r="3" spans="1:11" ht="19.5" customHeight="1">
      <c r="A3" s="64" t="s">
        <v>379</v>
      </c>
      <c r="B3" s="124"/>
      <c r="C3" s="124"/>
      <c r="D3" s="124"/>
      <c r="E3" s="124"/>
      <c r="F3" s="124"/>
    </row>
    <row r="4" spans="1:11" ht="19.5" customHeight="1">
      <c r="A4" s="64" t="s">
        <v>312</v>
      </c>
      <c r="B4" s="121"/>
      <c r="C4" s="121"/>
      <c r="D4" s="121"/>
      <c r="E4" s="121"/>
      <c r="F4" s="121"/>
    </row>
    <row r="5" spans="1:11" ht="19.5" customHeight="1">
      <c r="A5" s="64"/>
      <c r="B5" s="124"/>
      <c r="C5" s="124"/>
      <c r="D5" s="124"/>
      <c r="E5" s="124"/>
      <c r="F5" s="124"/>
    </row>
    <row r="6" spans="1:11" ht="19.5" customHeight="1">
      <c r="A6" s="64"/>
      <c r="B6" s="124"/>
      <c r="C6" s="124"/>
      <c r="D6" s="124"/>
      <c r="E6" s="124"/>
      <c r="F6" s="123" t="s">
        <v>53</v>
      </c>
    </row>
    <row r="7" spans="1:11" ht="15" customHeight="1">
      <c r="A7" s="259"/>
      <c r="B7" s="503" t="s">
        <v>231</v>
      </c>
      <c r="C7" s="514" t="s">
        <v>56</v>
      </c>
      <c r="D7" s="514"/>
      <c r="E7" s="514"/>
      <c r="F7" s="514"/>
      <c r="G7" s="514"/>
      <c r="H7" s="514"/>
      <c r="I7" s="514"/>
      <c r="J7" s="514"/>
    </row>
    <row r="8" spans="1:11" ht="50.25" customHeight="1">
      <c r="A8" s="260"/>
      <c r="B8" s="515"/>
      <c r="C8" s="253" t="s">
        <v>250</v>
      </c>
      <c r="D8" s="253" t="s">
        <v>251</v>
      </c>
      <c r="E8" s="254" t="s">
        <v>252</v>
      </c>
      <c r="F8" s="254" t="s">
        <v>253</v>
      </c>
      <c r="G8" s="253" t="s">
        <v>254</v>
      </c>
      <c r="H8" s="253" t="s">
        <v>255</v>
      </c>
      <c r="I8" s="253" t="s">
        <v>256</v>
      </c>
      <c r="J8" s="253" t="s">
        <v>257</v>
      </c>
    </row>
    <row r="9" spans="1:11" ht="72">
      <c r="A9" s="260"/>
      <c r="B9" s="515"/>
      <c r="C9" s="261" t="s">
        <v>258</v>
      </c>
      <c r="D9" s="261" t="s">
        <v>259</v>
      </c>
      <c r="E9" s="261" t="s">
        <v>260</v>
      </c>
      <c r="F9" s="261" t="s">
        <v>261</v>
      </c>
      <c r="G9" s="261" t="s">
        <v>262</v>
      </c>
      <c r="H9" s="261" t="s">
        <v>263</v>
      </c>
      <c r="I9" s="261" t="s">
        <v>264</v>
      </c>
      <c r="J9" s="261" t="s">
        <v>265</v>
      </c>
    </row>
    <row r="10" spans="1:11" ht="15">
      <c r="A10" s="14"/>
      <c r="B10" s="185"/>
    </row>
    <row r="11" spans="1:11" ht="14.45" customHeight="1">
      <c r="A11" s="191" t="s">
        <v>18</v>
      </c>
      <c r="B11" s="299">
        <f>SUM(B12:B30)</f>
        <v>1413</v>
      </c>
      <c r="C11" s="299">
        <f>SUM(C12:C30)</f>
        <v>50</v>
      </c>
      <c r="D11" s="299">
        <f t="shared" ref="D11:J11" si="0">SUM(D12:D30)</f>
        <v>89</v>
      </c>
      <c r="E11" s="299">
        <f t="shared" si="0"/>
        <v>638</v>
      </c>
      <c r="F11" s="299">
        <f t="shared" si="0"/>
        <v>265</v>
      </c>
      <c r="G11" s="299">
        <f t="shared" si="0"/>
        <v>246</v>
      </c>
      <c r="H11" s="299">
        <f t="shared" si="0"/>
        <v>86</v>
      </c>
      <c r="I11" s="299">
        <f t="shared" si="0"/>
        <v>20</v>
      </c>
      <c r="J11" s="299">
        <f t="shared" si="0"/>
        <v>19</v>
      </c>
      <c r="K11" s="271"/>
    </row>
    <row r="12" spans="1:11" ht="18" customHeight="1">
      <c r="A12" s="207" t="s">
        <v>190</v>
      </c>
      <c r="B12" s="296">
        <v>994</v>
      </c>
      <c r="C12" s="465">
        <v>35</v>
      </c>
      <c r="D12" s="465">
        <v>65</v>
      </c>
      <c r="E12" s="465">
        <v>446</v>
      </c>
      <c r="F12" s="465">
        <v>189</v>
      </c>
      <c r="G12" s="465">
        <v>177</v>
      </c>
      <c r="H12" s="465">
        <v>57</v>
      </c>
      <c r="I12" s="465">
        <v>12</v>
      </c>
      <c r="J12" s="465">
        <v>13</v>
      </c>
    </row>
    <row r="13" spans="1:11" ht="18" customHeight="1">
      <c r="A13" s="208" t="s">
        <v>191</v>
      </c>
      <c r="B13" s="296"/>
      <c r="C13" s="465"/>
      <c r="D13" s="465"/>
      <c r="E13" s="465"/>
      <c r="F13" s="465"/>
      <c r="G13" s="465"/>
      <c r="H13" s="465"/>
      <c r="I13" s="465"/>
      <c r="J13" s="465"/>
    </row>
    <row r="14" spans="1:11" ht="18" customHeight="1">
      <c r="A14" s="207" t="s">
        <v>192</v>
      </c>
      <c r="B14" s="296">
        <v>47</v>
      </c>
      <c r="C14" s="465">
        <v>2</v>
      </c>
      <c r="D14" s="465">
        <v>2</v>
      </c>
      <c r="E14" s="465">
        <v>18</v>
      </c>
      <c r="F14" s="465">
        <v>9</v>
      </c>
      <c r="G14" s="465">
        <v>13</v>
      </c>
      <c r="H14" s="465">
        <v>0</v>
      </c>
      <c r="I14" s="465">
        <v>3</v>
      </c>
      <c r="J14" s="465">
        <v>0</v>
      </c>
    </row>
    <row r="15" spans="1:11" ht="18" customHeight="1">
      <c r="A15" s="208" t="s">
        <v>193</v>
      </c>
      <c r="B15" s="296"/>
      <c r="C15" s="465"/>
      <c r="D15" s="465"/>
      <c r="E15" s="465"/>
      <c r="F15" s="465"/>
      <c r="G15" s="465"/>
      <c r="H15" s="465"/>
      <c r="I15" s="465"/>
      <c r="J15" s="465"/>
    </row>
    <row r="16" spans="1:11" ht="18" customHeight="1">
      <c r="A16" s="207" t="s">
        <v>194</v>
      </c>
      <c r="B16" s="296">
        <v>96</v>
      </c>
      <c r="C16" s="465">
        <v>3</v>
      </c>
      <c r="D16" s="465">
        <v>3</v>
      </c>
      <c r="E16" s="465">
        <v>43</v>
      </c>
      <c r="F16" s="465">
        <v>19</v>
      </c>
      <c r="G16" s="465">
        <v>17</v>
      </c>
      <c r="H16" s="465">
        <v>10</v>
      </c>
      <c r="I16" s="465">
        <v>1</v>
      </c>
      <c r="J16" s="465">
        <v>0</v>
      </c>
    </row>
    <row r="17" spans="1:10" ht="18" customHeight="1">
      <c r="A17" s="208" t="s">
        <v>195</v>
      </c>
      <c r="B17" s="296"/>
      <c r="C17" s="465"/>
      <c r="D17" s="465"/>
      <c r="E17" s="465"/>
      <c r="F17" s="465"/>
      <c r="G17" s="465"/>
      <c r="H17" s="465"/>
      <c r="I17" s="465"/>
      <c r="J17" s="465"/>
    </row>
    <row r="18" spans="1:10" ht="18" customHeight="1">
      <c r="A18" s="207" t="s">
        <v>196</v>
      </c>
      <c r="B18" s="296">
        <v>63</v>
      </c>
      <c r="C18" s="465">
        <v>1</v>
      </c>
      <c r="D18" s="465">
        <v>4</v>
      </c>
      <c r="E18" s="465">
        <v>38</v>
      </c>
      <c r="F18" s="465">
        <v>11</v>
      </c>
      <c r="G18" s="465">
        <v>6</v>
      </c>
      <c r="H18" s="465">
        <v>2</v>
      </c>
      <c r="I18" s="465">
        <v>1</v>
      </c>
      <c r="J18" s="465">
        <v>0</v>
      </c>
    </row>
    <row r="19" spans="1:10" ht="18" customHeight="1">
      <c r="A19" s="208" t="s">
        <v>197</v>
      </c>
      <c r="B19" s="296"/>
      <c r="C19" s="465"/>
      <c r="D19" s="465"/>
      <c r="E19" s="465"/>
      <c r="F19" s="465"/>
      <c r="G19" s="465"/>
      <c r="H19" s="465"/>
      <c r="I19" s="465"/>
      <c r="J19" s="465"/>
    </row>
    <row r="20" spans="1:10" ht="18" customHeight="1">
      <c r="A20" s="207" t="s">
        <v>198</v>
      </c>
      <c r="B20" s="296">
        <v>43</v>
      </c>
      <c r="C20" s="465">
        <v>1</v>
      </c>
      <c r="D20" s="465">
        <v>3</v>
      </c>
      <c r="E20" s="465">
        <v>14</v>
      </c>
      <c r="F20" s="465">
        <v>9</v>
      </c>
      <c r="G20" s="465">
        <v>11</v>
      </c>
      <c r="H20" s="465">
        <v>2</v>
      </c>
      <c r="I20" s="465">
        <v>1</v>
      </c>
      <c r="J20" s="465">
        <v>2</v>
      </c>
    </row>
    <row r="21" spans="1:10" ht="18" customHeight="1">
      <c r="A21" s="208" t="s">
        <v>199</v>
      </c>
      <c r="B21" s="296"/>
      <c r="C21" s="465"/>
      <c r="D21" s="465"/>
      <c r="E21" s="465"/>
      <c r="F21" s="465"/>
      <c r="G21" s="465"/>
      <c r="H21" s="465"/>
      <c r="I21" s="465"/>
      <c r="J21" s="465"/>
    </row>
    <row r="22" spans="1:10" ht="18" customHeight="1">
      <c r="A22" s="207" t="s">
        <v>200</v>
      </c>
      <c r="B22" s="296">
        <v>22</v>
      </c>
      <c r="C22" s="465">
        <v>2</v>
      </c>
      <c r="D22" s="465">
        <v>3</v>
      </c>
      <c r="E22" s="465">
        <v>10</v>
      </c>
      <c r="F22" s="465">
        <v>4</v>
      </c>
      <c r="G22" s="465">
        <v>2</v>
      </c>
      <c r="H22" s="465">
        <v>1</v>
      </c>
      <c r="I22" s="465">
        <v>0</v>
      </c>
      <c r="J22" s="465">
        <v>0</v>
      </c>
    </row>
    <row r="23" spans="1:10" ht="18" customHeight="1">
      <c r="A23" s="208" t="s">
        <v>201</v>
      </c>
      <c r="B23" s="296"/>
      <c r="C23" s="465"/>
      <c r="D23" s="465"/>
      <c r="E23" s="465"/>
      <c r="F23" s="465"/>
      <c r="G23" s="465"/>
      <c r="H23" s="465"/>
      <c r="I23" s="465"/>
      <c r="J23" s="465"/>
    </row>
    <row r="24" spans="1:10" ht="18" customHeight="1">
      <c r="A24" s="207" t="s">
        <v>202</v>
      </c>
      <c r="B24" s="296">
        <v>80</v>
      </c>
      <c r="C24" s="465">
        <v>3</v>
      </c>
      <c r="D24" s="465">
        <v>5</v>
      </c>
      <c r="E24" s="465">
        <v>39</v>
      </c>
      <c r="F24" s="465">
        <v>14</v>
      </c>
      <c r="G24" s="465">
        <v>11</v>
      </c>
      <c r="H24" s="465">
        <v>8</v>
      </c>
      <c r="I24" s="465">
        <v>0</v>
      </c>
      <c r="J24" s="465">
        <v>0</v>
      </c>
    </row>
    <row r="25" spans="1:10" ht="18" customHeight="1">
      <c r="A25" s="208" t="s">
        <v>203</v>
      </c>
      <c r="B25" s="296"/>
      <c r="C25" s="465"/>
      <c r="D25" s="465"/>
      <c r="E25" s="465"/>
      <c r="F25" s="465"/>
      <c r="G25" s="465"/>
      <c r="H25" s="465"/>
      <c r="I25" s="465"/>
      <c r="J25" s="465"/>
    </row>
    <row r="26" spans="1:10" ht="18" customHeight="1">
      <c r="A26" s="207" t="s">
        <v>204</v>
      </c>
      <c r="B26" s="296">
        <v>40</v>
      </c>
      <c r="C26" s="465">
        <v>3</v>
      </c>
      <c r="D26" s="465">
        <v>3</v>
      </c>
      <c r="E26" s="465">
        <v>17</v>
      </c>
      <c r="F26" s="465">
        <v>6</v>
      </c>
      <c r="G26" s="465">
        <v>6</v>
      </c>
      <c r="H26" s="465">
        <v>3</v>
      </c>
      <c r="I26" s="465">
        <v>1</v>
      </c>
      <c r="J26" s="465">
        <v>1</v>
      </c>
    </row>
    <row r="27" spans="1:10" ht="18" customHeight="1">
      <c r="A27" s="208" t="s">
        <v>205</v>
      </c>
      <c r="B27" s="296"/>
      <c r="C27" s="465"/>
      <c r="D27" s="465"/>
      <c r="E27" s="465"/>
      <c r="F27" s="465"/>
      <c r="G27" s="465"/>
      <c r="H27" s="465"/>
      <c r="I27" s="465"/>
      <c r="J27" s="465"/>
    </row>
    <row r="28" spans="1:10" ht="18" customHeight="1">
      <c r="A28" s="207" t="s">
        <v>206</v>
      </c>
      <c r="B28" s="296">
        <v>19</v>
      </c>
      <c r="C28" s="465">
        <v>0</v>
      </c>
      <c r="D28" s="465">
        <v>1</v>
      </c>
      <c r="E28" s="465">
        <v>9</v>
      </c>
      <c r="F28" s="465">
        <v>4</v>
      </c>
      <c r="G28" s="465">
        <v>1</v>
      </c>
      <c r="H28" s="465">
        <v>2</v>
      </c>
      <c r="I28" s="465">
        <v>0</v>
      </c>
      <c r="J28" s="465">
        <v>2</v>
      </c>
    </row>
    <row r="29" spans="1:10" ht="18" customHeight="1">
      <c r="A29" s="208" t="s">
        <v>207</v>
      </c>
      <c r="B29" s="296"/>
      <c r="C29" s="465"/>
      <c r="D29" s="465"/>
      <c r="E29" s="465"/>
      <c r="F29" s="465"/>
      <c r="G29" s="465"/>
      <c r="H29" s="465"/>
      <c r="I29" s="465"/>
      <c r="J29" s="465"/>
    </row>
    <row r="30" spans="1:10" ht="18" customHeight="1">
      <c r="A30" s="207" t="s">
        <v>208</v>
      </c>
      <c r="B30" s="296">
        <v>9</v>
      </c>
      <c r="C30" s="465">
        <v>0</v>
      </c>
      <c r="D30" s="465">
        <v>0</v>
      </c>
      <c r="E30" s="465">
        <v>4</v>
      </c>
      <c r="F30" s="465">
        <v>0</v>
      </c>
      <c r="G30" s="465">
        <v>2</v>
      </c>
      <c r="H30" s="465">
        <v>1</v>
      </c>
      <c r="I30" s="465">
        <v>1</v>
      </c>
      <c r="J30" s="465">
        <v>1</v>
      </c>
    </row>
    <row r="31" spans="1:10" ht="18" customHeight="1">
      <c r="A31" s="208" t="s">
        <v>209</v>
      </c>
      <c r="B31" s="296"/>
      <c r="C31" s="395"/>
      <c r="D31" s="395"/>
      <c r="E31" s="395"/>
      <c r="F31" s="395"/>
      <c r="G31" s="395"/>
      <c r="H31" s="395"/>
      <c r="I31" s="395"/>
      <c r="J31" s="395"/>
    </row>
    <row r="32" spans="1:10" ht="18" customHeight="1">
      <c r="B32" s="296"/>
      <c r="C32" s="395"/>
      <c r="D32" s="395"/>
      <c r="E32" s="395"/>
      <c r="F32" s="395"/>
      <c r="G32" s="395"/>
      <c r="H32" s="395"/>
      <c r="I32" s="395"/>
      <c r="J32" s="395"/>
    </row>
    <row r="33" spans="1:10" ht="18" customHeight="1">
      <c r="B33" s="296"/>
      <c r="C33" s="395"/>
      <c r="D33" s="395"/>
      <c r="E33" s="395"/>
      <c r="F33" s="395"/>
      <c r="G33" s="395"/>
      <c r="H33" s="395"/>
      <c r="I33" s="395"/>
      <c r="J33" s="395"/>
    </row>
    <row r="34" spans="1:10" ht="18" customHeight="1">
      <c r="B34" s="296"/>
      <c r="C34" s="395"/>
      <c r="D34" s="395"/>
      <c r="E34" s="395"/>
      <c r="F34" s="395"/>
      <c r="G34" s="395"/>
      <c r="H34" s="395"/>
      <c r="I34" s="395"/>
      <c r="J34" s="395"/>
    </row>
    <row r="36" spans="1:10" ht="18" customHeight="1">
      <c r="A36" s="375"/>
      <c r="B36" s="375"/>
      <c r="C36" s="375"/>
      <c r="D36" s="375"/>
      <c r="E36" s="375"/>
      <c r="F36" s="375"/>
      <c r="G36" s="375"/>
      <c r="H36" s="375"/>
      <c r="I36" s="375"/>
      <c r="J36" s="374">
        <v>166</v>
      </c>
    </row>
  </sheetData>
  <mergeCells count="2">
    <mergeCell ref="B7:B9"/>
    <mergeCell ref="C7:J7"/>
  </mergeCells>
  <pageMargins left="0" right="0" top="0" bottom="0" header="0.31496062992125984" footer="0"/>
  <pageSetup paperSize="9" firstPageNumber="39" orientation="portrait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44" sqref="E44"/>
    </sheetView>
  </sheetViews>
  <sheetFormatPr defaultColWidth="8.88671875" defaultRowHeight="15"/>
  <cols>
    <col min="1" max="1" width="35.33203125" style="45" customWidth="1"/>
    <col min="2" max="5" width="7.21875" style="45" customWidth="1"/>
    <col min="6" max="7" width="8.88671875" style="45"/>
    <col min="8" max="8" width="17.5546875" style="45" customWidth="1"/>
    <col min="9" max="16384" width="8.88671875" style="45"/>
  </cols>
  <sheetData>
    <row r="1" spans="1:8" ht="19.5" customHeight="1">
      <c r="A1" s="82" t="s">
        <v>353</v>
      </c>
    </row>
    <row r="2" spans="1:8" ht="19.5" customHeight="1">
      <c r="A2" s="82" t="s">
        <v>49</v>
      </c>
    </row>
    <row r="3" spans="1:8" ht="19.5" customHeight="1">
      <c r="A3" s="64" t="s">
        <v>59</v>
      </c>
    </row>
    <row r="4" spans="1:8" ht="19.5" customHeight="1">
      <c r="A4" s="81"/>
    </row>
    <row r="5" spans="1:8" ht="39" customHeight="1">
      <c r="A5" s="89"/>
      <c r="E5" s="127"/>
      <c r="F5" s="281"/>
    </row>
    <row r="6" spans="1:8" ht="27" customHeight="1">
      <c r="A6" s="107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8" ht="19.5" customHeight="1">
      <c r="A7" s="107"/>
    </row>
    <row r="8" spans="1:8" ht="15.95" customHeight="1">
      <c r="A8" s="77"/>
      <c r="B8" s="516"/>
      <c r="C8" s="516"/>
      <c r="D8" s="516"/>
      <c r="E8" s="516"/>
    </row>
    <row r="9" spans="1:8" ht="15.95" customHeight="1">
      <c r="A9" s="103" t="s">
        <v>23</v>
      </c>
      <c r="B9" s="299">
        <v>1694.0230000000001</v>
      </c>
      <c r="C9" s="299">
        <v>1639.9640000000002</v>
      </c>
      <c r="D9" s="299">
        <f>D10+D13+D21</f>
        <v>1701</v>
      </c>
      <c r="E9" s="299">
        <f>E10+E13+E21</f>
        <v>1992</v>
      </c>
      <c r="F9" s="299">
        <v>2082.5571500000001</v>
      </c>
      <c r="G9" s="109"/>
      <c r="H9" s="109"/>
    </row>
    <row r="10" spans="1:8" ht="15.95" customHeight="1">
      <c r="A10" s="103" t="s">
        <v>38</v>
      </c>
      <c r="B10" s="466">
        <v>516.82500000000005</v>
      </c>
      <c r="C10" s="466">
        <v>385.488</v>
      </c>
      <c r="D10" s="466">
        <f>SUM(D11:D12)</f>
        <v>375</v>
      </c>
      <c r="E10" s="466">
        <f>SUM(E11:E12)</f>
        <v>600</v>
      </c>
      <c r="F10" s="466">
        <v>576.69861000000003</v>
      </c>
    </row>
    <row r="11" spans="1:8" ht="15.95" customHeight="1">
      <c r="A11" s="101" t="s">
        <v>37</v>
      </c>
      <c r="B11" s="302">
        <v>440.41500000000002</v>
      </c>
      <c r="C11" s="302">
        <v>302.39400000000001</v>
      </c>
      <c r="D11" s="302">
        <v>286</v>
      </c>
      <c r="E11" s="302">
        <v>558</v>
      </c>
      <c r="F11" s="467">
        <v>521.61500000000001</v>
      </c>
    </row>
    <row r="12" spans="1:8" ht="15.95" customHeight="1">
      <c r="A12" s="101" t="s">
        <v>36</v>
      </c>
      <c r="B12" s="302">
        <v>76.41</v>
      </c>
      <c r="C12" s="302">
        <v>83.093999999999994</v>
      </c>
      <c r="D12" s="302">
        <v>89</v>
      </c>
      <c r="E12" s="302">
        <v>42</v>
      </c>
      <c r="F12" s="467">
        <v>55.08361</v>
      </c>
    </row>
    <row r="13" spans="1:8" ht="15.95" customHeight="1">
      <c r="A13" s="103" t="s">
        <v>35</v>
      </c>
      <c r="B13" s="299">
        <v>1176.913</v>
      </c>
      <c r="C13" s="299">
        <v>1254.1880000000001</v>
      </c>
      <c r="D13" s="299">
        <f>SUM(D14:D19)</f>
        <v>1326</v>
      </c>
      <c r="E13" s="299">
        <f>SUM(E14:E19)</f>
        <v>1392</v>
      </c>
      <c r="F13" s="299">
        <v>1503.66354</v>
      </c>
      <c r="H13" s="281"/>
    </row>
    <row r="14" spans="1:8" ht="15.95" customHeight="1">
      <c r="A14" s="101" t="s">
        <v>34</v>
      </c>
      <c r="B14" s="302">
        <v>89.522000000000006</v>
      </c>
      <c r="C14" s="302">
        <v>100.384</v>
      </c>
      <c r="D14" s="302">
        <v>78</v>
      </c>
      <c r="E14" s="302">
        <v>63</v>
      </c>
      <c r="F14" s="467">
        <v>193.48455999999999</v>
      </c>
      <c r="H14" s="281"/>
    </row>
    <row r="15" spans="1:8" ht="15.95" customHeight="1">
      <c r="A15" s="101" t="s">
        <v>33</v>
      </c>
      <c r="B15" s="302">
        <v>0</v>
      </c>
      <c r="C15" s="302">
        <v>0</v>
      </c>
      <c r="D15" s="302">
        <v>0</v>
      </c>
      <c r="E15" s="302">
        <v>0</v>
      </c>
      <c r="F15" s="467">
        <v>0.32033</v>
      </c>
    </row>
    <row r="16" spans="1:8" ht="15.95" customHeight="1">
      <c r="A16" s="101" t="s">
        <v>32</v>
      </c>
      <c r="B16" s="302">
        <v>747.57</v>
      </c>
      <c r="C16" s="302">
        <v>784.05399999999997</v>
      </c>
      <c r="D16" s="302">
        <v>833</v>
      </c>
      <c r="E16" s="302">
        <v>871</v>
      </c>
      <c r="F16" s="467">
        <v>950.77395999999999</v>
      </c>
      <c r="H16" s="281"/>
    </row>
    <row r="17" spans="1:8" ht="15.95" customHeight="1">
      <c r="A17" s="101" t="s">
        <v>10</v>
      </c>
      <c r="B17" s="302">
        <v>5.5439999999999996</v>
      </c>
      <c r="C17" s="302">
        <v>5.86</v>
      </c>
      <c r="D17" s="302">
        <v>0</v>
      </c>
      <c r="E17" s="302">
        <v>46</v>
      </c>
      <c r="F17" s="467">
        <v>35.460999999999999</v>
      </c>
      <c r="H17" s="281"/>
    </row>
    <row r="18" spans="1:8" ht="15.95" customHeight="1">
      <c r="A18" s="104" t="s">
        <v>9</v>
      </c>
      <c r="B18" s="302"/>
      <c r="C18" s="302"/>
      <c r="D18" s="302"/>
      <c r="E18" s="302"/>
      <c r="F18" s="467"/>
      <c r="H18" s="281"/>
    </row>
    <row r="19" spans="1:8" ht="15.95" customHeight="1">
      <c r="A19" s="101" t="s">
        <v>8</v>
      </c>
      <c r="B19" s="302">
        <v>334.27699999999999</v>
      </c>
      <c r="C19" s="302">
        <v>363.89</v>
      </c>
      <c r="D19" s="302">
        <v>415</v>
      </c>
      <c r="E19" s="302">
        <v>412</v>
      </c>
      <c r="F19" s="467">
        <v>323.62369000000001</v>
      </c>
      <c r="H19" s="281"/>
    </row>
    <row r="20" spans="1:8" ht="15.95" customHeight="1">
      <c r="A20" s="104" t="s">
        <v>7</v>
      </c>
      <c r="B20" s="281"/>
      <c r="C20" s="281"/>
      <c r="D20" s="281"/>
      <c r="E20" s="281"/>
      <c r="H20" s="281"/>
    </row>
    <row r="21" spans="1:8" ht="15.95" customHeight="1">
      <c r="A21" s="103" t="s">
        <v>6</v>
      </c>
      <c r="B21" s="299">
        <v>0.28499999999999998</v>
      </c>
      <c r="C21" s="299">
        <v>0.28799999999999998</v>
      </c>
      <c r="D21" s="299">
        <v>0</v>
      </c>
      <c r="E21" s="299">
        <v>0</v>
      </c>
      <c r="F21" s="299">
        <v>2.1949999999999998</v>
      </c>
    </row>
    <row r="22" spans="1:8" ht="15.95" customHeight="1">
      <c r="A22" s="102" t="s">
        <v>5</v>
      </c>
      <c r="B22" s="281"/>
      <c r="C22" s="281"/>
      <c r="D22" s="281"/>
      <c r="E22" s="281"/>
    </row>
    <row r="23" spans="1:8" ht="15.95" customHeight="1">
      <c r="A23" s="101" t="s">
        <v>31</v>
      </c>
      <c r="B23" s="302">
        <v>0.28499999999999998</v>
      </c>
      <c r="C23" s="302">
        <v>0.28799999999999998</v>
      </c>
      <c r="D23" s="302">
        <v>0</v>
      </c>
      <c r="E23" s="302">
        <v>0</v>
      </c>
      <c r="F23" s="302">
        <v>2.0569999999999999</v>
      </c>
    </row>
    <row r="24" spans="1:8" ht="15.95" customHeight="1">
      <c r="A24" s="101" t="s">
        <v>30</v>
      </c>
      <c r="B24" s="302">
        <v>0</v>
      </c>
      <c r="C24" s="302">
        <v>0</v>
      </c>
      <c r="D24" s="302">
        <v>0</v>
      </c>
      <c r="E24" s="302">
        <v>0</v>
      </c>
      <c r="F24" s="302">
        <v>0.13800000000000001</v>
      </c>
    </row>
    <row r="25" spans="1:8" ht="15.95" customHeight="1">
      <c r="A25" s="105"/>
      <c r="B25" s="124"/>
      <c r="C25" s="124"/>
      <c r="D25" s="124"/>
      <c r="E25" s="124"/>
    </row>
    <row r="26" spans="1:8" ht="15.95" customHeight="1">
      <c r="A26" s="97"/>
      <c r="B26" s="499"/>
      <c r="C26" s="499"/>
      <c r="D26" s="499"/>
      <c r="E26" s="499"/>
    </row>
    <row r="27" spans="1:8" ht="15.95" customHeight="1">
      <c r="A27" s="103" t="s">
        <v>23</v>
      </c>
      <c r="B27" s="468">
        <v>100</v>
      </c>
      <c r="C27" s="468">
        <v>100</v>
      </c>
      <c r="D27" s="468">
        <v>100</v>
      </c>
      <c r="E27" s="468">
        <v>100</v>
      </c>
      <c r="F27" s="468">
        <v>100</v>
      </c>
      <c r="G27" s="47"/>
    </row>
    <row r="28" spans="1:8" ht="15.95" customHeight="1">
      <c r="A28" s="103" t="s">
        <v>38</v>
      </c>
      <c r="B28" s="468">
        <f>(B10/$B$9)*100</f>
        <v>30.508735713741785</v>
      </c>
      <c r="C28" s="468">
        <f>(C10/$C$9)*100</f>
        <v>23.505881836430554</v>
      </c>
      <c r="D28" s="468">
        <f>(D10/$D$9)*100</f>
        <v>22.045855379188712</v>
      </c>
      <c r="E28" s="468">
        <f>(E10/$E$9)*100</f>
        <v>30.120481927710845</v>
      </c>
      <c r="F28" s="468">
        <f>(F10/$F$9)*100</f>
        <v>27.691850377311372</v>
      </c>
    </row>
    <row r="29" spans="1:8" ht="15.95" customHeight="1">
      <c r="A29" s="101" t="s">
        <v>37</v>
      </c>
      <c r="B29" s="469">
        <f t="shared" ref="B29:B42" si="0">(B11/$B$9)*100</f>
        <v>25.998171217273907</v>
      </c>
      <c r="C29" s="469">
        <f t="shared" ref="C29:C42" si="1">(C11/$C$9)*100</f>
        <v>18.439063296511385</v>
      </c>
      <c r="D29" s="469">
        <f t="shared" ref="D29:D42" si="2">(D11/$D$9)*100</f>
        <v>16.813639035861257</v>
      </c>
      <c r="E29" s="469">
        <f t="shared" ref="E29:E42" si="3">(E11/$E$9)*100</f>
        <v>28.012048192771083</v>
      </c>
      <c r="F29" s="469">
        <f>(F11/$F$9)*100</f>
        <v>25.04685165542756</v>
      </c>
    </row>
    <row r="30" spans="1:8" ht="15.95" customHeight="1">
      <c r="A30" s="101" t="s">
        <v>36</v>
      </c>
      <c r="B30" s="469">
        <f t="shared" si="0"/>
        <v>4.5105644964678744</v>
      </c>
      <c r="C30" s="469">
        <f t="shared" si="1"/>
        <v>5.0668185399191685</v>
      </c>
      <c r="D30" s="469">
        <f t="shared" si="2"/>
        <v>5.2322163433274547</v>
      </c>
      <c r="E30" s="469">
        <f t="shared" si="3"/>
        <v>2.1084337349397591</v>
      </c>
      <c r="F30" s="469">
        <f>(F12/$F$9)*100</f>
        <v>2.6449987218838147</v>
      </c>
    </row>
    <row r="31" spans="1:8" ht="15.95" customHeight="1">
      <c r="A31" s="103" t="s">
        <v>35</v>
      </c>
      <c r="B31" s="468">
        <f t="shared" si="0"/>
        <v>69.474440429675383</v>
      </c>
      <c r="C31" s="468">
        <f t="shared" si="1"/>
        <v>76.476556802466391</v>
      </c>
      <c r="D31" s="468">
        <f t="shared" si="2"/>
        <v>77.954144620811277</v>
      </c>
      <c r="E31" s="468">
        <f t="shared" si="3"/>
        <v>69.879518072289159</v>
      </c>
      <c r="F31" s="468">
        <f>(F13/$F$9)*100</f>
        <v>72.202750354293997</v>
      </c>
    </row>
    <row r="32" spans="1:8" ht="15.95" customHeight="1">
      <c r="A32" s="101" t="s">
        <v>34</v>
      </c>
      <c r="B32" s="469">
        <f t="shared" si="0"/>
        <v>5.2845799614290954</v>
      </c>
      <c r="C32" s="469">
        <f t="shared" si="1"/>
        <v>6.1211099755848295</v>
      </c>
      <c r="D32" s="469">
        <f t="shared" si="2"/>
        <v>4.5855379188712515</v>
      </c>
      <c r="E32" s="469">
        <f t="shared" si="3"/>
        <v>3.1626506024096384</v>
      </c>
      <c r="F32" s="469">
        <f t="shared" ref="F32:F37" si="4">(F14/$F$9)*100</f>
        <v>9.2907203050826226</v>
      </c>
    </row>
    <row r="33" spans="1:6" ht="15.95" customHeight="1">
      <c r="A33" s="101" t="s">
        <v>33</v>
      </c>
      <c r="B33" s="469"/>
      <c r="C33" s="469"/>
      <c r="D33" s="469"/>
      <c r="E33" s="469"/>
      <c r="F33" s="469">
        <f t="shared" si="4"/>
        <v>1.5381570681025487E-2</v>
      </c>
    </row>
    <row r="34" spans="1:6" ht="15.95" customHeight="1">
      <c r="A34" s="101" t="s">
        <v>32</v>
      </c>
      <c r="B34" s="469">
        <f t="shared" si="0"/>
        <v>44.12986128287514</v>
      </c>
      <c r="C34" s="469">
        <f t="shared" si="1"/>
        <v>47.809220202394684</v>
      </c>
      <c r="D34" s="469">
        <f t="shared" si="2"/>
        <v>48.971193415637856</v>
      </c>
      <c r="E34" s="469">
        <f t="shared" si="3"/>
        <v>43.724899598393577</v>
      </c>
      <c r="F34" s="469">
        <f t="shared" si="4"/>
        <v>45.654159358844005</v>
      </c>
    </row>
    <row r="35" spans="1:6" ht="15.95" customHeight="1">
      <c r="A35" s="101" t="s">
        <v>10</v>
      </c>
      <c r="B35" s="469">
        <f t="shared" si="0"/>
        <v>0.32726828384266321</v>
      </c>
      <c r="C35" s="469">
        <f t="shared" si="1"/>
        <v>0.3573249168884195</v>
      </c>
      <c r="D35" s="469">
        <f t="shared" si="2"/>
        <v>0</v>
      </c>
      <c r="E35" s="469">
        <f t="shared" si="3"/>
        <v>2.3092369477911645</v>
      </c>
      <c r="F35" s="469">
        <f t="shared" si="4"/>
        <v>1.7027623947798984</v>
      </c>
    </row>
    <row r="36" spans="1:6" ht="15.95" customHeight="1">
      <c r="A36" s="104" t="s">
        <v>9</v>
      </c>
      <c r="B36" s="469"/>
      <c r="C36" s="469"/>
      <c r="D36" s="469"/>
      <c r="E36" s="469"/>
      <c r="F36" s="469">
        <f t="shared" si="4"/>
        <v>0</v>
      </c>
    </row>
    <row r="37" spans="1:6" ht="15.95" customHeight="1">
      <c r="A37" s="101" t="s">
        <v>8</v>
      </c>
      <c r="B37" s="469">
        <f t="shared" si="0"/>
        <v>19.732730901528488</v>
      </c>
      <c r="C37" s="469">
        <f t="shared" si="1"/>
        <v>22.188901707598458</v>
      </c>
      <c r="D37" s="469">
        <f t="shared" si="2"/>
        <v>24.397413286302175</v>
      </c>
      <c r="E37" s="469">
        <f t="shared" si="3"/>
        <v>20.682730923694777</v>
      </c>
      <c r="F37" s="469">
        <f t="shared" si="4"/>
        <v>15.539726724906444</v>
      </c>
    </row>
    <row r="38" spans="1:6" ht="15.95" customHeight="1">
      <c r="A38" s="104" t="s">
        <v>7</v>
      </c>
      <c r="B38" s="469"/>
      <c r="C38" s="469"/>
      <c r="D38" s="469"/>
      <c r="E38" s="469"/>
      <c r="F38" s="469"/>
    </row>
    <row r="39" spans="1:6" ht="15.95" customHeight="1">
      <c r="A39" s="103" t="s">
        <v>6</v>
      </c>
      <c r="B39" s="468">
        <f t="shared" si="0"/>
        <v>1.682385658282089E-2</v>
      </c>
      <c r="C39" s="468">
        <f t="shared" si="1"/>
        <v>1.7561361103048602E-2</v>
      </c>
      <c r="D39" s="468">
        <f t="shared" si="2"/>
        <v>0</v>
      </c>
      <c r="E39" s="468">
        <f t="shared" si="3"/>
        <v>0</v>
      </c>
      <c r="F39" s="468">
        <f>(F21/$F$9)*100</f>
        <v>0.10539926839462724</v>
      </c>
    </row>
    <row r="40" spans="1:6" ht="15.95" customHeight="1">
      <c r="A40" s="102" t="s">
        <v>5</v>
      </c>
      <c r="B40" s="469"/>
      <c r="C40" s="469"/>
      <c r="D40" s="469"/>
      <c r="E40" s="469"/>
      <c r="F40" s="469"/>
    </row>
    <row r="41" spans="1:6" ht="15.95" customHeight="1">
      <c r="A41" s="101" t="s">
        <v>31</v>
      </c>
      <c r="B41" s="469">
        <f t="shared" si="0"/>
        <v>1.682385658282089E-2</v>
      </c>
      <c r="C41" s="469">
        <f t="shared" si="1"/>
        <v>1.7561361103048602E-2</v>
      </c>
      <c r="D41" s="469">
        <f t="shared" si="2"/>
        <v>0</v>
      </c>
      <c r="E41" s="469">
        <f t="shared" si="3"/>
        <v>0</v>
      </c>
      <c r="F41" s="469">
        <f>(F23/$F$9)*100</f>
        <v>9.8772799584395554E-2</v>
      </c>
    </row>
    <row r="42" spans="1:6" s="83" customFormat="1" ht="15.95" customHeight="1">
      <c r="A42" s="101" t="s">
        <v>30</v>
      </c>
      <c r="B42" s="469">
        <f t="shared" si="0"/>
        <v>0</v>
      </c>
      <c r="C42" s="469">
        <f t="shared" si="1"/>
        <v>0</v>
      </c>
      <c r="D42" s="469">
        <f t="shared" si="2"/>
        <v>0</v>
      </c>
      <c r="E42" s="469">
        <f t="shared" si="3"/>
        <v>0</v>
      </c>
      <c r="F42" s="469">
        <f>(F24/$F$9)*100</f>
        <v>6.6264688102316907E-3</v>
      </c>
    </row>
    <row r="43" spans="1:6" s="83" customFormat="1">
      <c r="A43" s="464"/>
      <c r="B43" s="464"/>
      <c r="C43" s="464"/>
      <c r="D43" s="464"/>
      <c r="E43" s="464"/>
      <c r="F43" s="464"/>
    </row>
    <row r="44" spans="1:6">
      <c r="A44" s="88"/>
      <c r="B44" s="88"/>
      <c r="C44" s="88"/>
      <c r="D44" s="88"/>
      <c r="E44" s="88"/>
      <c r="F44" s="88"/>
    </row>
    <row r="45" spans="1:6">
      <c r="A45" s="56"/>
      <c r="B45" s="56"/>
      <c r="C45" s="56"/>
      <c r="D45" s="56"/>
      <c r="E45" s="470"/>
      <c r="F45" s="56">
        <v>167</v>
      </c>
    </row>
  </sheetData>
  <mergeCells count="2">
    <mergeCell ref="B8:E8"/>
    <mergeCell ref="B26:E26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M23" sqref="M23"/>
    </sheetView>
  </sheetViews>
  <sheetFormatPr defaultColWidth="8.88671875" defaultRowHeight="15"/>
  <cols>
    <col min="1" max="1" width="38.109375" style="8" customWidth="1"/>
    <col min="2" max="3" width="7.21875" style="27" customWidth="1"/>
    <col min="4" max="5" width="7.21875" style="8" customWidth="1"/>
    <col min="6" max="16384" width="8.88671875" style="8"/>
  </cols>
  <sheetData>
    <row r="1" spans="1:6" ht="17.25" customHeight="1">
      <c r="A1" s="15" t="s">
        <v>354</v>
      </c>
      <c r="B1" s="19"/>
      <c r="C1" s="19"/>
    </row>
    <row r="2" spans="1:6" ht="17.25" customHeight="1">
      <c r="A2" s="15" t="s">
        <v>60</v>
      </c>
      <c r="B2" s="19"/>
      <c r="C2" s="19"/>
    </row>
    <row r="3" spans="1:6">
      <c r="A3" s="14" t="s">
        <v>139</v>
      </c>
      <c r="B3" s="19"/>
      <c r="C3" s="19"/>
    </row>
    <row r="4" spans="1:6" ht="19.5" customHeight="1">
      <c r="A4" s="11"/>
      <c r="B4" s="28"/>
      <c r="E4" s="127" t="s">
        <v>41</v>
      </c>
    </row>
    <row r="5" spans="1:6" s="46" customFormat="1" ht="27" customHeight="1">
      <c r="A5" s="68"/>
      <c r="B5" s="184">
        <v>2015</v>
      </c>
      <c r="C5" s="356">
        <v>2016</v>
      </c>
      <c r="D5" s="356">
        <v>2017</v>
      </c>
      <c r="E5" s="356">
        <v>2018</v>
      </c>
      <c r="F5" s="356">
        <v>2019</v>
      </c>
    </row>
    <row r="6" spans="1:6" ht="17.45" customHeight="1">
      <c r="A6" s="189" t="s">
        <v>18</v>
      </c>
      <c r="B6" s="293">
        <v>1694.0229999999997</v>
      </c>
      <c r="C6" s="293">
        <v>1639.9639999999999</v>
      </c>
      <c r="D6" s="293">
        <f>SUM(D7:D26)</f>
        <v>1700.9</v>
      </c>
      <c r="E6" s="293">
        <f>SUM(E7:E26)</f>
        <v>1991.5</v>
      </c>
      <c r="F6" s="293">
        <f>SUM(F7:F26)</f>
        <v>2082.5571500000001</v>
      </c>
    </row>
    <row r="7" spans="1:6" ht="24">
      <c r="A7" s="219" t="s">
        <v>210</v>
      </c>
      <c r="B7" s="282">
        <v>403.959</v>
      </c>
      <c r="C7" s="282">
        <v>336.70400000000001</v>
      </c>
      <c r="D7" s="282">
        <v>345.8</v>
      </c>
      <c r="E7" s="282">
        <v>583</v>
      </c>
      <c r="F7" s="282">
        <v>629.47579000000007</v>
      </c>
    </row>
    <row r="8" spans="1:6" s="9" customFormat="1" ht="15.75">
      <c r="A8" s="219" t="s">
        <v>211</v>
      </c>
      <c r="B8" s="282">
        <v>17.925000000000001</v>
      </c>
      <c r="C8" s="282">
        <v>25.498999999999999</v>
      </c>
      <c r="D8" s="282">
        <v>19.3</v>
      </c>
      <c r="E8" s="282">
        <v>12</v>
      </c>
      <c r="F8" s="282">
        <v>18.078619999999997</v>
      </c>
    </row>
    <row r="9" spans="1:6">
      <c r="A9" s="219" t="s">
        <v>212</v>
      </c>
      <c r="B9" s="282">
        <v>143.072</v>
      </c>
      <c r="C9" s="282">
        <v>133.26599999999999</v>
      </c>
      <c r="D9" s="282">
        <v>134.6</v>
      </c>
      <c r="E9" s="282">
        <v>157</v>
      </c>
      <c r="F9" s="282">
        <v>129.49377999999999</v>
      </c>
    </row>
    <row r="10" spans="1:6" ht="36">
      <c r="A10" s="219" t="s">
        <v>213</v>
      </c>
      <c r="B10" s="282">
        <v>27.701000000000001</v>
      </c>
      <c r="C10" s="282">
        <v>22.716999999999999</v>
      </c>
      <c r="D10" s="282">
        <v>23.9</v>
      </c>
      <c r="E10" s="282">
        <v>42</v>
      </c>
      <c r="F10" s="282">
        <v>26.159459999999999</v>
      </c>
    </row>
    <row r="11" spans="1:6" ht="36">
      <c r="A11" s="219" t="s">
        <v>214</v>
      </c>
      <c r="B11" s="282">
        <v>48.764000000000003</v>
      </c>
      <c r="C11" s="282">
        <v>44.368000000000002</v>
      </c>
      <c r="D11" s="282">
        <v>49.7</v>
      </c>
      <c r="E11" s="282">
        <v>50</v>
      </c>
      <c r="F11" s="282">
        <v>48.430639999999997</v>
      </c>
    </row>
    <row r="12" spans="1:6">
      <c r="A12" s="219" t="s">
        <v>215</v>
      </c>
      <c r="B12" s="282">
        <v>668.02800000000002</v>
      </c>
      <c r="C12" s="282">
        <v>678.24400000000003</v>
      </c>
      <c r="D12" s="282">
        <v>670</v>
      </c>
      <c r="E12" s="282">
        <v>645</v>
      </c>
      <c r="F12" s="282">
        <v>659.50152000000003</v>
      </c>
    </row>
    <row r="13" spans="1:6" ht="36">
      <c r="A13" s="219" t="s">
        <v>216</v>
      </c>
      <c r="B13" s="282">
        <v>165.5</v>
      </c>
      <c r="C13" s="282">
        <v>186.715</v>
      </c>
      <c r="D13" s="282">
        <v>245</v>
      </c>
      <c r="E13" s="282">
        <v>194</v>
      </c>
      <c r="F13" s="282">
        <v>203.16317000000001</v>
      </c>
    </row>
    <row r="14" spans="1:6">
      <c r="A14" s="220" t="s">
        <v>217</v>
      </c>
      <c r="B14" s="282">
        <v>56.722999999999999</v>
      </c>
      <c r="C14" s="282">
        <v>57.536000000000001</v>
      </c>
      <c r="D14" s="282">
        <v>36.700000000000003</v>
      </c>
      <c r="E14" s="282">
        <v>46</v>
      </c>
      <c r="F14" s="282">
        <v>69.132899999999992</v>
      </c>
    </row>
    <row r="15" spans="1:6" s="9" customFormat="1" ht="24">
      <c r="A15" s="219" t="s">
        <v>218</v>
      </c>
      <c r="B15" s="282">
        <v>16.212</v>
      </c>
      <c r="C15" s="282">
        <v>19.632000000000001</v>
      </c>
      <c r="D15" s="282">
        <v>14.7</v>
      </c>
      <c r="E15" s="282">
        <v>18</v>
      </c>
      <c r="F15" s="282">
        <v>18.070409999999999</v>
      </c>
    </row>
    <row r="16" spans="1:6" ht="24">
      <c r="A16" s="219" t="s">
        <v>219</v>
      </c>
      <c r="B16" s="282">
        <v>10.877000000000001</v>
      </c>
      <c r="C16" s="282">
        <v>0.28799999999999998</v>
      </c>
      <c r="D16" s="282">
        <v>0</v>
      </c>
      <c r="E16" s="282">
        <v>17</v>
      </c>
      <c r="F16" s="282">
        <v>30.092099999999999</v>
      </c>
    </row>
    <row r="17" spans="1:6" ht="24">
      <c r="A17" s="219" t="s">
        <v>220</v>
      </c>
      <c r="B17" s="282">
        <v>4.6609999999999996</v>
      </c>
      <c r="C17" s="282">
        <v>6.601</v>
      </c>
      <c r="D17" s="282">
        <v>5.0999999999999996</v>
      </c>
      <c r="E17" s="282">
        <v>6</v>
      </c>
      <c r="F17" s="282">
        <v>3.3180500000000004</v>
      </c>
    </row>
    <row r="18" spans="1:6" ht="24">
      <c r="A18" s="219" t="s">
        <v>221</v>
      </c>
      <c r="B18" s="282">
        <v>2.0430000000000001</v>
      </c>
      <c r="C18" s="282">
        <v>2.35</v>
      </c>
      <c r="D18" s="282">
        <v>2.5</v>
      </c>
      <c r="E18" s="282">
        <v>1</v>
      </c>
      <c r="F18" s="282">
        <v>1.61</v>
      </c>
    </row>
    <row r="19" spans="1:6" ht="24">
      <c r="A19" s="219" t="s">
        <v>222</v>
      </c>
      <c r="B19" s="282">
        <v>115.63800000000001</v>
      </c>
      <c r="C19" s="282">
        <v>107.21599999999999</v>
      </c>
      <c r="D19" s="282">
        <v>135.4</v>
      </c>
      <c r="E19" s="282">
        <v>196</v>
      </c>
      <c r="F19" s="282">
        <v>208.20645000000002</v>
      </c>
    </row>
    <row r="20" spans="1:6" ht="24">
      <c r="A20" s="219" t="s">
        <v>223</v>
      </c>
      <c r="B20" s="282">
        <v>3.1080000000000001</v>
      </c>
      <c r="C20" s="282">
        <v>4.3639999999999999</v>
      </c>
      <c r="D20" s="282">
        <v>4.5999999999999996</v>
      </c>
      <c r="E20" s="282">
        <v>5</v>
      </c>
      <c r="F20" s="282">
        <v>6.6529799999999994</v>
      </c>
    </row>
    <row r="21" spans="1:6" ht="60">
      <c r="A21" s="219" t="s">
        <v>224</v>
      </c>
      <c r="B21" s="282">
        <v>0</v>
      </c>
      <c r="C21" s="282">
        <v>0</v>
      </c>
      <c r="D21" s="282">
        <v>0</v>
      </c>
      <c r="E21" s="282">
        <v>0</v>
      </c>
      <c r="F21" s="282">
        <v>0</v>
      </c>
    </row>
    <row r="22" spans="1:6">
      <c r="A22" s="219" t="s">
        <v>225</v>
      </c>
      <c r="B22" s="282">
        <v>2.089</v>
      </c>
      <c r="C22" s="282">
        <v>2.649</v>
      </c>
      <c r="D22" s="282">
        <v>4</v>
      </c>
      <c r="E22" s="282">
        <v>6</v>
      </c>
      <c r="F22" s="282">
        <v>12.058729999999999</v>
      </c>
    </row>
    <row r="23" spans="1:6" ht="24">
      <c r="A23" s="219" t="s">
        <v>226</v>
      </c>
      <c r="B23" s="282">
        <v>0</v>
      </c>
      <c r="C23" s="282">
        <v>0</v>
      </c>
      <c r="D23" s="282">
        <v>0</v>
      </c>
      <c r="E23" s="282">
        <v>0.2</v>
      </c>
      <c r="F23" s="282">
        <v>0</v>
      </c>
    </row>
    <row r="24" spans="1:6" ht="24">
      <c r="A24" s="219" t="s">
        <v>227</v>
      </c>
      <c r="B24" s="282">
        <v>7.649</v>
      </c>
      <c r="C24" s="282">
        <v>11.532999999999999</v>
      </c>
      <c r="D24" s="282">
        <v>9.6</v>
      </c>
      <c r="E24" s="282">
        <v>13</v>
      </c>
      <c r="F24" s="282">
        <v>17.158000000000001</v>
      </c>
    </row>
    <row r="25" spans="1:6">
      <c r="A25" s="219" t="s">
        <v>228</v>
      </c>
      <c r="B25" s="282">
        <v>7.3999999999999996E-2</v>
      </c>
      <c r="C25" s="282">
        <v>0.28199999999999997</v>
      </c>
      <c r="D25" s="282">
        <v>0</v>
      </c>
      <c r="E25" s="282">
        <v>0.3</v>
      </c>
      <c r="F25" s="282">
        <v>1.95455</v>
      </c>
    </row>
    <row r="26" spans="1:6" ht="60">
      <c r="A26" s="219" t="s">
        <v>229</v>
      </c>
      <c r="B26" s="282">
        <v>0</v>
      </c>
      <c r="C26" s="282">
        <v>0</v>
      </c>
      <c r="D26" s="282">
        <v>0</v>
      </c>
      <c r="E26" s="282">
        <v>0</v>
      </c>
      <c r="F26" s="282">
        <v>0</v>
      </c>
    </row>
    <row r="27" spans="1:6">
      <c r="A27" s="219"/>
      <c r="C27" s="8"/>
    </row>
    <row r="28" spans="1:6">
      <c r="A28" s="219"/>
    </row>
    <row r="29" spans="1:6">
      <c r="A29" s="203"/>
    </row>
    <row r="30" spans="1:6">
      <c r="A30" s="204"/>
    </row>
    <row r="31" spans="1:6">
      <c r="A31" s="214"/>
      <c r="B31" s="215"/>
      <c r="C31" s="215"/>
      <c r="D31" s="211"/>
      <c r="E31" s="211"/>
      <c r="F31" s="211"/>
    </row>
    <row r="32" spans="1:6">
      <c r="E32" s="354"/>
      <c r="F32" s="12">
        <v>168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41"/>
  <sheetViews>
    <sheetView topLeftCell="A24" workbookViewId="0">
      <selection activeCell="F26" sqref="F26"/>
    </sheetView>
  </sheetViews>
  <sheetFormatPr defaultColWidth="8.88671875" defaultRowHeight="18" customHeight="1"/>
  <cols>
    <col min="1" max="1" width="30.5546875" style="45" customWidth="1"/>
    <col min="2" max="5" width="7.21875" style="45" customWidth="1"/>
    <col min="6" max="6" width="8.88671875" style="45"/>
    <col min="7" max="7" width="9.88671875" style="45" customWidth="1"/>
    <col min="8" max="16384" width="8.88671875" style="45"/>
  </cols>
  <sheetData>
    <row r="1" spans="1:8" ht="19.5" customHeight="1">
      <c r="A1" s="362" t="s">
        <v>334</v>
      </c>
      <c r="B1" s="56"/>
      <c r="C1" s="56"/>
    </row>
    <row r="2" spans="1:8" ht="19.5" customHeight="1">
      <c r="A2" s="112" t="s">
        <v>316</v>
      </c>
      <c r="B2" s="56"/>
      <c r="C2" s="56"/>
    </row>
    <row r="3" spans="1:8" ht="19.5" customHeight="1">
      <c r="A3" s="64" t="s">
        <v>311</v>
      </c>
      <c r="B3" s="56"/>
      <c r="C3" s="56"/>
    </row>
    <row r="4" spans="1:8" ht="19.5" customHeight="1">
      <c r="A4" s="64"/>
      <c r="B4" s="56"/>
      <c r="C4" s="56"/>
    </row>
    <row r="5" spans="1:8" ht="19.5" customHeight="1">
      <c r="A5" s="88"/>
      <c r="B5" s="79"/>
      <c r="E5" s="127" t="s">
        <v>41</v>
      </c>
    </row>
    <row r="6" spans="1:8" ht="27" customHeight="1">
      <c r="A6" s="78"/>
      <c r="B6" s="363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8" ht="15.6" customHeight="1">
      <c r="A7" s="191" t="s">
        <v>18</v>
      </c>
      <c r="B7" s="270">
        <f>SUM(B8:B26)</f>
        <v>1694</v>
      </c>
      <c r="C7" s="270">
        <f t="shared" ref="C7:D7" si="0">SUM(C8:C26)</f>
        <v>1640</v>
      </c>
      <c r="D7" s="270">
        <f t="shared" si="0"/>
        <v>1701</v>
      </c>
      <c r="E7" s="270">
        <f t="shared" ref="E7:F7" si="1">SUM(E8:E26)</f>
        <v>1992</v>
      </c>
      <c r="F7" s="270">
        <f t="shared" si="1"/>
        <v>2082.5571500000005</v>
      </c>
      <c r="G7" s="128"/>
      <c r="H7" s="128"/>
    </row>
    <row r="8" spans="1:8" ht="15.6" customHeight="1">
      <c r="A8" s="207" t="s">
        <v>190</v>
      </c>
      <c r="B8" s="295">
        <v>1257</v>
      </c>
      <c r="C8" s="295">
        <v>1280</v>
      </c>
      <c r="D8" s="295">
        <v>1335</v>
      </c>
      <c r="E8" s="295">
        <v>1386</v>
      </c>
      <c r="F8" s="295">
        <v>1493.8538100000001</v>
      </c>
      <c r="G8" s="367"/>
      <c r="H8" s="367"/>
    </row>
    <row r="9" spans="1:8" ht="18" customHeight="1">
      <c r="A9" s="208" t="s">
        <v>191</v>
      </c>
      <c r="B9" s="296"/>
      <c r="C9" s="296"/>
      <c r="D9" s="296"/>
      <c r="E9" s="296"/>
    </row>
    <row r="10" spans="1:8" ht="18" customHeight="1">
      <c r="A10" s="207" t="s">
        <v>192</v>
      </c>
      <c r="B10" s="296">
        <v>38</v>
      </c>
      <c r="C10" s="296">
        <v>36</v>
      </c>
      <c r="D10" s="296">
        <v>44</v>
      </c>
      <c r="E10" s="296">
        <v>45</v>
      </c>
      <c r="F10" s="295">
        <v>37.525269999999999</v>
      </c>
    </row>
    <row r="11" spans="1:8" ht="18" customHeight="1">
      <c r="A11" s="208" t="s">
        <v>193</v>
      </c>
      <c r="B11" s="296"/>
      <c r="C11" s="296"/>
      <c r="D11" s="296"/>
      <c r="E11" s="296"/>
    </row>
    <row r="12" spans="1:8" ht="18" customHeight="1">
      <c r="A12" s="207" t="s">
        <v>194</v>
      </c>
      <c r="B12" s="296">
        <v>90</v>
      </c>
      <c r="C12" s="296">
        <v>28</v>
      </c>
      <c r="D12" s="296">
        <v>27</v>
      </c>
      <c r="E12" s="296">
        <v>109</v>
      </c>
      <c r="F12" s="295">
        <v>100.3784</v>
      </c>
    </row>
    <row r="13" spans="1:8" ht="18" customHeight="1">
      <c r="A13" s="208" t="s">
        <v>195</v>
      </c>
      <c r="B13" s="296"/>
      <c r="C13" s="296"/>
      <c r="D13" s="296"/>
      <c r="E13" s="296"/>
    </row>
    <row r="14" spans="1:8" ht="18" customHeight="1">
      <c r="A14" s="207" t="s">
        <v>196</v>
      </c>
      <c r="B14" s="296">
        <v>68</v>
      </c>
      <c r="C14" s="296">
        <v>60</v>
      </c>
      <c r="D14" s="296">
        <v>52</v>
      </c>
      <c r="E14" s="296">
        <v>56</v>
      </c>
      <c r="F14" s="295">
        <v>50.864989999999999</v>
      </c>
    </row>
    <row r="15" spans="1:8" ht="18" customHeight="1">
      <c r="A15" s="208" t="s">
        <v>197</v>
      </c>
      <c r="B15" s="296"/>
      <c r="C15" s="296"/>
      <c r="D15" s="296"/>
      <c r="E15" s="296"/>
    </row>
    <row r="16" spans="1:8" ht="18" customHeight="1">
      <c r="A16" s="207" t="s">
        <v>198</v>
      </c>
      <c r="B16" s="296">
        <v>14</v>
      </c>
      <c r="C16" s="296">
        <v>38</v>
      </c>
      <c r="D16" s="296">
        <v>42</v>
      </c>
      <c r="E16" s="296">
        <v>53</v>
      </c>
      <c r="F16" s="295">
        <v>49.290099999999995</v>
      </c>
    </row>
    <row r="17" spans="1:6" ht="18" customHeight="1">
      <c r="A17" s="208" t="s">
        <v>199</v>
      </c>
      <c r="B17" s="296"/>
      <c r="C17" s="296"/>
      <c r="D17" s="296"/>
      <c r="E17" s="296"/>
    </row>
    <row r="18" spans="1:6" ht="18" customHeight="1">
      <c r="A18" s="207" t="s">
        <v>200</v>
      </c>
      <c r="B18" s="296">
        <v>9</v>
      </c>
      <c r="C18" s="296">
        <v>21</v>
      </c>
      <c r="D18" s="296">
        <v>23</v>
      </c>
      <c r="E18" s="296">
        <v>20</v>
      </c>
      <c r="F18" s="295">
        <v>14.83221</v>
      </c>
    </row>
    <row r="19" spans="1:6" ht="18" customHeight="1">
      <c r="A19" s="208" t="s">
        <v>201</v>
      </c>
      <c r="B19" s="296"/>
      <c r="C19" s="296"/>
      <c r="D19" s="296"/>
      <c r="E19" s="296"/>
    </row>
    <row r="20" spans="1:6" ht="18" customHeight="1">
      <c r="A20" s="207" t="s">
        <v>202</v>
      </c>
      <c r="B20" s="296">
        <v>70</v>
      </c>
      <c r="C20" s="296">
        <v>109</v>
      </c>
      <c r="D20" s="296">
        <v>79</v>
      </c>
      <c r="E20" s="296">
        <v>93</v>
      </c>
      <c r="F20" s="295">
        <v>75.879379999999998</v>
      </c>
    </row>
    <row r="21" spans="1:6" ht="18" customHeight="1">
      <c r="A21" s="208" t="s">
        <v>203</v>
      </c>
      <c r="B21" s="296"/>
      <c r="C21" s="296"/>
      <c r="D21" s="296"/>
      <c r="E21" s="296"/>
    </row>
    <row r="22" spans="1:6" ht="18" customHeight="1">
      <c r="A22" s="207" t="s">
        <v>204</v>
      </c>
      <c r="B22" s="296">
        <v>109</v>
      </c>
      <c r="C22" s="296">
        <v>35</v>
      </c>
      <c r="D22" s="296">
        <v>47</v>
      </c>
      <c r="E22" s="296">
        <v>161</v>
      </c>
      <c r="F22" s="295">
        <v>174.88551000000001</v>
      </c>
    </row>
    <row r="23" spans="1:6" ht="18" customHeight="1">
      <c r="A23" s="208" t="s">
        <v>205</v>
      </c>
      <c r="B23" s="296"/>
      <c r="C23" s="296"/>
      <c r="D23" s="296"/>
      <c r="E23" s="296"/>
    </row>
    <row r="24" spans="1:6" ht="18" customHeight="1">
      <c r="A24" s="207" t="s">
        <v>206</v>
      </c>
      <c r="B24" s="296">
        <v>11</v>
      </c>
      <c r="C24" s="296">
        <v>8</v>
      </c>
      <c r="D24" s="296">
        <v>14</v>
      </c>
      <c r="E24" s="296">
        <v>19</v>
      </c>
      <c r="F24" s="295">
        <v>12.397790000000001</v>
      </c>
    </row>
    <row r="25" spans="1:6" ht="18" customHeight="1">
      <c r="A25" s="208" t="s">
        <v>207</v>
      </c>
      <c r="B25" s="296"/>
      <c r="C25" s="296"/>
      <c r="D25" s="296"/>
      <c r="E25" s="296"/>
    </row>
    <row r="26" spans="1:6" ht="18" customHeight="1">
      <c r="A26" s="207" t="s">
        <v>208</v>
      </c>
      <c r="B26" s="296">
        <v>28</v>
      </c>
      <c r="C26" s="296">
        <v>25</v>
      </c>
      <c r="D26" s="296">
        <v>38</v>
      </c>
      <c r="E26" s="296">
        <v>50</v>
      </c>
      <c r="F26" s="295">
        <v>72.649690000000007</v>
      </c>
    </row>
    <row r="27" spans="1:6" ht="18" customHeight="1">
      <c r="A27" s="208" t="s">
        <v>209</v>
      </c>
    </row>
    <row r="40" spans="1:6" ht="18" customHeight="1">
      <c r="F40" s="205"/>
    </row>
    <row r="41" spans="1:6" ht="18" customHeight="1">
      <c r="A41" s="374"/>
      <c r="B41" s="374"/>
      <c r="C41" s="374"/>
      <c r="D41" s="374"/>
      <c r="E41" s="374"/>
      <c r="F41" s="56">
        <v>169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F45" sqref="F45"/>
    </sheetView>
  </sheetViews>
  <sheetFormatPr defaultColWidth="8.88671875" defaultRowHeight="15"/>
  <cols>
    <col min="1" max="1" width="38.109375" style="45" customWidth="1"/>
    <col min="2" max="5" width="7.21875" style="45" customWidth="1"/>
    <col min="6" max="8" width="8.88671875" style="45"/>
    <col min="9" max="9" width="40.6640625" style="45" customWidth="1"/>
    <col min="10" max="16384" width="8.88671875" style="45"/>
  </cols>
  <sheetData>
    <row r="1" spans="1:10" ht="19.5" customHeight="1">
      <c r="A1" s="82" t="s">
        <v>355</v>
      </c>
    </row>
    <row r="2" spans="1:10" ht="19.5" customHeight="1">
      <c r="A2" s="82" t="s">
        <v>49</v>
      </c>
    </row>
    <row r="3" spans="1:10" ht="19.5" customHeight="1">
      <c r="A3" s="64" t="s">
        <v>62</v>
      </c>
    </row>
    <row r="4" spans="1:10" ht="19.5" customHeight="1">
      <c r="A4" s="81"/>
    </row>
    <row r="5" spans="1:10" ht="19.5" customHeight="1">
      <c r="A5" s="89"/>
      <c r="E5" s="10" t="s">
        <v>61</v>
      </c>
    </row>
    <row r="6" spans="1:10" ht="27" customHeight="1">
      <c r="A6" s="107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10" ht="19.5" customHeight="1">
      <c r="A7" s="107"/>
    </row>
    <row r="8" spans="1:10" ht="15.95" customHeight="1">
      <c r="A8" s="77"/>
      <c r="B8" s="129"/>
    </row>
    <row r="9" spans="1:10" ht="15.95" customHeight="1">
      <c r="A9" s="103" t="s">
        <v>23</v>
      </c>
      <c r="B9" s="266">
        <v>4671.2082106261651</v>
      </c>
      <c r="C9" s="266">
        <v>4946.2058149354571</v>
      </c>
      <c r="D9" s="266">
        <v>5045</v>
      </c>
      <c r="E9" s="266">
        <v>5722.3620255782698</v>
      </c>
      <c r="F9" s="453">
        <v>5864</v>
      </c>
      <c r="H9" s="455"/>
      <c r="I9" s="456"/>
      <c r="J9" s="83"/>
    </row>
    <row r="10" spans="1:10" ht="15.95" customHeight="1">
      <c r="A10" s="103" t="s">
        <v>38</v>
      </c>
      <c r="B10" s="268">
        <v>4166.4651252781277</v>
      </c>
      <c r="C10" s="268">
        <v>4940.633651184251</v>
      </c>
      <c r="D10" s="268">
        <v>5292</v>
      </c>
      <c r="E10" s="268">
        <v>5968.723886832995</v>
      </c>
      <c r="F10" s="454">
        <v>7784</v>
      </c>
      <c r="H10" s="457"/>
      <c r="I10" s="456"/>
      <c r="J10" s="457"/>
    </row>
    <row r="11" spans="1:10" ht="15.95" customHeight="1">
      <c r="A11" s="101" t="s">
        <v>37</v>
      </c>
      <c r="B11" s="268">
        <v>3866.5455120101137</v>
      </c>
      <c r="C11" s="268">
        <v>4436.5316901408451</v>
      </c>
      <c r="D11" s="268">
        <v>4710</v>
      </c>
      <c r="E11" s="268">
        <v>5822</v>
      </c>
      <c r="F11" s="454">
        <v>7655</v>
      </c>
      <c r="H11" s="457"/>
      <c r="I11" s="456"/>
      <c r="J11" s="83"/>
    </row>
    <row r="12" spans="1:10" ht="15.95" customHeight="1">
      <c r="A12" s="101" t="s">
        <v>36</v>
      </c>
      <c r="B12" s="268">
        <v>7535.502958579882</v>
      </c>
      <c r="C12" s="268">
        <v>8423.965936739658</v>
      </c>
      <c r="D12" s="268">
        <v>8815</v>
      </c>
      <c r="E12" s="268">
        <v>8980</v>
      </c>
      <c r="F12" s="454">
        <v>9232</v>
      </c>
      <c r="H12" s="457"/>
      <c r="I12" s="456"/>
      <c r="J12" s="83"/>
    </row>
    <row r="13" spans="1:10" ht="15.95" customHeight="1">
      <c r="A13" s="103" t="s">
        <v>35</v>
      </c>
      <c r="B13" s="268">
        <v>4933.1564475294672</v>
      </c>
      <c r="C13" s="268">
        <v>4947.955624990137</v>
      </c>
      <c r="D13" s="268">
        <v>5010</v>
      </c>
      <c r="E13" s="268">
        <v>5628.062684974042</v>
      </c>
      <c r="F13" s="454">
        <v>5363</v>
      </c>
      <c r="H13" s="457"/>
      <c r="I13" s="456"/>
      <c r="J13" s="83"/>
    </row>
    <row r="14" spans="1:10" ht="15.95" customHeight="1">
      <c r="A14" s="101" t="s">
        <v>34</v>
      </c>
      <c r="B14" s="268">
        <v>4028.1677465802732</v>
      </c>
      <c r="C14" s="268">
        <v>4375.1743375174337</v>
      </c>
      <c r="D14" s="268">
        <v>3712</v>
      </c>
      <c r="E14" s="268">
        <v>4708</v>
      </c>
      <c r="F14" s="454">
        <v>5376</v>
      </c>
      <c r="H14" s="457"/>
      <c r="I14" s="456"/>
      <c r="J14" s="83"/>
    </row>
    <row r="15" spans="1:10" ht="15.95" customHeight="1">
      <c r="A15" s="101" t="s">
        <v>33</v>
      </c>
      <c r="B15" s="268"/>
      <c r="C15" s="268"/>
      <c r="D15" s="268"/>
      <c r="E15" s="268"/>
      <c r="F15" s="454">
        <v>3559</v>
      </c>
      <c r="H15" s="457"/>
      <c r="I15" s="456"/>
      <c r="J15" s="83"/>
    </row>
    <row r="16" spans="1:10" ht="15.95" customHeight="1">
      <c r="A16" s="101" t="s">
        <v>32</v>
      </c>
      <c r="B16" s="268">
        <v>4777.4156441717796</v>
      </c>
      <c r="C16" s="268">
        <v>4813.1000613873539</v>
      </c>
      <c r="D16" s="268">
        <v>4861</v>
      </c>
      <c r="E16" s="268">
        <v>5410.6100136662935</v>
      </c>
      <c r="F16" s="454">
        <v>5534</v>
      </c>
      <c r="H16" s="457"/>
      <c r="I16" s="458"/>
      <c r="J16" s="83"/>
    </row>
    <row r="17" spans="1:10" ht="15.95" customHeight="1">
      <c r="A17" s="101" t="s">
        <v>10</v>
      </c>
      <c r="B17" s="268">
        <v>6160</v>
      </c>
      <c r="C17" s="268">
        <v>8138.8888888888878</v>
      </c>
      <c r="D17" s="268">
        <v>8325</v>
      </c>
      <c r="E17" s="268">
        <v>8840</v>
      </c>
      <c r="F17" s="454">
        <v>8231</v>
      </c>
      <c r="H17" s="457"/>
      <c r="I17" s="456"/>
      <c r="J17" s="83"/>
    </row>
    <row r="18" spans="1:10" ht="15.95" customHeight="1">
      <c r="A18" s="104" t="s">
        <v>9</v>
      </c>
      <c r="B18" s="268"/>
      <c r="C18" s="268"/>
      <c r="D18" s="268"/>
      <c r="E18" s="268"/>
      <c r="F18" s="454"/>
      <c r="H18" s="83"/>
      <c r="I18" s="456"/>
      <c r="J18" s="83"/>
    </row>
    <row r="19" spans="1:10" ht="15.95" customHeight="1">
      <c r="A19" s="101" t="s">
        <v>8</v>
      </c>
      <c r="B19" s="268">
        <v>5668.7864604531269</v>
      </c>
      <c r="C19" s="268">
        <v>5438.3369201339074</v>
      </c>
      <c r="D19" s="268">
        <v>5739</v>
      </c>
      <c r="E19" s="268">
        <v>6059</v>
      </c>
      <c r="F19" s="454">
        <v>4747</v>
      </c>
      <c r="H19" s="457"/>
      <c r="I19" s="456"/>
      <c r="J19" s="83"/>
    </row>
    <row r="20" spans="1:10" ht="15.95" customHeight="1">
      <c r="A20" s="104" t="s">
        <v>7</v>
      </c>
      <c r="B20" s="268"/>
      <c r="C20" s="268"/>
      <c r="D20" s="268"/>
      <c r="E20" s="268"/>
      <c r="F20" s="454"/>
      <c r="H20" s="83"/>
      <c r="I20" s="456"/>
      <c r="J20" s="457"/>
    </row>
    <row r="21" spans="1:10" ht="15.95" customHeight="1">
      <c r="A21" s="103" t="s">
        <v>6</v>
      </c>
      <c r="B21" s="268">
        <v>7916.6666666666652</v>
      </c>
      <c r="C21" s="268">
        <v>4800</v>
      </c>
      <c r="D21" s="268">
        <v>2279</v>
      </c>
      <c r="E21" s="268">
        <v>5690</v>
      </c>
      <c r="F21" s="454">
        <v>8314</v>
      </c>
      <c r="H21" s="459"/>
      <c r="I21" s="456"/>
      <c r="J21" s="457"/>
    </row>
    <row r="22" spans="1:10" ht="15.95" customHeight="1">
      <c r="A22" s="102" t="s">
        <v>5</v>
      </c>
      <c r="B22" s="268"/>
      <c r="C22" s="268"/>
      <c r="D22" s="268"/>
      <c r="E22" s="268"/>
      <c r="F22" s="454"/>
      <c r="H22" s="83"/>
      <c r="I22" s="456"/>
      <c r="J22" s="457"/>
    </row>
    <row r="23" spans="1:10" ht="15.95" customHeight="1">
      <c r="A23" s="101" t="s">
        <v>31</v>
      </c>
      <c r="B23" s="268">
        <v>7916.6666666666652</v>
      </c>
      <c r="C23" s="268">
        <v>4800</v>
      </c>
      <c r="D23" s="268">
        <v>2279</v>
      </c>
      <c r="E23" s="268">
        <v>5690</v>
      </c>
      <c r="F23" s="454">
        <v>10389</v>
      </c>
      <c r="H23" s="457"/>
      <c r="I23" s="83"/>
      <c r="J23" s="83"/>
    </row>
    <row r="24" spans="1:10" ht="15.95" customHeight="1">
      <c r="A24" s="101" t="s">
        <v>30</v>
      </c>
      <c r="B24" s="268">
        <v>0</v>
      </c>
      <c r="C24" s="268">
        <v>0</v>
      </c>
      <c r="D24" s="268">
        <v>0</v>
      </c>
      <c r="E24" s="268">
        <v>0</v>
      </c>
      <c r="F24" s="454">
        <v>2091</v>
      </c>
      <c r="H24" s="457"/>
    </row>
    <row r="25" spans="1:10" ht="15.95" customHeight="1"/>
    <row r="26" spans="1:10" ht="15.95" customHeight="1"/>
    <row r="27" spans="1:10" ht="15.95" customHeight="1"/>
    <row r="28" spans="1:10" ht="15.95" customHeight="1"/>
    <row r="29" spans="1:10" ht="15.95" customHeight="1"/>
    <row r="30" spans="1:10" ht="15.95" customHeight="1"/>
    <row r="31" spans="1:10" ht="15.95" customHeight="1"/>
    <row r="32" spans="1:10" ht="15.95" customHeight="1"/>
    <row r="33" spans="1:6" ht="15.95" customHeight="1"/>
    <row r="34" spans="1:6" ht="15.95" customHeight="1"/>
    <row r="35" spans="1:6" ht="15.95" customHeight="1"/>
    <row r="36" spans="1:6" ht="15.95" customHeight="1"/>
    <row r="37" spans="1:6" ht="15.95" customHeight="1"/>
    <row r="38" spans="1:6" ht="15.95" customHeight="1"/>
    <row r="39" spans="1:6" ht="15.95" customHeight="1"/>
    <row r="40" spans="1:6" ht="15.95" customHeight="1"/>
    <row r="41" spans="1:6" ht="15.95" customHeight="1"/>
    <row r="42" spans="1:6" s="83" customFormat="1" ht="15.95" customHeight="1"/>
    <row r="43" spans="1:6" s="83" customFormat="1"/>
    <row r="44" spans="1:6">
      <c r="A44" s="205"/>
      <c r="B44" s="205"/>
      <c r="C44" s="205"/>
      <c r="D44" s="205"/>
      <c r="E44" s="205"/>
      <c r="F44" s="205"/>
    </row>
    <row r="45" spans="1:6">
      <c r="E45" s="354"/>
      <c r="F45" s="56">
        <v>170</v>
      </c>
    </row>
  </sheetData>
  <pageMargins left="0.27" right="0" top="0" bottom="0" header="0.31496062992125984" footer="0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92"/>
  <sheetViews>
    <sheetView workbookViewId="0">
      <selection activeCell="A14" sqref="A14"/>
    </sheetView>
  </sheetViews>
  <sheetFormatPr defaultColWidth="8.88671875" defaultRowHeight="17.25" customHeight="1"/>
  <cols>
    <col min="1" max="1" width="41.6640625" style="46" customWidth="1"/>
    <col min="2" max="2" width="6.77734375" style="46" customWidth="1"/>
    <col min="3" max="3" width="8.33203125" style="46" customWidth="1"/>
    <col min="4" max="4" width="8.44140625" style="46" customWidth="1"/>
    <col min="5" max="5" width="10.109375" style="46" customWidth="1"/>
    <col min="6" max="6" width="8.6640625" style="46" customWidth="1"/>
    <col min="7" max="16384" width="8.88671875" style="46"/>
  </cols>
  <sheetData>
    <row r="1" spans="1:8" ht="17.25" customHeight="1">
      <c r="A1" s="72" t="s">
        <v>339</v>
      </c>
      <c r="B1" s="58"/>
      <c r="C1" s="58"/>
    </row>
    <row r="2" spans="1:8" ht="17.25" customHeight="1">
      <c r="A2" s="72" t="s">
        <v>22</v>
      </c>
      <c r="B2" s="58"/>
      <c r="C2" s="58"/>
    </row>
    <row r="3" spans="1:8" ht="17.25" customHeight="1">
      <c r="A3" s="71" t="s">
        <v>121</v>
      </c>
    </row>
    <row r="4" spans="1:8" ht="17.25" customHeight="1">
      <c r="A4" s="71" t="s">
        <v>21</v>
      </c>
    </row>
    <row r="5" spans="1:8" ht="17.25" customHeight="1">
      <c r="A5" s="71"/>
      <c r="C5" s="75"/>
      <c r="D5" s="74"/>
      <c r="E5" s="74"/>
      <c r="F5" s="74"/>
    </row>
    <row r="6" spans="1:8" ht="17.25" customHeight="1">
      <c r="A6" s="70"/>
      <c r="B6" s="69"/>
      <c r="E6" s="69" t="s">
        <v>0</v>
      </c>
      <c r="F6" s="69"/>
    </row>
    <row r="7" spans="1:8" ht="27" customHeight="1">
      <c r="A7" s="68"/>
      <c r="B7" s="184">
        <v>2015</v>
      </c>
      <c r="C7" s="356">
        <v>2016</v>
      </c>
      <c r="D7" s="356">
        <v>2017</v>
      </c>
      <c r="E7" s="356">
        <v>2018</v>
      </c>
      <c r="F7" s="356">
        <v>2019</v>
      </c>
    </row>
    <row r="8" spans="1:8" ht="20.100000000000001" customHeight="1">
      <c r="A8" s="68"/>
      <c r="B8" s="73"/>
      <c r="C8" s="73"/>
    </row>
    <row r="9" spans="1:8" ht="20.100000000000001" customHeight="1">
      <c r="A9" s="2" t="s">
        <v>23</v>
      </c>
      <c r="B9" s="278">
        <f t="shared" ref="B9:C9" si="0">SUM(B10:B29)</f>
        <v>1207</v>
      </c>
      <c r="C9" s="278">
        <f t="shared" si="0"/>
        <v>1281</v>
      </c>
      <c r="D9" s="278">
        <f>SUM(D10:D29)</f>
        <v>1323</v>
      </c>
      <c r="E9" s="278">
        <f>SUM(E10:E29)</f>
        <v>1371</v>
      </c>
      <c r="F9" s="278">
        <f>SUM(F10:F29)</f>
        <v>1413</v>
      </c>
      <c r="H9" s="404"/>
    </row>
    <row r="10" spans="1:8" ht="24">
      <c r="A10" s="219" t="s">
        <v>210</v>
      </c>
      <c r="B10" s="272">
        <v>49</v>
      </c>
      <c r="C10" s="272">
        <v>45</v>
      </c>
      <c r="D10" s="272">
        <v>56</v>
      </c>
      <c r="E10" s="272">
        <v>82</v>
      </c>
      <c r="F10" s="272">
        <v>90</v>
      </c>
    </row>
    <row r="11" spans="1:8" ht="15">
      <c r="A11" s="219" t="s">
        <v>211</v>
      </c>
      <c r="B11" s="272">
        <v>23</v>
      </c>
      <c r="C11" s="272">
        <v>27</v>
      </c>
      <c r="D11" s="272">
        <v>23</v>
      </c>
      <c r="E11" s="272">
        <v>33</v>
      </c>
      <c r="F11" s="272">
        <v>40</v>
      </c>
    </row>
    <row r="12" spans="1:8" ht="15">
      <c r="A12" s="219" t="s">
        <v>212</v>
      </c>
      <c r="B12" s="272">
        <v>108</v>
      </c>
      <c r="C12" s="272">
        <v>119</v>
      </c>
      <c r="D12" s="272">
        <v>117</v>
      </c>
      <c r="E12" s="272">
        <v>135</v>
      </c>
      <c r="F12" s="272">
        <v>127</v>
      </c>
    </row>
    <row r="13" spans="1:8" ht="36">
      <c r="A13" s="219" t="s">
        <v>213</v>
      </c>
      <c r="B13" s="272">
        <v>9</v>
      </c>
      <c r="C13" s="272">
        <v>6</v>
      </c>
      <c r="D13" s="272">
        <v>7</v>
      </c>
      <c r="E13" s="272">
        <v>18</v>
      </c>
      <c r="F13" s="272">
        <v>17</v>
      </c>
    </row>
    <row r="14" spans="1:8" ht="36">
      <c r="A14" s="219" t="s">
        <v>214</v>
      </c>
      <c r="B14" s="272">
        <v>3</v>
      </c>
      <c r="C14" s="272">
        <v>3</v>
      </c>
      <c r="D14" s="272">
        <v>6</v>
      </c>
      <c r="E14" s="272">
        <v>6</v>
      </c>
      <c r="F14" s="272">
        <v>6</v>
      </c>
    </row>
    <row r="15" spans="1:8" ht="15">
      <c r="A15" s="219" t="s">
        <v>215</v>
      </c>
      <c r="B15" s="272">
        <v>316</v>
      </c>
      <c r="C15" s="272">
        <v>331</v>
      </c>
      <c r="D15" s="272">
        <v>334</v>
      </c>
      <c r="E15" s="272">
        <v>335</v>
      </c>
      <c r="F15" s="272">
        <v>365</v>
      </c>
    </row>
    <row r="16" spans="1:8" ht="36">
      <c r="A16" s="219" t="s">
        <v>216</v>
      </c>
      <c r="B16" s="272">
        <v>392</v>
      </c>
      <c r="C16" s="272">
        <v>427</v>
      </c>
      <c r="D16" s="272">
        <v>443</v>
      </c>
      <c r="E16" s="272">
        <v>435</v>
      </c>
      <c r="F16" s="272">
        <v>433</v>
      </c>
    </row>
    <row r="17" spans="1:6" ht="15">
      <c r="A17" s="220" t="s">
        <v>217</v>
      </c>
      <c r="B17" s="272">
        <v>63</v>
      </c>
      <c r="C17" s="272">
        <v>53</v>
      </c>
      <c r="D17" s="272">
        <v>54</v>
      </c>
      <c r="E17" s="272">
        <v>54</v>
      </c>
      <c r="F17" s="272">
        <v>53</v>
      </c>
    </row>
    <row r="18" spans="1:6" ht="24">
      <c r="A18" s="219" t="s">
        <v>218</v>
      </c>
      <c r="B18" s="272">
        <v>54</v>
      </c>
      <c r="C18" s="272">
        <v>52</v>
      </c>
      <c r="D18" s="272">
        <v>50</v>
      </c>
      <c r="E18" s="272">
        <v>47</v>
      </c>
      <c r="F18" s="272">
        <v>48</v>
      </c>
    </row>
    <row r="19" spans="1:6" ht="15">
      <c r="A19" s="219" t="s">
        <v>219</v>
      </c>
      <c r="B19" s="272">
        <v>2</v>
      </c>
      <c r="C19" s="272">
        <v>3</v>
      </c>
      <c r="D19" s="272">
        <v>3</v>
      </c>
      <c r="E19" s="272">
        <v>5</v>
      </c>
      <c r="F19" s="272">
        <v>4</v>
      </c>
    </row>
    <row r="20" spans="1:6" ht="24">
      <c r="A20" s="219" t="s">
        <v>220</v>
      </c>
      <c r="B20" s="272">
        <v>5</v>
      </c>
      <c r="C20" s="272">
        <v>7</v>
      </c>
      <c r="D20" s="272">
        <v>9</v>
      </c>
      <c r="E20" s="272">
        <v>11</v>
      </c>
      <c r="F20" s="272">
        <v>11</v>
      </c>
    </row>
    <row r="21" spans="1:6" ht="15">
      <c r="A21" s="219" t="s">
        <v>221</v>
      </c>
      <c r="B21" s="272">
        <v>6</v>
      </c>
      <c r="C21" s="272">
        <v>8</v>
      </c>
      <c r="D21" s="272">
        <v>8</v>
      </c>
      <c r="E21" s="272">
        <v>9</v>
      </c>
      <c r="F21" s="272">
        <v>10</v>
      </c>
    </row>
    <row r="22" spans="1:6" ht="24">
      <c r="A22" s="219" t="s">
        <v>222</v>
      </c>
      <c r="B22" s="272">
        <v>158</v>
      </c>
      <c r="C22" s="272">
        <v>179</v>
      </c>
      <c r="D22" s="272">
        <v>182</v>
      </c>
      <c r="E22" s="272">
        <v>169</v>
      </c>
      <c r="F22" s="272">
        <v>165</v>
      </c>
    </row>
    <row r="23" spans="1:6" ht="24">
      <c r="A23" s="219" t="s">
        <v>223</v>
      </c>
      <c r="B23" s="272">
        <v>12</v>
      </c>
      <c r="C23" s="272">
        <v>12</v>
      </c>
      <c r="D23" s="272">
        <v>19</v>
      </c>
      <c r="E23" s="272">
        <v>17</v>
      </c>
      <c r="F23" s="272">
        <v>24</v>
      </c>
    </row>
    <row r="24" spans="1:6" ht="48">
      <c r="A24" s="219" t="s">
        <v>224</v>
      </c>
      <c r="B24" s="272">
        <v>0</v>
      </c>
      <c r="C24" s="272">
        <v>0</v>
      </c>
      <c r="D24" s="272">
        <v>0</v>
      </c>
      <c r="E24" s="272">
        <v>0</v>
      </c>
      <c r="F24" s="272">
        <v>0</v>
      </c>
    </row>
    <row r="25" spans="1:6" ht="15">
      <c r="A25" s="219" t="s">
        <v>225</v>
      </c>
      <c r="B25" s="272">
        <v>3</v>
      </c>
      <c r="C25" s="272">
        <v>4</v>
      </c>
      <c r="D25" s="272">
        <v>5</v>
      </c>
      <c r="E25" s="272">
        <v>8</v>
      </c>
      <c r="F25" s="272">
        <v>9</v>
      </c>
    </row>
    <row r="26" spans="1:6" ht="24">
      <c r="A26" s="219" t="s">
        <v>226</v>
      </c>
      <c r="B26" s="272"/>
      <c r="C26" s="272"/>
      <c r="D26" s="272"/>
      <c r="E26" s="272">
        <v>1</v>
      </c>
      <c r="F26" s="272">
        <v>0</v>
      </c>
    </row>
    <row r="27" spans="1:6" ht="24">
      <c r="A27" s="219" t="s">
        <v>227</v>
      </c>
      <c r="B27" s="272">
        <v>3</v>
      </c>
      <c r="C27" s="272">
        <v>4</v>
      </c>
      <c r="D27" s="272">
        <v>6</v>
      </c>
      <c r="E27" s="272">
        <v>5</v>
      </c>
      <c r="F27" s="272">
        <v>5</v>
      </c>
    </row>
    <row r="28" spans="1:6" ht="15">
      <c r="A28" s="219" t="s">
        <v>228</v>
      </c>
      <c r="B28" s="272">
        <v>1</v>
      </c>
      <c r="C28" s="272">
        <v>1</v>
      </c>
      <c r="D28" s="272">
        <v>1</v>
      </c>
      <c r="E28" s="272">
        <v>1</v>
      </c>
      <c r="F28" s="272">
        <v>6</v>
      </c>
    </row>
    <row r="29" spans="1:6" ht="48">
      <c r="A29" s="219" t="s">
        <v>229</v>
      </c>
      <c r="B29" s="272">
        <v>0</v>
      </c>
      <c r="C29" s="272">
        <v>0</v>
      </c>
      <c r="D29" s="272">
        <v>0</v>
      </c>
      <c r="E29" s="272">
        <v>0</v>
      </c>
      <c r="F29" s="272">
        <v>0</v>
      </c>
    </row>
    <row r="30" spans="1:6" ht="17.25" customHeight="1">
      <c r="A30" s="1"/>
      <c r="B30" s="1"/>
      <c r="C30" s="1"/>
      <c r="D30" s="58"/>
      <c r="E30" s="58"/>
      <c r="F30" s="58"/>
    </row>
    <row r="31" spans="1:6" ht="17.25" customHeight="1">
      <c r="A31" s="461"/>
      <c r="B31" s="461"/>
      <c r="C31" s="461"/>
      <c r="D31" s="462"/>
      <c r="E31" s="462"/>
      <c r="F31" s="462"/>
    </row>
    <row r="32" spans="1:6" ht="17.25" customHeight="1">
      <c r="A32" s="461"/>
      <c r="B32" s="461"/>
      <c r="C32" s="461"/>
      <c r="D32" s="462"/>
      <c r="E32" s="354"/>
      <c r="F32" s="354"/>
    </row>
    <row r="33" spans="1:6" ht="17.25" customHeight="1">
      <c r="A33" s="359"/>
      <c r="B33" s="1"/>
      <c r="C33" s="1"/>
      <c r="D33" s="58"/>
      <c r="E33" s="58"/>
      <c r="F33" s="58"/>
    </row>
    <row r="34" spans="1:6" ht="17.25" customHeight="1">
      <c r="A34" s="1"/>
      <c r="B34" s="1"/>
      <c r="C34" s="1"/>
      <c r="D34" s="58"/>
      <c r="E34" s="58"/>
      <c r="F34" s="58"/>
    </row>
    <row r="35" spans="1:6" ht="17.25" customHeight="1">
      <c r="A35" s="1"/>
      <c r="B35" s="1"/>
      <c r="C35" s="1"/>
      <c r="D35" s="58"/>
      <c r="E35" s="58"/>
      <c r="F35" s="58"/>
    </row>
    <row r="36" spans="1:6" ht="17.25" customHeight="1">
      <c r="A36" s="1"/>
      <c r="B36" s="1"/>
      <c r="C36" s="1"/>
      <c r="D36" s="58"/>
      <c r="E36" s="58"/>
      <c r="F36" s="58"/>
    </row>
    <row r="37" spans="1:6" ht="17.25" customHeight="1">
      <c r="A37" s="370"/>
      <c r="B37" s="370"/>
      <c r="C37" s="370"/>
      <c r="D37" s="463"/>
      <c r="E37" s="463"/>
      <c r="F37" s="463">
        <v>142</v>
      </c>
    </row>
    <row r="38" spans="1:6" ht="17.25" customHeight="1">
      <c r="A38" s="1"/>
      <c r="B38" s="1"/>
      <c r="C38" s="1"/>
      <c r="D38" s="58"/>
      <c r="E38" s="58"/>
      <c r="F38" s="58"/>
    </row>
    <row r="39" spans="1:6" ht="17.25" customHeight="1">
      <c r="A39" s="1"/>
      <c r="B39" s="1"/>
      <c r="C39" s="1"/>
      <c r="D39" s="58"/>
      <c r="E39" s="58"/>
      <c r="F39" s="58"/>
    </row>
    <row r="40" spans="1:6" ht="17.25" customHeight="1">
      <c r="A40" s="1"/>
      <c r="B40" s="1"/>
      <c r="C40" s="1"/>
      <c r="D40" s="58"/>
      <c r="E40" s="58"/>
      <c r="F40" s="58"/>
    </row>
    <row r="41" spans="1:6" ht="17.25" customHeight="1">
      <c r="A41" s="1"/>
      <c r="B41" s="1"/>
      <c r="C41" s="1"/>
      <c r="D41" s="58"/>
      <c r="E41" s="58"/>
      <c r="F41" s="58"/>
    </row>
    <row r="42" spans="1:6" ht="17.25" customHeight="1">
      <c r="A42" s="1"/>
      <c r="B42" s="1"/>
      <c r="C42" s="1"/>
      <c r="D42" s="58"/>
      <c r="E42" s="58"/>
      <c r="F42" s="58"/>
    </row>
    <row r="43" spans="1:6" ht="17.25" customHeight="1">
      <c r="A43" s="1"/>
      <c r="B43" s="1"/>
      <c r="C43" s="1"/>
      <c r="D43" s="58"/>
      <c r="E43" s="58"/>
      <c r="F43" s="58"/>
    </row>
    <row r="44" spans="1:6" ht="17.25" customHeight="1">
      <c r="A44" s="1"/>
      <c r="B44" s="1"/>
      <c r="C44" s="1"/>
      <c r="D44" s="58"/>
      <c r="E44" s="58"/>
      <c r="F44" s="58"/>
    </row>
    <row r="45" spans="1:6" ht="17.25" customHeight="1">
      <c r="A45" s="1"/>
      <c r="B45" s="1"/>
      <c r="C45" s="1"/>
      <c r="D45" s="58"/>
      <c r="E45" s="58"/>
      <c r="F45" s="58"/>
    </row>
    <row r="46" spans="1:6" ht="17.25" customHeight="1">
      <c r="A46" s="1"/>
      <c r="B46" s="1"/>
      <c r="C46" s="1"/>
      <c r="D46" s="58"/>
      <c r="E46" s="58"/>
      <c r="F46" s="58"/>
    </row>
    <row r="47" spans="1:6" ht="17.25" customHeight="1">
      <c r="A47" s="1"/>
      <c r="B47" s="1"/>
      <c r="C47" s="1"/>
      <c r="D47" s="58"/>
      <c r="E47" s="58"/>
      <c r="F47" s="58"/>
    </row>
    <row r="48" spans="1:6" ht="17.25" customHeight="1">
      <c r="A48" s="1"/>
      <c r="B48" s="1"/>
      <c r="C48" s="1"/>
      <c r="D48" s="58"/>
      <c r="E48" s="58"/>
      <c r="F48" s="58"/>
    </row>
    <row r="49" spans="1:6" ht="17.25" customHeight="1">
      <c r="A49" s="1"/>
      <c r="B49" s="1"/>
      <c r="C49" s="1"/>
      <c r="D49" s="58"/>
      <c r="E49" s="58"/>
      <c r="F49" s="58"/>
    </row>
    <row r="50" spans="1:6" ht="17.25" customHeight="1">
      <c r="A50" s="1"/>
      <c r="B50" s="1"/>
      <c r="C50" s="1"/>
      <c r="D50" s="58"/>
      <c r="E50" s="58"/>
      <c r="F50" s="58"/>
    </row>
    <row r="51" spans="1:6" ht="17.25" customHeight="1">
      <c r="A51" s="1"/>
      <c r="B51" s="1"/>
      <c r="C51" s="1"/>
      <c r="D51" s="58"/>
      <c r="E51" s="58"/>
      <c r="F51" s="58"/>
    </row>
    <row r="52" spans="1:6" ht="17.25" customHeight="1">
      <c r="A52" s="1"/>
      <c r="B52" s="1"/>
      <c r="C52" s="1"/>
      <c r="D52" s="58"/>
      <c r="E52" s="58"/>
      <c r="F52" s="58"/>
    </row>
    <row r="53" spans="1:6" ht="17.25" customHeight="1">
      <c r="A53" s="1"/>
      <c r="B53" s="1"/>
      <c r="C53" s="1"/>
      <c r="D53" s="58"/>
      <c r="E53" s="58"/>
      <c r="F53" s="58"/>
    </row>
    <row r="54" spans="1:6" ht="17.25" customHeight="1">
      <c r="A54" s="1"/>
      <c r="B54" s="1"/>
      <c r="C54" s="1"/>
      <c r="D54" s="58"/>
      <c r="E54" s="58"/>
      <c r="F54" s="58"/>
    </row>
    <row r="55" spans="1:6" ht="17.25" customHeight="1">
      <c r="A55" s="1"/>
      <c r="B55" s="1"/>
      <c r="C55" s="1"/>
      <c r="D55" s="58"/>
      <c r="E55" s="58"/>
      <c r="F55" s="58"/>
    </row>
    <row r="56" spans="1:6" ht="17.25" customHeight="1">
      <c r="A56" s="1"/>
      <c r="B56" s="1"/>
      <c r="C56" s="1"/>
      <c r="D56" s="58"/>
      <c r="E56" s="58"/>
      <c r="F56" s="58"/>
    </row>
    <row r="57" spans="1:6" ht="17.25" customHeight="1">
      <c r="A57" s="1"/>
      <c r="B57" s="1"/>
      <c r="C57" s="1"/>
      <c r="D57" s="58"/>
      <c r="E57" s="58"/>
      <c r="F57" s="58"/>
    </row>
    <row r="58" spans="1:6" ht="17.25" customHeight="1">
      <c r="A58" s="1"/>
      <c r="B58" s="1"/>
      <c r="C58" s="1"/>
      <c r="D58" s="58"/>
      <c r="E58" s="58"/>
      <c r="F58" s="58"/>
    </row>
    <row r="59" spans="1:6" ht="17.25" customHeight="1">
      <c r="A59" s="1"/>
      <c r="B59" s="1"/>
      <c r="C59" s="1"/>
      <c r="D59" s="58"/>
      <c r="E59" s="58"/>
      <c r="F59" s="58"/>
    </row>
    <row r="60" spans="1:6" ht="17.25" customHeight="1">
      <c r="A60" s="1"/>
      <c r="B60" s="1"/>
      <c r="C60" s="1"/>
      <c r="D60" s="58"/>
      <c r="E60" s="58"/>
      <c r="F60" s="58"/>
    </row>
    <row r="61" spans="1:6" ht="17.25" customHeight="1">
      <c r="A61" s="1"/>
      <c r="B61" s="1"/>
      <c r="C61" s="1"/>
      <c r="D61" s="58"/>
      <c r="E61" s="58"/>
      <c r="F61" s="58"/>
    </row>
    <row r="62" spans="1:6" ht="17.25" customHeight="1">
      <c r="A62" s="1"/>
      <c r="B62" s="1"/>
      <c r="C62" s="1"/>
      <c r="D62" s="58"/>
      <c r="E62" s="58"/>
      <c r="F62" s="58"/>
    </row>
    <row r="63" spans="1:6" ht="17.25" customHeight="1">
      <c r="A63" s="1"/>
      <c r="B63" s="1"/>
      <c r="C63" s="1"/>
      <c r="D63" s="58"/>
      <c r="E63" s="58"/>
      <c r="F63" s="58"/>
    </row>
    <row r="64" spans="1:6" ht="17.25" customHeight="1">
      <c r="A64" s="1"/>
      <c r="B64" s="1"/>
      <c r="C64" s="1"/>
      <c r="D64" s="58"/>
      <c r="E64" s="58"/>
      <c r="F64" s="58"/>
    </row>
    <row r="65" spans="1:6" ht="17.25" customHeight="1">
      <c r="A65" s="1"/>
      <c r="B65" s="1"/>
      <c r="C65" s="1"/>
      <c r="D65" s="58"/>
      <c r="E65" s="58"/>
      <c r="F65" s="58"/>
    </row>
    <row r="66" spans="1:6" ht="17.25" customHeight="1">
      <c r="A66" s="1"/>
      <c r="B66" s="1"/>
      <c r="C66" s="1"/>
      <c r="D66" s="58"/>
      <c r="E66" s="58"/>
      <c r="F66" s="58"/>
    </row>
    <row r="67" spans="1:6" ht="17.25" customHeight="1">
      <c r="A67" s="1"/>
      <c r="B67" s="1"/>
      <c r="C67" s="1"/>
      <c r="D67" s="58"/>
      <c r="E67" s="58"/>
      <c r="F67" s="58"/>
    </row>
    <row r="68" spans="1:6" ht="17.25" customHeight="1">
      <c r="A68" s="1"/>
      <c r="B68" s="1"/>
      <c r="C68" s="1"/>
      <c r="D68" s="58"/>
      <c r="E68" s="58"/>
      <c r="F68" s="58"/>
    </row>
    <row r="69" spans="1:6" ht="17.25" customHeight="1">
      <c r="A69" s="1"/>
      <c r="B69" s="1"/>
      <c r="C69" s="1"/>
      <c r="D69" s="58"/>
      <c r="E69" s="58"/>
      <c r="F69" s="58"/>
    </row>
    <row r="70" spans="1:6" ht="17.25" customHeight="1">
      <c r="A70" s="1"/>
      <c r="B70" s="1"/>
      <c r="C70" s="1"/>
      <c r="D70" s="58"/>
      <c r="E70" s="58"/>
      <c r="F70" s="58"/>
    </row>
    <row r="71" spans="1:6" ht="17.25" customHeight="1">
      <c r="A71" s="1"/>
      <c r="B71" s="1"/>
      <c r="C71" s="1"/>
      <c r="D71" s="58"/>
      <c r="E71" s="58"/>
      <c r="F71" s="58"/>
    </row>
    <row r="72" spans="1:6" ht="17.25" customHeight="1">
      <c r="A72" s="1"/>
      <c r="B72" s="1"/>
      <c r="C72" s="1"/>
      <c r="D72" s="58"/>
      <c r="E72" s="58"/>
      <c r="F72" s="58"/>
    </row>
    <row r="73" spans="1:6" ht="17.25" customHeight="1">
      <c r="A73" s="1"/>
      <c r="B73" s="1"/>
      <c r="C73" s="1"/>
      <c r="D73" s="58"/>
      <c r="E73" s="58"/>
      <c r="F73" s="58"/>
    </row>
    <row r="74" spans="1:6" ht="17.25" customHeight="1">
      <c r="A74" s="1"/>
      <c r="B74" s="1"/>
      <c r="C74" s="1"/>
      <c r="D74" s="58"/>
      <c r="E74" s="58"/>
      <c r="F74" s="58"/>
    </row>
    <row r="75" spans="1:6" ht="17.25" customHeight="1">
      <c r="A75" s="1"/>
      <c r="B75" s="1"/>
      <c r="C75" s="1"/>
      <c r="D75" s="58"/>
      <c r="E75" s="58"/>
      <c r="F75" s="58"/>
    </row>
    <row r="76" spans="1:6" ht="17.25" customHeight="1">
      <c r="A76" s="1"/>
      <c r="B76" s="1"/>
      <c r="C76" s="1"/>
      <c r="D76" s="58"/>
      <c r="E76" s="58"/>
      <c r="F76" s="58"/>
    </row>
    <row r="77" spans="1:6" ht="17.25" customHeight="1">
      <c r="A77" s="1"/>
      <c r="B77" s="1"/>
      <c r="C77" s="1"/>
      <c r="D77" s="58"/>
      <c r="E77" s="58"/>
      <c r="F77" s="58"/>
    </row>
    <row r="78" spans="1:6" ht="17.25" customHeight="1">
      <c r="A78" s="1"/>
      <c r="B78" s="1"/>
      <c r="C78" s="1"/>
      <c r="D78" s="58"/>
      <c r="E78" s="58"/>
      <c r="F78" s="58"/>
    </row>
    <row r="79" spans="1:6" ht="17.25" customHeight="1">
      <c r="A79" s="1"/>
      <c r="B79" s="1"/>
      <c r="C79" s="1"/>
      <c r="D79" s="58"/>
      <c r="E79" s="58"/>
      <c r="F79" s="58"/>
    </row>
    <row r="80" spans="1:6" ht="17.25" customHeight="1">
      <c r="A80" s="1"/>
      <c r="B80" s="1"/>
      <c r="C80" s="1"/>
      <c r="D80" s="58"/>
      <c r="E80" s="58"/>
      <c r="F80" s="58"/>
    </row>
    <row r="81" spans="1:6" ht="17.25" customHeight="1">
      <c r="A81" s="1"/>
      <c r="B81" s="1"/>
      <c r="C81" s="1"/>
      <c r="D81" s="58"/>
      <c r="E81" s="58"/>
      <c r="F81" s="58"/>
    </row>
    <row r="82" spans="1:6" ht="17.25" customHeight="1">
      <c r="A82" s="1"/>
      <c r="B82" s="1"/>
      <c r="C82" s="1"/>
      <c r="D82" s="58"/>
      <c r="E82" s="58"/>
      <c r="F82" s="58"/>
    </row>
    <row r="83" spans="1:6" ht="17.25" customHeight="1">
      <c r="A83" s="1"/>
      <c r="B83" s="1"/>
      <c r="C83" s="1"/>
      <c r="D83" s="58"/>
      <c r="E83" s="58"/>
      <c r="F83" s="58"/>
    </row>
    <row r="84" spans="1:6" ht="17.25" customHeight="1">
      <c r="A84" s="1"/>
      <c r="B84" s="1"/>
      <c r="C84" s="1"/>
      <c r="D84" s="58"/>
      <c r="E84" s="58"/>
      <c r="F84" s="58"/>
    </row>
    <row r="85" spans="1:6" ht="17.25" customHeight="1">
      <c r="A85" s="1"/>
      <c r="B85" s="1"/>
      <c r="C85" s="1"/>
      <c r="D85" s="58"/>
      <c r="E85" s="58"/>
      <c r="F85" s="58"/>
    </row>
    <row r="86" spans="1:6" ht="17.25" customHeight="1">
      <c r="A86" s="1"/>
      <c r="B86" s="1"/>
      <c r="C86" s="1"/>
    </row>
    <row r="87" spans="1:6" ht="17.25" customHeight="1">
      <c r="A87" s="1"/>
      <c r="B87" s="1"/>
      <c r="C87" s="1"/>
    </row>
    <row r="88" spans="1:6" ht="17.25" customHeight="1">
      <c r="A88" s="1"/>
      <c r="B88" s="1"/>
      <c r="C88" s="1"/>
    </row>
    <row r="89" spans="1:6" ht="17.25" customHeight="1">
      <c r="A89" s="1"/>
      <c r="B89" s="1"/>
      <c r="C89" s="1"/>
    </row>
    <row r="90" spans="1:6" ht="17.25" customHeight="1">
      <c r="A90" s="1"/>
      <c r="B90" s="1"/>
      <c r="C90" s="1"/>
    </row>
    <row r="91" spans="1:6" ht="17.25" customHeight="1">
      <c r="A91" s="1"/>
      <c r="B91" s="1"/>
      <c r="C91" s="1"/>
    </row>
    <row r="92" spans="1:6" ht="17.25" customHeight="1">
      <c r="A92" s="1"/>
      <c r="B92" s="1"/>
      <c r="C92" s="1"/>
    </row>
    <row r="93" spans="1:6" ht="17.25" customHeight="1">
      <c r="A93" s="1"/>
      <c r="B93" s="1"/>
      <c r="C93" s="1"/>
    </row>
    <row r="94" spans="1:6" ht="17.25" customHeight="1">
      <c r="A94" s="1"/>
      <c r="B94" s="1"/>
      <c r="C94" s="1"/>
    </row>
    <row r="95" spans="1:6" ht="17.25" customHeight="1">
      <c r="A95" s="1"/>
      <c r="B95" s="1"/>
      <c r="C95" s="1"/>
    </row>
    <row r="96" spans="1:6" ht="17.25" customHeight="1">
      <c r="A96" s="1"/>
      <c r="B96" s="1"/>
      <c r="C96" s="1"/>
    </row>
    <row r="97" spans="1:3" ht="17.25" customHeight="1">
      <c r="A97" s="1"/>
      <c r="B97" s="1"/>
      <c r="C97" s="1"/>
    </row>
    <row r="98" spans="1:3" ht="17.25" customHeight="1">
      <c r="A98" s="1"/>
      <c r="B98" s="1"/>
      <c r="C98" s="1"/>
    </row>
    <row r="99" spans="1:3" ht="17.25" customHeight="1">
      <c r="A99" s="1"/>
      <c r="B99" s="1"/>
      <c r="C99" s="1"/>
    </row>
    <row r="100" spans="1:3" ht="17.25" customHeight="1">
      <c r="A100" s="1"/>
      <c r="B100" s="1"/>
      <c r="C100" s="1"/>
    </row>
    <row r="101" spans="1:3" ht="17.25" customHeight="1">
      <c r="A101" s="1"/>
      <c r="B101" s="1"/>
      <c r="C101" s="1"/>
    </row>
    <row r="102" spans="1:3" ht="17.25" customHeight="1">
      <c r="A102" s="1"/>
      <c r="B102" s="1"/>
      <c r="C102" s="1"/>
    </row>
    <row r="103" spans="1:3" ht="17.25" customHeight="1">
      <c r="A103" s="1"/>
      <c r="B103" s="1"/>
      <c r="C103" s="1"/>
    </row>
    <row r="104" spans="1:3" ht="17.25" customHeight="1">
      <c r="A104" s="1"/>
      <c r="B104" s="1"/>
      <c r="C104" s="1"/>
    </row>
    <row r="105" spans="1:3" ht="17.25" customHeight="1">
      <c r="A105" s="1"/>
      <c r="B105" s="1"/>
      <c r="C105" s="1"/>
    </row>
    <row r="106" spans="1:3" ht="17.25" customHeight="1">
      <c r="A106" s="1"/>
      <c r="B106" s="1"/>
      <c r="C106" s="1"/>
    </row>
    <row r="107" spans="1:3" ht="17.25" customHeight="1">
      <c r="A107" s="1"/>
      <c r="B107" s="1"/>
      <c r="C107" s="1"/>
    </row>
    <row r="108" spans="1:3" ht="17.25" customHeight="1">
      <c r="A108" s="1"/>
      <c r="B108" s="1"/>
      <c r="C108" s="1"/>
    </row>
    <row r="109" spans="1:3" ht="17.25" customHeight="1">
      <c r="A109" s="1"/>
      <c r="B109" s="1"/>
      <c r="C109" s="1"/>
    </row>
    <row r="110" spans="1:3" ht="17.25" customHeight="1">
      <c r="A110" s="1"/>
      <c r="B110" s="1"/>
      <c r="C110" s="1"/>
    </row>
    <row r="111" spans="1:3" ht="17.25" customHeight="1">
      <c r="A111" s="1"/>
      <c r="B111" s="1"/>
      <c r="C111" s="1"/>
    </row>
    <row r="112" spans="1:3" ht="17.25" customHeight="1">
      <c r="A112" s="1"/>
      <c r="B112" s="1"/>
      <c r="C112" s="1"/>
    </row>
    <row r="113" spans="1:3" ht="17.25" customHeight="1">
      <c r="A113" s="1"/>
      <c r="B113" s="1"/>
      <c r="C113" s="1"/>
    </row>
    <row r="114" spans="1:3" ht="17.25" customHeight="1">
      <c r="A114" s="1"/>
      <c r="B114" s="1"/>
      <c r="C114" s="1"/>
    </row>
    <row r="115" spans="1:3" ht="17.25" customHeight="1">
      <c r="A115" s="1"/>
      <c r="B115" s="1"/>
      <c r="C115" s="1"/>
    </row>
    <row r="116" spans="1:3" ht="17.25" customHeight="1">
      <c r="A116" s="1"/>
      <c r="B116" s="1"/>
      <c r="C116" s="1"/>
    </row>
    <row r="117" spans="1:3" ht="17.25" customHeight="1">
      <c r="A117" s="1"/>
      <c r="B117" s="1"/>
      <c r="C117" s="1"/>
    </row>
    <row r="118" spans="1:3" ht="17.25" customHeight="1">
      <c r="A118" s="1"/>
      <c r="B118" s="1"/>
      <c r="C118" s="1"/>
    </row>
    <row r="119" spans="1:3" ht="17.25" customHeight="1">
      <c r="A119" s="1"/>
      <c r="B119" s="1"/>
      <c r="C119" s="1"/>
    </row>
    <row r="120" spans="1:3" ht="17.25" customHeight="1">
      <c r="A120" s="1"/>
      <c r="B120" s="1"/>
      <c r="C120" s="1"/>
    </row>
    <row r="121" spans="1:3" ht="17.25" customHeight="1">
      <c r="A121" s="1"/>
      <c r="B121" s="1"/>
      <c r="C121" s="1"/>
    </row>
    <row r="122" spans="1:3" ht="17.25" customHeight="1">
      <c r="A122" s="1"/>
      <c r="B122" s="1"/>
      <c r="C122" s="1"/>
    </row>
    <row r="123" spans="1:3" ht="17.25" customHeight="1">
      <c r="A123" s="1"/>
      <c r="B123" s="1"/>
      <c r="C123" s="1"/>
    </row>
    <row r="124" spans="1:3" ht="17.25" customHeight="1">
      <c r="A124" s="1"/>
      <c r="B124" s="1"/>
      <c r="C124" s="1"/>
    </row>
    <row r="125" spans="1:3" ht="17.25" customHeight="1">
      <c r="A125" s="1"/>
      <c r="B125" s="1"/>
      <c r="C125" s="1"/>
    </row>
    <row r="126" spans="1:3" ht="17.25" customHeight="1">
      <c r="A126" s="1"/>
      <c r="B126" s="1"/>
      <c r="C126" s="1"/>
    </row>
    <row r="127" spans="1:3" ht="17.25" customHeight="1">
      <c r="A127" s="1"/>
      <c r="B127" s="1"/>
      <c r="C127" s="1"/>
    </row>
    <row r="128" spans="1:3" ht="17.25" customHeight="1">
      <c r="A128" s="1"/>
      <c r="B128" s="1"/>
      <c r="C128" s="1"/>
    </row>
    <row r="129" spans="1:3" ht="17.25" customHeight="1">
      <c r="A129" s="1"/>
      <c r="B129" s="1"/>
      <c r="C129" s="1"/>
    </row>
    <row r="130" spans="1:3" ht="17.25" customHeight="1">
      <c r="A130" s="1"/>
      <c r="B130" s="1"/>
      <c r="C130" s="1"/>
    </row>
    <row r="131" spans="1:3" ht="17.25" customHeight="1">
      <c r="A131" s="1"/>
      <c r="B131" s="1"/>
      <c r="C131" s="1"/>
    </row>
    <row r="132" spans="1:3" ht="17.25" customHeight="1">
      <c r="A132" s="1"/>
      <c r="B132" s="1"/>
      <c r="C132" s="1"/>
    </row>
    <row r="133" spans="1:3" ht="17.25" customHeight="1">
      <c r="A133" s="1"/>
      <c r="B133" s="1"/>
      <c r="C133" s="1"/>
    </row>
    <row r="134" spans="1:3" ht="17.25" customHeight="1">
      <c r="A134" s="1"/>
      <c r="B134" s="1"/>
      <c r="C134" s="1"/>
    </row>
    <row r="135" spans="1:3" ht="17.25" customHeight="1">
      <c r="A135" s="1"/>
      <c r="B135" s="1"/>
      <c r="C135" s="1"/>
    </row>
    <row r="136" spans="1:3" ht="17.25" customHeight="1">
      <c r="A136" s="1"/>
      <c r="B136" s="1"/>
      <c r="C136" s="1"/>
    </row>
    <row r="137" spans="1:3" ht="17.25" customHeight="1">
      <c r="A137" s="1"/>
      <c r="B137" s="1"/>
      <c r="C137" s="1"/>
    </row>
    <row r="138" spans="1:3" ht="17.25" customHeight="1">
      <c r="A138" s="1"/>
      <c r="B138" s="1"/>
      <c r="C138" s="1"/>
    </row>
    <row r="139" spans="1:3" ht="17.25" customHeight="1">
      <c r="A139" s="1"/>
      <c r="B139" s="1"/>
      <c r="C139" s="1"/>
    </row>
    <row r="140" spans="1:3" ht="17.25" customHeight="1">
      <c r="A140" s="1"/>
      <c r="B140" s="1"/>
      <c r="C140" s="1"/>
    </row>
    <row r="141" spans="1:3" ht="17.25" customHeight="1">
      <c r="A141" s="1"/>
      <c r="B141" s="1"/>
      <c r="C141" s="1"/>
    </row>
    <row r="142" spans="1:3" ht="17.25" customHeight="1">
      <c r="A142" s="1"/>
      <c r="B142" s="1"/>
      <c r="C142" s="1"/>
    </row>
    <row r="143" spans="1:3" ht="17.25" customHeight="1">
      <c r="A143" s="1"/>
      <c r="B143" s="1"/>
      <c r="C143" s="1"/>
    </row>
    <row r="144" spans="1:3" ht="17.25" customHeight="1">
      <c r="A144" s="1"/>
      <c r="B144" s="1"/>
      <c r="C144" s="1"/>
    </row>
    <row r="145" spans="1:3" ht="17.25" customHeight="1">
      <c r="A145" s="1"/>
      <c r="B145" s="1"/>
      <c r="C145" s="1"/>
    </row>
    <row r="146" spans="1:3" ht="17.25" customHeight="1">
      <c r="A146" s="1"/>
      <c r="B146" s="1"/>
      <c r="C146" s="1"/>
    </row>
    <row r="147" spans="1:3" ht="17.25" customHeight="1">
      <c r="A147" s="1"/>
      <c r="B147" s="1"/>
      <c r="C147" s="1"/>
    </row>
    <row r="148" spans="1:3" ht="17.25" customHeight="1">
      <c r="A148" s="1"/>
      <c r="B148" s="1"/>
      <c r="C148" s="1"/>
    </row>
    <row r="149" spans="1:3" ht="17.25" customHeight="1">
      <c r="A149" s="1"/>
      <c r="B149" s="1"/>
      <c r="C149" s="1"/>
    </row>
    <row r="150" spans="1:3" ht="17.25" customHeight="1">
      <c r="A150" s="1"/>
      <c r="B150" s="1"/>
      <c r="C150" s="1"/>
    </row>
    <row r="151" spans="1:3" ht="17.25" customHeight="1">
      <c r="A151" s="1"/>
      <c r="B151" s="1"/>
      <c r="C151" s="1"/>
    </row>
    <row r="152" spans="1:3" ht="17.25" customHeight="1">
      <c r="A152" s="1"/>
      <c r="B152" s="1"/>
      <c r="C152" s="1"/>
    </row>
    <row r="153" spans="1:3" ht="17.25" customHeight="1">
      <c r="A153" s="1"/>
      <c r="B153" s="1"/>
      <c r="C153" s="1"/>
    </row>
    <row r="154" spans="1:3" ht="17.25" customHeight="1">
      <c r="A154" s="1"/>
      <c r="B154" s="1"/>
      <c r="C154" s="1"/>
    </row>
    <row r="155" spans="1:3" ht="17.25" customHeight="1">
      <c r="A155" s="1"/>
      <c r="B155" s="1"/>
      <c r="C155" s="1"/>
    </row>
    <row r="156" spans="1:3" ht="17.25" customHeight="1">
      <c r="A156" s="1"/>
      <c r="B156" s="1"/>
      <c r="C156" s="1"/>
    </row>
    <row r="157" spans="1:3" ht="17.25" customHeight="1">
      <c r="A157" s="1"/>
      <c r="B157" s="1"/>
      <c r="C157" s="1"/>
    </row>
    <row r="158" spans="1:3" ht="17.25" customHeight="1">
      <c r="A158" s="1"/>
      <c r="B158" s="1"/>
      <c r="C158" s="1"/>
    </row>
    <row r="159" spans="1:3" ht="17.25" customHeight="1">
      <c r="A159" s="1"/>
      <c r="B159" s="1"/>
      <c r="C159" s="1"/>
    </row>
    <row r="160" spans="1:3" ht="17.25" customHeight="1">
      <c r="A160" s="1"/>
      <c r="B160" s="1"/>
      <c r="C160" s="1"/>
    </row>
    <row r="161" spans="1:3" ht="17.25" customHeight="1">
      <c r="A161" s="1"/>
      <c r="B161" s="1"/>
      <c r="C161" s="1"/>
    </row>
    <row r="162" spans="1:3" ht="17.25" customHeight="1">
      <c r="A162" s="1"/>
      <c r="B162" s="1"/>
      <c r="C162" s="1"/>
    </row>
    <row r="163" spans="1:3" ht="17.25" customHeight="1">
      <c r="A163" s="1"/>
      <c r="B163" s="1"/>
      <c r="C163" s="1"/>
    </row>
    <row r="164" spans="1:3" ht="17.25" customHeight="1">
      <c r="A164" s="1"/>
      <c r="B164" s="1"/>
      <c r="C164" s="1"/>
    </row>
    <row r="165" spans="1:3" ht="17.25" customHeight="1">
      <c r="A165" s="1"/>
      <c r="B165" s="1"/>
      <c r="C165" s="1"/>
    </row>
    <row r="166" spans="1:3" ht="17.25" customHeight="1">
      <c r="A166" s="1"/>
      <c r="B166" s="1"/>
      <c r="C166" s="1"/>
    </row>
    <row r="167" spans="1:3" ht="17.25" customHeight="1">
      <c r="A167" s="1"/>
      <c r="B167" s="1"/>
      <c r="C167" s="1"/>
    </row>
    <row r="168" spans="1:3" ht="17.25" customHeight="1">
      <c r="A168" s="1"/>
      <c r="B168" s="1"/>
      <c r="C168" s="1"/>
    </row>
    <row r="169" spans="1:3" ht="17.25" customHeight="1">
      <c r="A169" s="1"/>
      <c r="B169" s="1"/>
      <c r="C169" s="1"/>
    </row>
    <row r="170" spans="1:3" ht="17.25" customHeight="1">
      <c r="A170" s="1"/>
      <c r="B170" s="1"/>
      <c r="C170" s="1"/>
    </row>
    <row r="171" spans="1:3" ht="17.25" customHeight="1">
      <c r="A171" s="1"/>
      <c r="B171" s="1"/>
      <c r="C171" s="1"/>
    </row>
    <row r="172" spans="1:3" ht="17.25" customHeight="1">
      <c r="A172" s="1"/>
      <c r="B172" s="1"/>
      <c r="C172" s="1"/>
    </row>
    <row r="173" spans="1:3" ht="17.25" customHeight="1">
      <c r="A173" s="1"/>
      <c r="B173" s="1"/>
      <c r="C173" s="1"/>
    </row>
    <row r="174" spans="1:3" ht="17.25" customHeight="1">
      <c r="A174" s="1"/>
      <c r="B174" s="1"/>
      <c r="C174" s="1"/>
    </row>
    <row r="175" spans="1:3" ht="17.25" customHeight="1">
      <c r="A175" s="1"/>
      <c r="B175" s="1"/>
      <c r="C175" s="1"/>
    </row>
    <row r="176" spans="1:3" ht="17.25" customHeight="1">
      <c r="A176" s="1"/>
      <c r="B176" s="1"/>
      <c r="C176" s="1"/>
    </row>
    <row r="177" spans="1:3" ht="17.25" customHeight="1">
      <c r="A177" s="1"/>
      <c r="B177" s="1"/>
      <c r="C177" s="1"/>
    </row>
    <row r="178" spans="1:3" ht="17.25" customHeight="1">
      <c r="A178" s="1"/>
      <c r="B178" s="1"/>
      <c r="C178" s="1"/>
    </row>
    <row r="179" spans="1:3" ht="17.25" customHeight="1">
      <c r="A179" s="1"/>
      <c r="B179" s="1"/>
      <c r="C179" s="1"/>
    </row>
    <row r="180" spans="1:3" ht="17.25" customHeight="1">
      <c r="A180" s="1"/>
      <c r="B180" s="1"/>
      <c r="C180" s="1"/>
    </row>
    <row r="181" spans="1:3" ht="17.25" customHeight="1">
      <c r="A181" s="1"/>
      <c r="B181" s="1"/>
      <c r="C181" s="1"/>
    </row>
    <row r="182" spans="1:3" ht="17.25" customHeight="1">
      <c r="A182" s="1"/>
      <c r="B182" s="1"/>
      <c r="C182" s="1"/>
    </row>
    <row r="183" spans="1:3" ht="17.25" customHeight="1">
      <c r="A183" s="1"/>
      <c r="B183" s="1"/>
      <c r="C183" s="1"/>
    </row>
    <row r="184" spans="1:3" ht="17.25" customHeight="1">
      <c r="A184" s="1"/>
      <c r="B184" s="1"/>
      <c r="C184" s="1"/>
    </row>
    <row r="185" spans="1:3" ht="17.25" customHeight="1">
      <c r="A185" s="1"/>
      <c r="B185" s="1"/>
      <c r="C185" s="1"/>
    </row>
    <row r="186" spans="1:3" ht="17.25" customHeight="1">
      <c r="A186" s="1"/>
      <c r="B186" s="1"/>
      <c r="C186" s="1"/>
    </row>
    <row r="187" spans="1:3" ht="17.25" customHeight="1">
      <c r="A187" s="1"/>
      <c r="B187" s="1"/>
      <c r="C187" s="1"/>
    </row>
    <row r="188" spans="1:3" ht="17.25" customHeight="1">
      <c r="A188" s="1"/>
      <c r="B188" s="1"/>
      <c r="C188" s="1"/>
    </row>
    <row r="189" spans="1:3" ht="17.25" customHeight="1">
      <c r="A189" s="1"/>
      <c r="B189" s="1"/>
      <c r="C189" s="1"/>
    </row>
    <row r="190" spans="1:3" ht="17.25" customHeight="1">
      <c r="A190" s="1"/>
      <c r="B190" s="1"/>
      <c r="C190" s="1"/>
    </row>
    <row r="191" spans="1:3" ht="17.25" customHeight="1">
      <c r="A191" s="1"/>
      <c r="B191" s="1"/>
      <c r="C191" s="1"/>
    </row>
    <row r="192" spans="1:3" ht="17.25" customHeight="1">
      <c r="A192" s="1"/>
      <c r="B192" s="1"/>
      <c r="C192" s="1"/>
    </row>
    <row r="193" spans="1:3" ht="17.25" customHeight="1">
      <c r="A193" s="1"/>
      <c r="B193" s="1"/>
      <c r="C193" s="1"/>
    </row>
    <row r="194" spans="1:3" ht="17.25" customHeight="1">
      <c r="A194" s="1"/>
      <c r="B194" s="1"/>
      <c r="C194" s="1"/>
    </row>
    <row r="195" spans="1:3" ht="17.25" customHeight="1">
      <c r="A195" s="1"/>
      <c r="B195" s="1"/>
      <c r="C195" s="1"/>
    </row>
    <row r="196" spans="1:3" ht="17.25" customHeight="1">
      <c r="A196" s="1"/>
      <c r="B196" s="1"/>
      <c r="C196" s="1"/>
    </row>
    <row r="197" spans="1:3" ht="17.25" customHeight="1">
      <c r="A197" s="1"/>
      <c r="B197" s="1"/>
      <c r="C197" s="1"/>
    </row>
    <row r="198" spans="1:3" ht="17.25" customHeight="1">
      <c r="A198" s="1"/>
      <c r="B198" s="1"/>
      <c r="C198" s="1"/>
    </row>
    <row r="199" spans="1:3" ht="17.25" customHeight="1">
      <c r="A199" s="1"/>
      <c r="B199" s="1"/>
      <c r="C199" s="1"/>
    </row>
    <row r="200" spans="1:3" ht="17.25" customHeight="1">
      <c r="A200" s="1"/>
      <c r="B200" s="1"/>
      <c r="C200" s="1"/>
    </row>
    <row r="201" spans="1:3" ht="17.25" customHeight="1">
      <c r="A201" s="1"/>
      <c r="B201" s="1"/>
      <c r="C201" s="1"/>
    </row>
    <row r="202" spans="1:3" ht="17.25" customHeight="1">
      <c r="A202" s="1"/>
      <c r="B202" s="1"/>
      <c r="C202" s="1"/>
    </row>
    <row r="203" spans="1:3" ht="17.25" customHeight="1">
      <c r="A203" s="1"/>
      <c r="B203" s="1"/>
      <c r="C203" s="1"/>
    </row>
    <row r="204" spans="1:3" ht="17.25" customHeight="1">
      <c r="A204" s="1"/>
      <c r="B204" s="1"/>
      <c r="C204" s="1"/>
    </row>
    <row r="205" spans="1:3" ht="17.25" customHeight="1">
      <c r="A205" s="1"/>
      <c r="B205" s="1"/>
      <c r="C205" s="1"/>
    </row>
    <row r="206" spans="1:3" ht="17.25" customHeight="1">
      <c r="A206" s="1"/>
      <c r="B206" s="1"/>
      <c r="C206" s="1"/>
    </row>
    <row r="207" spans="1:3" ht="17.25" customHeight="1">
      <c r="A207" s="1"/>
      <c r="B207" s="1"/>
      <c r="C207" s="1"/>
    </row>
    <row r="208" spans="1:3" ht="17.25" customHeight="1">
      <c r="A208" s="1"/>
      <c r="B208" s="1"/>
      <c r="C208" s="1"/>
    </row>
    <row r="209" spans="1:3" ht="17.25" customHeight="1">
      <c r="A209" s="1"/>
      <c r="B209" s="1"/>
      <c r="C209" s="1"/>
    </row>
    <row r="210" spans="1:3" ht="17.25" customHeight="1">
      <c r="A210" s="1"/>
      <c r="B210" s="1"/>
      <c r="C210" s="1"/>
    </row>
    <row r="211" spans="1:3" ht="17.25" customHeight="1">
      <c r="A211" s="1"/>
      <c r="B211" s="1"/>
      <c r="C211" s="1"/>
    </row>
    <row r="212" spans="1:3" ht="17.25" customHeight="1">
      <c r="A212" s="1"/>
      <c r="B212" s="1"/>
      <c r="C212" s="1"/>
    </row>
    <row r="213" spans="1:3" ht="17.25" customHeight="1">
      <c r="A213" s="1"/>
      <c r="B213" s="1"/>
      <c r="C213" s="1"/>
    </row>
    <row r="214" spans="1:3" ht="17.25" customHeight="1">
      <c r="A214" s="1"/>
      <c r="B214" s="1"/>
      <c r="C214" s="1"/>
    </row>
    <row r="215" spans="1:3" ht="17.25" customHeight="1">
      <c r="A215" s="1"/>
      <c r="B215" s="1"/>
      <c r="C215" s="1"/>
    </row>
    <row r="216" spans="1:3" ht="17.25" customHeight="1">
      <c r="A216" s="1"/>
      <c r="B216" s="1"/>
      <c r="C216" s="1"/>
    </row>
    <row r="217" spans="1:3" ht="17.25" customHeight="1">
      <c r="A217" s="1"/>
      <c r="B217" s="1"/>
      <c r="C217" s="1"/>
    </row>
    <row r="218" spans="1:3" ht="17.25" customHeight="1">
      <c r="A218" s="1"/>
      <c r="B218" s="1"/>
      <c r="C218" s="1"/>
    </row>
    <row r="219" spans="1:3" ht="17.25" customHeight="1">
      <c r="A219" s="1"/>
      <c r="B219" s="1"/>
      <c r="C219" s="1"/>
    </row>
    <row r="220" spans="1:3" ht="17.25" customHeight="1">
      <c r="A220" s="1"/>
      <c r="B220" s="1"/>
      <c r="C220" s="1"/>
    </row>
    <row r="221" spans="1:3" ht="17.25" customHeight="1">
      <c r="A221" s="1"/>
      <c r="B221" s="1"/>
      <c r="C221" s="1"/>
    </row>
    <row r="222" spans="1:3" ht="17.25" customHeight="1">
      <c r="A222" s="1"/>
      <c r="B222" s="1"/>
      <c r="C222" s="1"/>
    </row>
    <row r="223" spans="1:3" ht="17.25" customHeight="1">
      <c r="A223" s="1"/>
      <c r="B223" s="1"/>
      <c r="C223" s="1"/>
    </row>
    <row r="224" spans="1:3" ht="17.25" customHeight="1">
      <c r="A224" s="1"/>
      <c r="B224" s="1"/>
      <c r="C224" s="1"/>
    </row>
    <row r="225" spans="1:3" ht="17.25" customHeight="1">
      <c r="A225" s="1"/>
      <c r="B225" s="1"/>
      <c r="C225" s="1"/>
    </row>
    <row r="226" spans="1:3" ht="17.25" customHeight="1">
      <c r="A226" s="1"/>
      <c r="B226" s="1"/>
      <c r="C226" s="1"/>
    </row>
    <row r="227" spans="1:3" ht="17.25" customHeight="1">
      <c r="A227" s="1"/>
      <c r="B227" s="1"/>
      <c r="C227" s="1"/>
    </row>
    <row r="228" spans="1:3" ht="17.25" customHeight="1">
      <c r="A228" s="1"/>
      <c r="B228" s="1"/>
      <c r="C228" s="1"/>
    </row>
    <row r="229" spans="1:3" ht="17.25" customHeight="1">
      <c r="A229" s="1"/>
      <c r="B229" s="1"/>
      <c r="C229" s="1"/>
    </row>
    <row r="230" spans="1:3" ht="17.25" customHeight="1">
      <c r="A230" s="1"/>
      <c r="B230" s="1"/>
      <c r="C230" s="1"/>
    </row>
    <row r="231" spans="1:3" ht="17.25" customHeight="1">
      <c r="A231" s="1"/>
      <c r="B231" s="1"/>
      <c r="C231" s="1"/>
    </row>
    <row r="232" spans="1:3" ht="17.25" customHeight="1">
      <c r="A232" s="1"/>
      <c r="B232" s="1"/>
      <c r="C232" s="1"/>
    </row>
    <row r="233" spans="1:3" ht="17.25" customHeight="1">
      <c r="A233" s="1"/>
      <c r="B233" s="1"/>
      <c r="C233" s="1"/>
    </row>
    <row r="234" spans="1:3" ht="17.25" customHeight="1">
      <c r="A234" s="1"/>
      <c r="B234" s="1"/>
      <c r="C234" s="1"/>
    </row>
    <row r="235" spans="1:3" ht="17.25" customHeight="1">
      <c r="A235" s="1"/>
      <c r="B235" s="1"/>
      <c r="C235" s="1"/>
    </row>
    <row r="236" spans="1:3" ht="17.25" customHeight="1">
      <c r="A236" s="1"/>
      <c r="B236" s="1"/>
      <c r="C236" s="1"/>
    </row>
    <row r="237" spans="1:3" ht="17.25" customHeight="1">
      <c r="A237" s="1"/>
      <c r="B237" s="1"/>
      <c r="C237" s="1"/>
    </row>
    <row r="238" spans="1:3" ht="17.25" customHeight="1">
      <c r="A238" s="1"/>
      <c r="B238" s="1"/>
      <c r="C238" s="1"/>
    </row>
    <row r="239" spans="1:3" ht="17.25" customHeight="1">
      <c r="A239" s="1"/>
      <c r="B239" s="1"/>
      <c r="C239" s="1"/>
    </row>
    <row r="240" spans="1:3" ht="17.25" customHeight="1">
      <c r="A240" s="1"/>
      <c r="B240" s="1"/>
      <c r="C240" s="1"/>
    </row>
    <row r="241" spans="1:3" ht="17.25" customHeight="1">
      <c r="A241" s="1"/>
      <c r="B241" s="1"/>
      <c r="C241" s="1"/>
    </row>
    <row r="242" spans="1:3" ht="17.25" customHeight="1">
      <c r="A242" s="1"/>
      <c r="B242" s="1"/>
      <c r="C242" s="1"/>
    </row>
    <row r="243" spans="1:3" ht="17.25" customHeight="1">
      <c r="A243" s="1"/>
      <c r="B243" s="1"/>
      <c r="C243" s="1"/>
    </row>
    <row r="244" spans="1:3" ht="17.25" customHeight="1">
      <c r="A244" s="1"/>
      <c r="B244" s="1"/>
      <c r="C244" s="1"/>
    </row>
    <row r="245" spans="1:3" ht="17.25" customHeight="1">
      <c r="A245" s="1"/>
      <c r="B245" s="1"/>
      <c r="C245" s="1"/>
    </row>
    <row r="246" spans="1:3" ht="17.25" customHeight="1">
      <c r="A246" s="1"/>
      <c r="B246" s="1"/>
      <c r="C246" s="1"/>
    </row>
    <row r="247" spans="1:3" ht="17.25" customHeight="1">
      <c r="A247" s="1"/>
      <c r="B247" s="1"/>
      <c r="C247" s="1"/>
    </row>
    <row r="248" spans="1:3" ht="17.25" customHeight="1">
      <c r="A248" s="1"/>
      <c r="B248" s="1"/>
      <c r="C248" s="1"/>
    </row>
    <row r="249" spans="1:3" ht="17.25" customHeight="1">
      <c r="A249" s="1"/>
      <c r="B249" s="1"/>
      <c r="C249" s="1"/>
    </row>
    <row r="250" spans="1:3" ht="17.25" customHeight="1">
      <c r="A250" s="1"/>
      <c r="B250" s="1"/>
      <c r="C250" s="1"/>
    </row>
    <row r="251" spans="1:3" ht="17.25" customHeight="1">
      <c r="A251" s="1"/>
      <c r="B251" s="1"/>
      <c r="C251" s="1"/>
    </row>
    <row r="252" spans="1:3" ht="17.25" customHeight="1">
      <c r="A252" s="1"/>
      <c r="B252" s="1"/>
      <c r="C252" s="1"/>
    </row>
    <row r="253" spans="1:3" ht="17.25" customHeight="1">
      <c r="A253" s="1"/>
      <c r="B253" s="1"/>
      <c r="C253" s="1"/>
    </row>
    <row r="254" spans="1:3" ht="17.25" customHeight="1">
      <c r="A254" s="1"/>
      <c r="B254" s="1"/>
      <c r="C254" s="1"/>
    </row>
    <row r="255" spans="1:3" ht="17.25" customHeight="1">
      <c r="A255" s="1"/>
      <c r="B255" s="1"/>
      <c r="C255" s="1"/>
    </row>
    <row r="256" spans="1:3" ht="17.25" customHeight="1">
      <c r="A256" s="1"/>
      <c r="B256" s="1"/>
      <c r="C256" s="1"/>
    </row>
    <row r="257" spans="1:3" ht="17.25" customHeight="1">
      <c r="A257" s="1"/>
      <c r="B257" s="1"/>
      <c r="C257" s="1"/>
    </row>
    <row r="258" spans="1:3" ht="17.25" customHeight="1">
      <c r="A258" s="1"/>
      <c r="B258" s="1"/>
      <c r="C258" s="1"/>
    </row>
    <row r="259" spans="1:3" ht="17.25" customHeight="1">
      <c r="A259" s="1"/>
      <c r="B259" s="1"/>
      <c r="C259" s="1"/>
    </row>
    <row r="260" spans="1:3" ht="17.25" customHeight="1">
      <c r="A260" s="1"/>
      <c r="B260" s="1"/>
      <c r="C260" s="1"/>
    </row>
    <row r="261" spans="1:3" ht="17.25" customHeight="1">
      <c r="A261" s="1"/>
      <c r="B261" s="1"/>
      <c r="C261" s="1"/>
    </row>
    <row r="262" spans="1:3" ht="17.25" customHeight="1">
      <c r="A262" s="1"/>
      <c r="B262" s="1"/>
      <c r="C262" s="1"/>
    </row>
    <row r="263" spans="1:3" ht="17.25" customHeight="1">
      <c r="A263" s="1"/>
      <c r="B263" s="1"/>
      <c r="C263" s="1"/>
    </row>
    <row r="264" spans="1:3" ht="17.25" customHeight="1">
      <c r="A264" s="1"/>
      <c r="B264" s="1"/>
      <c r="C264" s="1"/>
    </row>
    <row r="265" spans="1:3" ht="17.25" customHeight="1">
      <c r="A265" s="1"/>
      <c r="B265" s="1"/>
      <c r="C265" s="1"/>
    </row>
    <row r="266" spans="1:3" ht="17.25" customHeight="1">
      <c r="A266" s="1"/>
      <c r="B266" s="1"/>
      <c r="C266" s="1"/>
    </row>
    <row r="267" spans="1:3" ht="17.25" customHeight="1">
      <c r="A267" s="1"/>
      <c r="B267" s="1"/>
      <c r="C267" s="1"/>
    </row>
    <row r="268" spans="1:3" ht="17.25" customHeight="1">
      <c r="A268" s="1"/>
      <c r="B268" s="1"/>
      <c r="C268" s="1"/>
    </row>
    <row r="269" spans="1:3" ht="17.25" customHeight="1">
      <c r="A269" s="1"/>
      <c r="B269" s="1"/>
      <c r="C269" s="1"/>
    </row>
    <row r="270" spans="1:3" ht="17.25" customHeight="1">
      <c r="A270" s="1"/>
      <c r="B270" s="1"/>
      <c r="C270" s="1"/>
    </row>
    <row r="271" spans="1:3" ht="17.25" customHeight="1">
      <c r="A271" s="1"/>
      <c r="B271" s="1"/>
      <c r="C271" s="1"/>
    </row>
    <row r="272" spans="1:3" ht="17.25" customHeight="1">
      <c r="A272" s="1"/>
      <c r="B272" s="1"/>
      <c r="C272" s="1"/>
    </row>
    <row r="273" spans="1:3" ht="17.25" customHeight="1">
      <c r="A273" s="1"/>
      <c r="B273" s="1"/>
      <c r="C273" s="1"/>
    </row>
    <row r="274" spans="1:3" ht="17.25" customHeight="1">
      <c r="A274" s="1"/>
      <c r="B274" s="1"/>
      <c r="C274" s="1"/>
    </row>
    <row r="275" spans="1:3" ht="17.25" customHeight="1">
      <c r="A275" s="1"/>
      <c r="B275" s="1"/>
      <c r="C275" s="1"/>
    </row>
    <row r="276" spans="1:3" ht="17.25" customHeight="1">
      <c r="A276" s="1"/>
      <c r="B276" s="1"/>
      <c r="C276" s="1"/>
    </row>
    <row r="277" spans="1:3" ht="17.25" customHeight="1">
      <c r="A277" s="1"/>
      <c r="B277" s="1"/>
      <c r="C277" s="1"/>
    </row>
    <row r="278" spans="1:3" ht="17.25" customHeight="1">
      <c r="A278" s="1"/>
      <c r="B278" s="1"/>
      <c r="C278" s="1"/>
    </row>
    <row r="279" spans="1:3" ht="17.25" customHeight="1">
      <c r="A279" s="1"/>
      <c r="B279" s="1"/>
      <c r="C279" s="1"/>
    </row>
    <row r="280" spans="1:3" ht="17.25" customHeight="1">
      <c r="A280" s="1"/>
      <c r="B280" s="1"/>
      <c r="C280" s="1"/>
    </row>
    <row r="281" spans="1:3" ht="17.25" customHeight="1">
      <c r="A281" s="1"/>
      <c r="B281" s="1"/>
      <c r="C281" s="1"/>
    </row>
    <row r="282" spans="1:3" ht="17.25" customHeight="1">
      <c r="A282" s="1"/>
      <c r="B282" s="1"/>
      <c r="C282" s="1"/>
    </row>
    <row r="283" spans="1:3" ht="17.25" customHeight="1">
      <c r="A283" s="1"/>
      <c r="B283" s="1"/>
      <c r="C283" s="1"/>
    </row>
    <row r="284" spans="1:3" ht="17.25" customHeight="1">
      <c r="A284" s="1"/>
      <c r="B284" s="1"/>
      <c r="C284" s="1"/>
    </row>
    <row r="285" spans="1:3" ht="17.25" customHeight="1">
      <c r="A285" s="1"/>
      <c r="B285" s="1"/>
      <c r="C285" s="1"/>
    </row>
    <row r="286" spans="1:3" ht="17.25" customHeight="1">
      <c r="A286" s="1"/>
      <c r="B286" s="1"/>
      <c r="C286" s="1"/>
    </row>
    <row r="287" spans="1:3" ht="17.25" customHeight="1">
      <c r="A287" s="1"/>
      <c r="B287" s="1"/>
      <c r="C287" s="1"/>
    </row>
    <row r="288" spans="1:3" ht="17.25" customHeight="1">
      <c r="A288" s="1"/>
      <c r="B288" s="1"/>
      <c r="C288" s="1"/>
    </row>
    <row r="289" spans="1:3" ht="17.25" customHeight="1">
      <c r="A289" s="1"/>
      <c r="B289" s="1"/>
      <c r="C289" s="1"/>
    </row>
    <row r="290" spans="1:3" ht="17.25" customHeight="1">
      <c r="A290" s="1"/>
      <c r="B290" s="1"/>
      <c r="C290" s="1"/>
    </row>
    <row r="291" spans="1:3" ht="17.25" customHeight="1">
      <c r="A291" s="1"/>
      <c r="B291" s="1"/>
      <c r="C291" s="1"/>
    </row>
    <row r="292" spans="1:3" ht="17.25" customHeight="1">
      <c r="A292" s="1"/>
      <c r="B292" s="1"/>
      <c r="C292" s="1"/>
    </row>
    <row r="293" spans="1:3" ht="17.25" customHeight="1">
      <c r="A293" s="1"/>
      <c r="B293" s="1"/>
      <c r="C293" s="1"/>
    </row>
    <row r="294" spans="1:3" ht="17.25" customHeight="1">
      <c r="A294" s="1"/>
      <c r="B294" s="1"/>
      <c r="C294" s="1"/>
    </row>
    <row r="295" spans="1:3" ht="17.25" customHeight="1">
      <c r="A295" s="1"/>
      <c r="B295" s="1"/>
      <c r="C295" s="1"/>
    </row>
    <row r="296" spans="1:3" ht="17.25" customHeight="1">
      <c r="A296" s="1"/>
      <c r="B296" s="1"/>
      <c r="C296" s="1"/>
    </row>
    <row r="297" spans="1:3" ht="17.25" customHeight="1">
      <c r="A297" s="1"/>
      <c r="B297" s="1"/>
      <c r="C297" s="1"/>
    </row>
    <row r="298" spans="1:3" ht="17.25" customHeight="1">
      <c r="A298" s="1"/>
      <c r="B298" s="1"/>
      <c r="C298" s="1"/>
    </row>
    <row r="299" spans="1:3" ht="17.25" customHeight="1">
      <c r="A299" s="1"/>
      <c r="B299" s="1"/>
      <c r="C299" s="1"/>
    </row>
    <row r="300" spans="1:3" ht="17.25" customHeight="1">
      <c r="A300" s="1"/>
      <c r="B300" s="1"/>
      <c r="C300" s="1"/>
    </row>
    <row r="301" spans="1:3" ht="17.25" customHeight="1">
      <c r="A301" s="1"/>
      <c r="B301" s="1"/>
      <c r="C301" s="1"/>
    </row>
    <row r="302" spans="1:3" ht="17.25" customHeight="1">
      <c r="A302" s="1"/>
      <c r="B302" s="1"/>
      <c r="C302" s="1"/>
    </row>
    <row r="303" spans="1:3" ht="17.25" customHeight="1">
      <c r="A303" s="1"/>
      <c r="B303" s="1"/>
      <c r="C303" s="1"/>
    </row>
    <row r="304" spans="1:3" ht="17.25" customHeight="1">
      <c r="A304" s="1"/>
      <c r="B304" s="1"/>
      <c r="C304" s="1"/>
    </row>
    <row r="305" spans="1:3" ht="17.25" customHeight="1">
      <c r="A305" s="1"/>
      <c r="B305" s="1"/>
      <c r="C305" s="1"/>
    </row>
    <row r="306" spans="1:3" ht="17.25" customHeight="1">
      <c r="A306" s="1"/>
      <c r="B306" s="1"/>
      <c r="C306" s="1"/>
    </row>
    <row r="307" spans="1:3" ht="17.25" customHeight="1">
      <c r="A307" s="1"/>
      <c r="B307" s="1"/>
      <c r="C307" s="1"/>
    </row>
    <row r="308" spans="1:3" ht="17.25" customHeight="1">
      <c r="A308" s="1"/>
      <c r="B308" s="1"/>
      <c r="C308" s="1"/>
    </row>
    <row r="309" spans="1:3" ht="17.25" customHeight="1">
      <c r="A309" s="1"/>
      <c r="B309" s="1"/>
      <c r="C309" s="1"/>
    </row>
    <row r="310" spans="1:3" ht="17.25" customHeight="1">
      <c r="A310" s="1"/>
      <c r="B310" s="1"/>
      <c r="C310" s="1"/>
    </row>
    <row r="311" spans="1:3" ht="17.25" customHeight="1">
      <c r="A311" s="1"/>
      <c r="B311" s="1"/>
      <c r="C311" s="1"/>
    </row>
    <row r="312" spans="1:3" ht="17.25" customHeight="1">
      <c r="A312" s="1"/>
      <c r="B312" s="1"/>
      <c r="C312" s="1"/>
    </row>
    <row r="313" spans="1:3" ht="17.25" customHeight="1">
      <c r="A313" s="1"/>
      <c r="B313" s="1"/>
      <c r="C313" s="1"/>
    </row>
    <row r="314" spans="1:3" ht="17.25" customHeight="1">
      <c r="A314" s="1"/>
      <c r="B314" s="1"/>
      <c r="C314" s="1"/>
    </row>
    <row r="315" spans="1:3" ht="17.25" customHeight="1">
      <c r="A315" s="1"/>
      <c r="B315" s="1"/>
      <c r="C315" s="1"/>
    </row>
    <row r="316" spans="1:3" ht="17.25" customHeight="1">
      <c r="A316" s="1"/>
      <c r="B316" s="1"/>
      <c r="C316" s="1"/>
    </row>
    <row r="317" spans="1:3" ht="17.25" customHeight="1">
      <c r="A317" s="1"/>
      <c r="B317" s="1"/>
      <c r="C317" s="1"/>
    </row>
    <row r="318" spans="1:3" ht="17.25" customHeight="1">
      <c r="A318" s="1"/>
      <c r="B318" s="1"/>
      <c r="C318" s="1"/>
    </row>
    <row r="319" spans="1:3" ht="17.25" customHeight="1">
      <c r="A319" s="1"/>
      <c r="B319" s="1"/>
      <c r="C319" s="1"/>
    </row>
    <row r="320" spans="1:3" ht="17.25" customHeight="1">
      <c r="A320" s="1"/>
      <c r="B320" s="1"/>
      <c r="C320" s="1"/>
    </row>
    <row r="321" spans="1:3" ht="17.25" customHeight="1">
      <c r="A321" s="1"/>
      <c r="B321" s="1"/>
      <c r="C321" s="1"/>
    </row>
    <row r="322" spans="1:3" ht="17.25" customHeight="1">
      <c r="A322" s="1"/>
      <c r="B322" s="1"/>
      <c r="C322" s="1"/>
    </row>
    <row r="323" spans="1:3" ht="17.25" customHeight="1">
      <c r="A323" s="1"/>
      <c r="B323" s="1"/>
      <c r="C323" s="1"/>
    </row>
    <row r="324" spans="1:3" ht="17.25" customHeight="1">
      <c r="A324" s="1"/>
      <c r="B324" s="1"/>
      <c r="C324" s="1"/>
    </row>
    <row r="325" spans="1:3" ht="17.25" customHeight="1">
      <c r="A325" s="1"/>
      <c r="B325" s="1"/>
      <c r="C325" s="1"/>
    </row>
    <row r="326" spans="1:3" ht="17.25" customHeight="1">
      <c r="A326" s="1"/>
      <c r="B326" s="1"/>
      <c r="C326" s="1"/>
    </row>
    <row r="327" spans="1:3" ht="17.25" customHeight="1">
      <c r="A327" s="1"/>
      <c r="B327" s="1"/>
      <c r="C327" s="1"/>
    </row>
    <row r="328" spans="1:3" ht="17.25" customHeight="1">
      <c r="A328" s="1"/>
      <c r="B328" s="1"/>
      <c r="C328" s="1"/>
    </row>
    <row r="329" spans="1:3" ht="17.25" customHeight="1">
      <c r="A329" s="1"/>
      <c r="B329" s="1"/>
      <c r="C329" s="1"/>
    </row>
    <row r="330" spans="1:3" ht="17.25" customHeight="1">
      <c r="A330" s="1"/>
      <c r="B330" s="1"/>
      <c r="C330" s="1"/>
    </row>
    <row r="331" spans="1:3" ht="17.25" customHeight="1">
      <c r="A331" s="1"/>
      <c r="B331" s="1"/>
      <c r="C331" s="1"/>
    </row>
    <row r="332" spans="1:3" ht="17.25" customHeight="1">
      <c r="A332" s="1"/>
      <c r="B332" s="1"/>
      <c r="C332" s="1"/>
    </row>
    <row r="333" spans="1:3" ht="17.25" customHeight="1">
      <c r="A333" s="1"/>
      <c r="B333" s="1"/>
      <c r="C333" s="1"/>
    </row>
    <row r="334" spans="1:3" ht="17.25" customHeight="1">
      <c r="A334" s="1"/>
      <c r="B334" s="1"/>
      <c r="C334" s="1"/>
    </row>
    <row r="335" spans="1:3" ht="17.25" customHeight="1">
      <c r="A335" s="1"/>
      <c r="B335" s="1"/>
      <c r="C335" s="1"/>
    </row>
    <row r="336" spans="1:3" ht="17.25" customHeight="1">
      <c r="A336" s="1"/>
      <c r="B336" s="1"/>
      <c r="C336" s="1"/>
    </row>
    <row r="337" spans="1:3" ht="17.25" customHeight="1">
      <c r="A337" s="1"/>
      <c r="B337" s="1"/>
      <c r="C337" s="1"/>
    </row>
    <row r="338" spans="1:3" ht="17.25" customHeight="1">
      <c r="A338" s="1"/>
      <c r="B338" s="1"/>
      <c r="C338" s="1"/>
    </row>
    <row r="339" spans="1:3" ht="17.25" customHeight="1">
      <c r="A339" s="1"/>
      <c r="B339" s="1"/>
      <c r="C339" s="1"/>
    </row>
    <row r="340" spans="1:3" ht="17.25" customHeight="1">
      <c r="A340" s="1"/>
      <c r="B340" s="1"/>
      <c r="C340" s="1"/>
    </row>
    <row r="341" spans="1:3" ht="17.25" customHeight="1">
      <c r="A341" s="1"/>
      <c r="B341" s="1"/>
      <c r="C341" s="1"/>
    </row>
    <row r="342" spans="1:3" ht="17.25" customHeight="1">
      <c r="A342" s="1"/>
      <c r="B342" s="1"/>
      <c r="C342" s="1"/>
    </row>
    <row r="343" spans="1:3" ht="17.25" customHeight="1">
      <c r="A343" s="1"/>
      <c r="B343" s="1"/>
      <c r="C343" s="1"/>
    </row>
    <row r="344" spans="1:3" ht="17.25" customHeight="1">
      <c r="A344" s="1"/>
      <c r="B344" s="1"/>
      <c r="C344" s="1"/>
    </row>
    <row r="345" spans="1:3" ht="17.25" customHeight="1">
      <c r="A345" s="1"/>
      <c r="B345" s="1"/>
      <c r="C345" s="1"/>
    </row>
    <row r="346" spans="1:3" ht="17.25" customHeight="1">
      <c r="A346" s="1"/>
      <c r="B346" s="1"/>
      <c r="C346" s="1"/>
    </row>
    <row r="347" spans="1:3" ht="17.25" customHeight="1">
      <c r="A347" s="1"/>
      <c r="B347" s="1"/>
      <c r="C347" s="1"/>
    </row>
    <row r="348" spans="1:3" ht="17.25" customHeight="1">
      <c r="A348" s="1"/>
      <c r="B348" s="1"/>
      <c r="C348" s="1"/>
    </row>
    <row r="349" spans="1:3" ht="17.25" customHeight="1">
      <c r="A349" s="1"/>
      <c r="B349" s="1"/>
      <c r="C349" s="1"/>
    </row>
    <row r="350" spans="1:3" ht="17.25" customHeight="1">
      <c r="A350" s="1"/>
      <c r="B350" s="1"/>
      <c r="C350" s="1"/>
    </row>
    <row r="351" spans="1:3" ht="17.25" customHeight="1">
      <c r="A351" s="1"/>
      <c r="B351" s="1"/>
      <c r="C351" s="1"/>
    </row>
    <row r="352" spans="1:3" ht="17.25" customHeight="1">
      <c r="A352" s="1"/>
      <c r="B352" s="1"/>
      <c r="C352" s="1"/>
    </row>
    <row r="353" spans="1:3" ht="17.25" customHeight="1">
      <c r="A353" s="1"/>
      <c r="B353" s="1"/>
      <c r="C353" s="1"/>
    </row>
    <row r="354" spans="1:3" ht="17.25" customHeight="1">
      <c r="A354" s="1"/>
      <c r="B354" s="1"/>
      <c r="C354" s="1"/>
    </row>
    <row r="355" spans="1:3" ht="17.25" customHeight="1">
      <c r="A355" s="1"/>
      <c r="B355" s="1"/>
      <c r="C355" s="1"/>
    </row>
    <row r="356" spans="1:3" ht="17.25" customHeight="1">
      <c r="A356" s="1"/>
      <c r="B356" s="1"/>
      <c r="C356" s="1"/>
    </row>
    <row r="357" spans="1:3" ht="17.25" customHeight="1">
      <c r="A357" s="1"/>
      <c r="B357" s="1"/>
      <c r="C357" s="1"/>
    </row>
    <row r="358" spans="1:3" ht="17.25" customHeight="1">
      <c r="A358" s="1"/>
      <c r="B358" s="1"/>
      <c r="C358" s="1"/>
    </row>
    <row r="359" spans="1:3" ht="17.25" customHeight="1">
      <c r="A359" s="1"/>
      <c r="B359" s="1"/>
      <c r="C359" s="1"/>
    </row>
    <row r="360" spans="1:3" ht="17.25" customHeight="1">
      <c r="A360" s="1"/>
      <c r="B360" s="1"/>
      <c r="C360" s="1"/>
    </row>
    <row r="361" spans="1:3" ht="17.25" customHeight="1">
      <c r="A361" s="1"/>
      <c r="B361" s="1"/>
      <c r="C361" s="1"/>
    </row>
    <row r="362" spans="1:3" ht="17.25" customHeight="1">
      <c r="A362" s="1"/>
      <c r="B362" s="1"/>
      <c r="C362" s="1"/>
    </row>
    <row r="363" spans="1:3" ht="17.25" customHeight="1">
      <c r="A363" s="1"/>
      <c r="B363" s="1"/>
      <c r="C363" s="1"/>
    </row>
    <row r="364" spans="1:3" ht="17.25" customHeight="1">
      <c r="A364" s="1"/>
      <c r="B364" s="1"/>
      <c r="C364" s="1"/>
    </row>
    <row r="365" spans="1:3" ht="17.25" customHeight="1">
      <c r="A365" s="1"/>
      <c r="B365" s="1"/>
      <c r="C365" s="1"/>
    </row>
    <row r="366" spans="1:3" ht="17.25" customHeight="1">
      <c r="A366" s="1"/>
      <c r="B366" s="1"/>
      <c r="C366" s="1"/>
    </row>
    <row r="367" spans="1:3" ht="17.25" customHeight="1">
      <c r="A367" s="1"/>
      <c r="B367" s="1"/>
      <c r="C367" s="1"/>
    </row>
    <row r="368" spans="1:3" ht="17.25" customHeight="1">
      <c r="A368" s="1"/>
      <c r="B368" s="1"/>
      <c r="C368" s="1"/>
    </row>
    <row r="369" spans="1:3" ht="17.25" customHeight="1">
      <c r="A369" s="1"/>
      <c r="B369" s="1"/>
      <c r="C369" s="1"/>
    </row>
    <row r="370" spans="1:3" ht="17.25" customHeight="1">
      <c r="A370" s="1"/>
      <c r="B370" s="1"/>
      <c r="C370" s="1"/>
    </row>
    <row r="371" spans="1:3" ht="17.25" customHeight="1">
      <c r="A371" s="1"/>
      <c r="B371" s="1"/>
      <c r="C371" s="1"/>
    </row>
    <row r="372" spans="1:3" ht="17.25" customHeight="1">
      <c r="A372" s="1"/>
      <c r="B372" s="1"/>
      <c r="C372" s="1"/>
    </row>
    <row r="373" spans="1:3" ht="17.25" customHeight="1">
      <c r="A373" s="1"/>
      <c r="B373" s="1"/>
      <c r="C373" s="1"/>
    </row>
    <row r="374" spans="1:3" ht="17.25" customHeight="1">
      <c r="A374" s="1"/>
      <c r="B374" s="1"/>
      <c r="C374" s="1"/>
    </row>
    <row r="375" spans="1:3" ht="17.25" customHeight="1">
      <c r="A375" s="1"/>
      <c r="B375" s="1"/>
      <c r="C375" s="1"/>
    </row>
    <row r="376" spans="1:3" ht="17.25" customHeight="1">
      <c r="A376" s="1"/>
      <c r="B376" s="1"/>
      <c r="C376" s="1"/>
    </row>
    <row r="377" spans="1:3" ht="17.25" customHeight="1">
      <c r="A377" s="1"/>
      <c r="B377" s="1"/>
      <c r="C377" s="1"/>
    </row>
    <row r="378" spans="1:3" ht="17.25" customHeight="1">
      <c r="A378" s="1"/>
      <c r="B378" s="1"/>
      <c r="C378" s="1"/>
    </row>
    <row r="379" spans="1:3" ht="17.25" customHeight="1">
      <c r="A379" s="1"/>
      <c r="B379" s="1"/>
      <c r="C379" s="1"/>
    </row>
    <row r="380" spans="1:3" ht="17.25" customHeight="1">
      <c r="A380" s="1"/>
      <c r="B380" s="1"/>
      <c r="C380" s="1"/>
    </row>
    <row r="381" spans="1:3" ht="17.25" customHeight="1">
      <c r="A381" s="1"/>
      <c r="B381" s="1"/>
      <c r="C381" s="1"/>
    </row>
    <row r="382" spans="1:3" ht="17.25" customHeight="1">
      <c r="A382" s="1"/>
      <c r="B382" s="1"/>
      <c r="C382" s="1"/>
    </row>
    <row r="383" spans="1:3" ht="17.25" customHeight="1">
      <c r="A383" s="1"/>
      <c r="B383" s="1"/>
      <c r="C383" s="1"/>
    </row>
    <row r="384" spans="1:3" ht="17.25" customHeight="1">
      <c r="A384" s="1"/>
      <c r="B384" s="1"/>
      <c r="C384" s="1"/>
    </row>
    <row r="385" spans="1:3" ht="17.25" customHeight="1">
      <c r="A385" s="1"/>
      <c r="B385" s="1"/>
      <c r="C385" s="1"/>
    </row>
    <row r="386" spans="1:3" ht="17.25" customHeight="1">
      <c r="A386" s="1"/>
      <c r="B386" s="1"/>
      <c r="C386" s="1"/>
    </row>
    <row r="387" spans="1:3" ht="17.25" customHeight="1">
      <c r="A387" s="1"/>
      <c r="B387" s="1"/>
      <c r="C387" s="1"/>
    </row>
    <row r="388" spans="1:3" ht="17.25" customHeight="1">
      <c r="A388" s="1"/>
      <c r="B388" s="1"/>
      <c r="C388" s="1"/>
    </row>
    <row r="389" spans="1:3" ht="17.25" customHeight="1">
      <c r="A389" s="1"/>
      <c r="B389" s="1"/>
      <c r="C389" s="1"/>
    </row>
    <row r="390" spans="1:3" ht="17.25" customHeight="1">
      <c r="A390" s="1"/>
      <c r="B390" s="1"/>
      <c r="C390" s="1"/>
    </row>
    <row r="391" spans="1:3" ht="17.25" customHeight="1">
      <c r="A391" s="1"/>
      <c r="B391" s="1"/>
      <c r="C391" s="1"/>
    </row>
    <row r="392" spans="1:3" ht="17.25" customHeight="1">
      <c r="A392" s="1"/>
      <c r="B392" s="1"/>
      <c r="C392" s="1"/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H25" sqref="H25"/>
    </sheetView>
  </sheetViews>
  <sheetFormatPr defaultColWidth="8.88671875" defaultRowHeight="15"/>
  <cols>
    <col min="1" max="1" width="38.109375" style="8" customWidth="1"/>
    <col min="2" max="5" width="7.21875" style="8" customWidth="1"/>
    <col min="6" max="16384" width="8.88671875" style="8"/>
  </cols>
  <sheetData>
    <row r="1" spans="1:6" ht="19.5" customHeight="1">
      <c r="A1" s="15" t="s">
        <v>356</v>
      </c>
      <c r="B1" s="12"/>
      <c r="C1" s="12"/>
    </row>
    <row r="2" spans="1:6" ht="19.5" customHeight="1">
      <c r="A2" s="15" t="s">
        <v>63</v>
      </c>
      <c r="B2" s="12"/>
      <c r="C2" s="12"/>
    </row>
    <row r="3" spans="1:6" ht="19.5" customHeight="1">
      <c r="A3" s="14" t="s">
        <v>64</v>
      </c>
      <c r="B3" s="12"/>
      <c r="C3" s="12"/>
    </row>
    <row r="4" spans="1:6" ht="19.5" customHeight="1">
      <c r="A4" s="14" t="s">
        <v>118</v>
      </c>
      <c r="B4" s="12"/>
      <c r="C4" s="12"/>
    </row>
    <row r="5" spans="1:6" ht="15.75" customHeight="1">
      <c r="A5" s="11"/>
      <c r="B5" s="10"/>
      <c r="E5" s="10" t="s">
        <v>61</v>
      </c>
    </row>
    <row r="6" spans="1:6" s="46" customFormat="1">
      <c r="A6" s="6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6" ht="17.45" customHeight="1">
      <c r="A7" s="189" t="s">
        <v>18</v>
      </c>
      <c r="B7" s="357">
        <v>4671.3627840282361</v>
      </c>
      <c r="C7" s="357">
        <v>4945.8478093032236</v>
      </c>
      <c r="D7" s="357">
        <v>5045</v>
      </c>
      <c r="E7" s="357">
        <v>5722</v>
      </c>
      <c r="F7" s="460">
        <v>5864.02</v>
      </c>
    </row>
    <row r="8" spans="1:6" ht="24">
      <c r="A8" s="219" t="s">
        <v>210</v>
      </c>
      <c r="B8" s="472">
        <v>3556.9790786136941</v>
      </c>
      <c r="C8" s="472">
        <v>4519.7594501718213</v>
      </c>
      <c r="D8" s="472">
        <v>4852</v>
      </c>
      <c r="E8" s="472">
        <v>5618</v>
      </c>
      <c r="F8" s="473">
        <v>7022.73</v>
      </c>
    </row>
    <row r="9" spans="1:6" s="9" customFormat="1" ht="15.75">
      <c r="A9" s="219" t="s">
        <v>211</v>
      </c>
      <c r="B9" s="472">
        <v>4697.3270440251572</v>
      </c>
      <c r="C9" s="472">
        <v>6141.3776493256255</v>
      </c>
      <c r="D9" s="472">
        <v>4950</v>
      </c>
      <c r="E9" s="472">
        <v>3777</v>
      </c>
      <c r="F9" s="473">
        <v>5631.97</v>
      </c>
    </row>
    <row r="10" spans="1:6">
      <c r="A10" s="219" t="s">
        <v>212</v>
      </c>
      <c r="B10" s="472">
        <v>5434.2145244606509</v>
      </c>
      <c r="C10" s="472">
        <v>4824.2832319721983</v>
      </c>
      <c r="D10" s="472">
        <v>5621</v>
      </c>
      <c r="E10" s="472">
        <v>5942</v>
      </c>
      <c r="F10" s="473">
        <v>4620.49</v>
      </c>
    </row>
    <row r="11" spans="1:6" ht="36">
      <c r="A11" s="219" t="s">
        <v>213</v>
      </c>
      <c r="B11" s="472">
        <v>7213.8020833333339</v>
      </c>
      <c r="C11" s="472">
        <v>8339.5741556534504</v>
      </c>
      <c r="D11" s="472">
        <v>8410</v>
      </c>
      <c r="E11" s="472">
        <v>8665</v>
      </c>
      <c r="F11" s="473">
        <v>4444.3500000000004</v>
      </c>
    </row>
    <row r="12" spans="1:6" ht="36">
      <c r="A12" s="219" t="s">
        <v>214</v>
      </c>
      <c r="B12" s="472">
        <v>8795.8152958152968</v>
      </c>
      <c r="C12" s="472">
        <v>8108.187134502924</v>
      </c>
      <c r="D12" s="472">
        <v>8861</v>
      </c>
      <c r="E12" s="472">
        <v>8282</v>
      </c>
      <c r="F12" s="473">
        <v>7557.84</v>
      </c>
    </row>
    <row r="13" spans="1:6">
      <c r="A13" s="219" t="s">
        <v>215</v>
      </c>
      <c r="B13" s="472">
        <v>5121.8143343453858</v>
      </c>
      <c r="C13" s="472">
        <v>4864.8935559763586</v>
      </c>
      <c r="D13" s="472">
        <v>4554</v>
      </c>
      <c r="E13" s="472">
        <v>5078</v>
      </c>
      <c r="F13" s="473">
        <v>5001</v>
      </c>
    </row>
    <row r="14" spans="1:6" ht="36">
      <c r="A14" s="219" t="s">
        <v>216</v>
      </c>
      <c r="B14" s="472">
        <v>4272.5113589425864</v>
      </c>
      <c r="C14" s="472">
        <v>4633.5864601945605</v>
      </c>
      <c r="D14" s="472">
        <v>5372</v>
      </c>
      <c r="E14" s="472">
        <v>5161</v>
      </c>
      <c r="F14" s="473">
        <v>4649.8900000000003</v>
      </c>
    </row>
    <row r="15" spans="1:6">
      <c r="A15" s="220" t="s">
        <v>217</v>
      </c>
      <c r="B15" s="472">
        <v>4975.7017543859647</v>
      </c>
      <c r="C15" s="472">
        <v>6384.3763870395023</v>
      </c>
      <c r="D15" s="472">
        <v>4026</v>
      </c>
      <c r="E15" s="472">
        <v>4214</v>
      </c>
      <c r="F15" s="473">
        <v>5917.9</v>
      </c>
    </row>
    <row r="16" spans="1:6" s="9" customFormat="1" ht="24">
      <c r="A16" s="219" t="s">
        <v>218</v>
      </c>
      <c r="B16" s="472">
        <v>3232.0574162679422</v>
      </c>
      <c r="C16" s="472">
        <v>3603.5242290748902</v>
      </c>
      <c r="D16" s="472">
        <v>4068</v>
      </c>
      <c r="E16" s="472">
        <v>4275</v>
      </c>
      <c r="F16" s="473">
        <v>3551.57</v>
      </c>
    </row>
    <row r="17" spans="1:6" ht="24">
      <c r="A17" s="219" t="s">
        <v>219</v>
      </c>
      <c r="B17" s="472">
        <v>5885.8225108225115</v>
      </c>
      <c r="C17" s="472">
        <v>2400</v>
      </c>
      <c r="D17" s="472">
        <v>2757</v>
      </c>
      <c r="E17" s="472">
        <v>11974</v>
      </c>
      <c r="F17" s="473">
        <v>13668.1</v>
      </c>
    </row>
    <row r="18" spans="1:6" ht="24">
      <c r="A18" s="219" t="s">
        <v>220</v>
      </c>
      <c r="B18" s="472">
        <v>10497.747747747748</v>
      </c>
      <c r="C18" s="472">
        <v>11226.190476190475</v>
      </c>
      <c r="D18" s="472">
        <v>5913</v>
      </c>
      <c r="E18" s="472">
        <v>6708</v>
      </c>
      <c r="F18" s="473">
        <v>3840.34</v>
      </c>
    </row>
    <row r="19" spans="1:6" ht="24">
      <c r="A19" s="219" t="s">
        <v>221</v>
      </c>
      <c r="B19" s="472">
        <v>5159.090909090909</v>
      </c>
      <c r="C19" s="472">
        <v>4895.8333333333339</v>
      </c>
      <c r="D19" s="472">
        <v>5228</v>
      </c>
      <c r="E19" s="472">
        <v>2410</v>
      </c>
      <c r="F19" s="473">
        <v>3194.44</v>
      </c>
    </row>
    <row r="20" spans="1:6" ht="24">
      <c r="A20" s="219" t="s">
        <v>222</v>
      </c>
      <c r="B20" s="472">
        <v>6165.3870761356375</v>
      </c>
      <c r="C20" s="472">
        <v>5701.7655817911082</v>
      </c>
      <c r="D20" s="472">
        <v>7641</v>
      </c>
      <c r="E20" s="472">
        <v>11234</v>
      </c>
      <c r="F20" s="473">
        <v>10823.79</v>
      </c>
    </row>
    <row r="21" spans="1:6" ht="24">
      <c r="A21" s="219" t="s">
        <v>223</v>
      </c>
      <c r="B21" s="472">
        <v>2755.3191489361702</v>
      </c>
      <c r="C21" s="472">
        <v>3673.4006734006734</v>
      </c>
      <c r="D21" s="472">
        <v>3489</v>
      </c>
      <c r="E21" s="472">
        <v>3285</v>
      </c>
      <c r="F21" s="473">
        <v>2895.12</v>
      </c>
    </row>
    <row r="22" spans="1:6" ht="60">
      <c r="A22" s="219" t="s">
        <v>224</v>
      </c>
      <c r="B22" s="472">
        <v>0</v>
      </c>
      <c r="C22" s="472">
        <v>0</v>
      </c>
      <c r="D22" s="472">
        <v>0</v>
      </c>
      <c r="E22" s="472">
        <v>0</v>
      </c>
      <c r="F22" s="473">
        <v>0</v>
      </c>
    </row>
    <row r="23" spans="1:6">
      <c r="A23" s="219" t="s">
        <v>225</v>
      </c>
      <c r="B23" s="472">
        <v>4144.8412698412694</v>
      </c>
      <c r="C23" s="472">
        <v>3246.3235294117644</v>
      </c>
      <c r="D23" s="472">
        <v>4568</v>
      </c>
      <c r="E23" s="472">
        <v>4527</v>
      </c>
      <c r="F23" s="473">
        <v>5645.47</v>
      </c>
    </row>
    <row r="24" spans="1:6" ht="24">
      <c r="A24" s="219" t="s">
        <v>226</v>
      </c>
      <c r="B24" s="472">
        <v>0</v>
      </c>
      <c r="C24" s="472">
        <v>0</v>
      </c>
      <c r="D24" s="472">
        <v>0</v>
      </c>
      <c r="E24" s="472">
        <v>5072</v>
      </c>
      <c r="F24" s="473">
        <v>0</v>
      </c>
    </row>
    <row r="25" spans="1:6" ht="24">
      <c r="A25" s="219" t="s">
        <v>227</v>
      </c>
      <c r="B25" s="472">
        <v>8613.7387387387371</v>
      </c>
      <c r="C25" s="472">
        <v>12645.833333333334</v>
      </c>
      <c r="D25" s="472">
        <v>9377</v>
      </c>
      <c r="E25" s="472">
        <v>13703</v>
      </c>
      <c r="F25" s="473">
        <v>17436.990000000002</v>
      </c>
    </row>
    <row r="26" spans="1:6">
      <c r="A26" s="219" t="s">
        <v>228</v>
      </c>
      <c r="B26" s="472">
        <v>0</v>
      </c>
      <c r="C26" s="472">
        <v>7833.333333333333</v>
      </c>
      <c r="D26" s="472">
        <v>6792</v>
      </c>
      <c r="E26" s="472">
        <v>8062</v>
      </c>
      <c r="F26" s="473">
        <v>4402.1400000000003</v>
      </c>
    </row>
    <row r="27" spans="1:6" ht="60">
      <c r="A27" s="219" t="s">
        <v>229</v>
      </c>
      <c r="B27" s="12">
        <v>0</v>
      </c>
      <c r="C27" s="12">
        <v>0</v>
      </c>
      <c r="D27" s="12">
        <v>0</v>
      </c>
      <c r="E27" s="12">
        <v>0</v>
      </c>
      <c r="F27" s="473">
        <v>0</v>
      </c>
    </row>
    <row r="28" spans="1:6">
      <c r="A28" s="202"/>
    </row>
    <row r="29" spans="1:6">
      <c r="A29" s="201"/>
    </row>
    <row r="30" spans="1:6">
      <c r="A30" s="201"/>
    </row>
    <row r="31" spans="1:6">
      <c r="A31" s="214"/>
      <c r="B31" s="211"/>
      <c r="C31" s="211"/>
      <c r="D31" s="211"/>
      <c r="E31" s="211"/>
      <c r="F31" s="211"/>
    </row>
    <row r="32" spans="1:6">
      <c r="E32" s="354"/>
      <c r="F32" s="12">
        <v>171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0"/>
  <sheetViews>
    <sheetView topLeftCell="A24" workbookViewId="0">
      <selection activeCell="I38" sqref="I38"/>
    </sheetView>
  </sheetViews>
  <sheetFormatPr defaultColWidth="8.88671875" defaultRowHeight="18" customHeight="1"/>
  <cols>
    <col min="1" max="1" width="32" style="45" customWidth="1"/>
    <col min="2" max="5" width="7.21875" style="45" customWidth="1"/>
    <col min="6" max="16384" width="8.88671875" style="45"/>
  </cols>
  <sheetData>
    <row r="1" spans="1:6" ht="19.5" customHeight="1">
      <c r="A1" s="361" t="s">
        <v>335</v>
      </c>
      <c r="B1" s="56"/>
      <c r="C1" s="56"/>
    </row>
    <row r="2" spans="1:6" ht="19.5" customHeight="1">
      <c r="A2" s="112" t="s">
        <v>316</v>
      </c>
      <c r="B2" s="56"/>
      <c r="C2" s="56"/>
    </row>
    <row r="3" spans="1:6" ht="19.5" customHeight="1">
      <c r="A3" s="64" t="s">
        <v>310</v>
      </c>
      <c r="B3" s="56"/>
      <c r="C3" s="56"/>
    </row>
    <row r="4" spans="1:6" ht="19.5" customHeight="1">
      <c r="A4" s="64"/>
      <c r="B4" s="56"/>
      <c r="C4" s="56"/>
    </row>
    <row r="5" spans="1:6" ht="19.5" customHeight="1">
      <c r="A5" s="88"/>
      <c r="B5" s="79"/>
      <c r="E5" s="10" t="s">
        <v>61</v>
      </c>
    </row>
    <row r="6" spans="1:6" ht="27" customHeight="1">
      <c r="A6" s="78"/>
      <c r="B6" s="363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6" ht="19.5" customHeight="1">
      <c r="A7" s="191" t="s">
        <v>18</v>
      </c>
      <c r="B7" s="270">
        <v>4671</v>
      </c>
      <c r="C7" s="270">
        <v>4946</v>
      </c>
      <c r="D7" s="270">
        <v>5045</v>
      </c>
      <c r="E7" s="270">
        <v>5722</v>
      </c>
      <c r="F7" s="270">
        <v>5864</v>
      </c>
    </row>
    <row r="8" spans="1:6" ht="15.6" customHeight="1">
      <c r="A8" s="207" t="s">
        <v>190</v>
      </c>
      <c r="B8" s="295">
        <v>5027</v>
      </c>
      <c r="C8" s="295">
        <v>5166</v>
      </c>
      <c r="D8" s="295">
        <v>5197</v>
      </c>
      <c r="E8" s="295">
        <v>5848</v>
      </c>
      <c r="F8" s="295">
        <v>5841</v>
      </c>
    </row>
    <row r="9" spans="1:6" ht="15.6" customHeight="1">
      <c r="A9" s="208" t="s">
        <v>191</v>
      </c>
      <c r="B9" s="296"/>
      <c r="C9" s="296"/>
      <c r="D9" s="296"/>
      <c r="E9" s="296"/>
      <c r="F9" s="296"/>
    </row>
    <row r="10" spans="1:6" ht="18" customHeight="1">
      <c r="A10" s="207" t="s">
        <v>192</v>
      </c>
      <c r="B10" s="296">
        <v>4911</v>
      </c>
      <c r="C10" s="296">
        <v>4697</v>
      </c>
      <c r="D10" s="296">
        <v>5534</v>
      </c>
      <c r="E10" s="296">
        <v>6063</v>
      </c>
      <c r="F10" s="296">
        <v>4774</v>
      </c>
    </row>
    <row r="11" spans="1:6" ht="18" customHeight="1">
      <c r="A11" s="208" t="s">
        <v>193</v>
      </c>
      <c r="B11" s="296"/>
      <c r="C11" s="296"/>
      <c r="D11" s="296"/>
      <c r="E11" s="296"/>
      <c r="F11" s="296"/>
    </row>
    <row r="12" spans="1:6" ht="18" customHeight="1">
      <c r="A12" s="207" t="s">
        <v>194</v>
      </c>
      <c r="B12" s="296">
        <v>4290</v>
      </c>
      <c r="C12" s="296">
        <v>3820</v>
      </c>
      <c r="D12" s="296">
        <v>4036</v>
      </c>
      <c r="E12" s="296">
        <v>5885</v>
      </c>
      <c r="F12" s="296">
        <v>5381</v>
      </c>
    </row>
    <row r="13" spans="1:6" ht="18" customHeight="1">
      <c r="A13" s="208" t="s">
        <v>195</v>
      </c>
      <c r="C13" s="296"/>
      <c r="D13" s="296"/>
      <c r="E13" s="296"/>
      <c r="F13" s="296"/>
    </row>
    <row r="14" spans="1:6" ht="18" customHeight="1">
      <c r="A14" s="207" t="s">
        <v>196</v>
      </c>
      <c r="B14" s="296">
        <v>6151</v>
      </c>
      <c r="C14" s="296">
        <v>5571</v>
      </c>
      <c r="D14" s="296">
        <v>5558</v>
      </c>
      <c r="E14" s="296">
        <v>6228</v>
      </c>
      <c r="F14" s="296">
        <v>5674</v>
      </c>
    </row>
    <row r="15" spans="1:6" ht="18" customHeight="1">
      <c r="A15" s="208" t="s">
        <v>197</v>
      </c>
      <c r="B15" s="296"/>
      <c r="C15" s="296"/>
      <c r="D15" s="296"/>
      <c r="E15" s="296"/>
      <c r="F15" s="296"/>
    </row>
    <row r="16" spans="1:6" ht="18" customHeight="1">
      <c r="A16" s="207" t="s">
        <v>198</v>
      </c>
      <c r="B16" s="296">
        <v>5678</v>
      </c>
      <c r="C16" s="296">
        <v>8582</v>
      </c>
      <c r="D16" s="296">
        <v>6750</v>
      </c>
      <c r="E16" s="296">
        <v>7768</v>
      </c>
      <c r="F16" s="296">
        <v>5451</v>
      </c>
    </row>
    <row r="17" spans="1:6" ht="18" customHeight="1">
      <c r="A17" s="208" t="s">
        <v>199</v>
      </c>
      <c r="B17" s="296"/>
      <c r="C17" s="296"/>
      <c r="D17" s="296"/>
      <c r="E17" s="296"/>
      <c r="F17" s="296"/>
    </row>
    <row r="18" spans="1:6" ht="18" customHeight="1">
      <c r="A18" s="207" t="s">
        <v>200</v>
      </c>
      <c r="B18" s="296">
        <v>3917</v>
      </c>
      <c r="C18" s="296">
        <v>4966</v>
      </c>
      <c r="D18" s="296">
        <v>3680</v>
      </c>
      <c r="E18" s="296">
        <v>4338</v>
      </c>
      <c r="F18" s="296">
        <v>4414</v>
      </c>
    </row>
    <row r="19" spans="1:6" ht="18" customHeight="1">
      <c r="A19" s="208" t="s">
        <v>201</v>
      </c>
      <c r="B19" s="296"/>
      <c r="C19" s="296"/>
      <c r="D19" s="296"/>
      <c r="E19" s="296"/>
      <c r="F19" s="296"/>
    </row>
    <row r="20" spans="1:6" ht="18" customHeight="1">
      <c r="A20" s="207" t="s">
        <v>202</v>
      </c>
      <c r="B20" s="296">
        <v>1901</v>
      </c>
      <c r="C20" s="296">
        <v>3264</v>
      </c>
      <c r="D20" s="296">
        <v>3182</v>
      </c>
      <c r="E20" s="296">
        <v>3277</v>
      </c>
      <c r="F20" s="296">
        <v>5164</v>
      </c>
    </row>
    <row r="21" spans="1:6" ht="18" customHeight="1">
      <c r="A21" s="208" t="s">
        <v>203</v>
      </c>
      <c r="B21" s="296"/>
      <c r="C21" s="296"/>
      <c r="D21" s="296"/>
      <c r="E21" s="296"/>
      <c r="F21" s="296"/>
    </row>
    <row r="22" spans="1:6" ht="18" customHeight="1">
      <c r="A22" s="207" t="s">
        <v>204</v>
      </c>
      <c r="B22" s="296">
        <v>5461</v>
      </c>
      <c r="C22" s="296">
        <v>7027</v>
      </c>
      <c r="D22" s="296">
        <v>5764</v>
      </c>
      <c r="E22" s="296">
        <v>7353</v>
      </c>
      <c r="F22" s="296">
        <v>7608</v>
      </c>
    </row>
    <row r="23" spans="1:6" ht="18" customHeight="1">
      <c r="A23" s="208" t="s">
        <v>205</v>
      </c>
      <c r="B23" s="296"/>
      <c r="C23" s="296"/>
      <c r="D23" s="296"/>
      <c r="E23" s="296"/>
      <c r="F23" s="296"/>
    </row>
    <row r="24" spans="1:6" ht="18" customHeight="1">
      <c r="A24" s="207" t="s">
        <v>206</v>
      </c>
      <c r="B24" s="296">
        <v>3295</v>
      </c>
      <c r="C24" s="296">
        <v>2305</v>
      </c>
      <c r="D24" s="296">
        <v>4644</v>
      </c>
      <c r="E24" s="296">
        <v>3405</v>
      </c>
      <c r="F24" s="296">
        <v>4084</v>
      </c>
    </row>
    <row r="25" spans="1:6" ht="18" customHeight="1">
      <c r="A25" s="208" t="s">
        <v>207</v>
      </c>
      <c r="B25" s="296"/>
      <c r="C25" s="296"/>
      <c r="D25" s="296"/>
      <c r="E25" s="296"/>
      <c r="F25" s="296"/>
    </row>
    <row r="26" spans="1:6" ht="18" customHeight="1">
      <c r="A26" s="207" t="s">
        <v>208</v>
      </c>
      <c r="B26" s="296">
        <v>3561</v>
      </c>
      <c r="C26" s="296">
        <v>3292</v>
      </c>
      <c r="D26" s="296">
        <v>4901</v>
      </c>
      <c r="E26" s="296">
        <v>5580</v>
      </c>
      <c r="F26" s="296">
        <v>6738</v>
      </c>
    </row>
    <row r="27" spans="1:6" ht="18" customHeight="1">
      <c r="A27" s="208" t="s">
        <v>209</v>
      </c>
    </row>
    <row r="39" spans="1:6" ht="18" customHeight="1">
      <c r="F39" s="205"/>
    </row>
    <row r="40" spans="1:6" ht="18" customHeight="1">
      <c r="A40" s="374"/>
      <c r="B40" s="374"/>
      <c r="C40" s="374"/>
      <c r="D40" s="374"/>
      <c r="E40" s="374"/>
      <c r="F40" s="56">
        <v>172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activeCell="F37" sqref="F37"/>
    </sheetView>
  </sheetViews>
  <sheetFormatPr defaultColWidth="8.88671875" defaultRowHeight="15"/>
  <cols>
    <col min="1" max="1" width="38.109375" style="45" customWidth="1"/>
    <col min="2" max="5" width="7.21875" style="45" customWidth="1"/>
    <col min="6" max="16384" width="8.88671875" style="45"/>
  </cols>
  <sheetData>
    <row r="1" spans="1:8" ht="19.5" customHeight="1">
      <c r="A1" s="82" t="s">
        <v>357</v>
      </c>
    </row>
    <row r="2" spans="1:8" ht="19.5" customHeight="1">
      <c r="A2" s="131" t="s">
        <v>140</v>
      </c>
    </row>
    <row r="3" spans="1:8" ht="19.5" customHeight="1">
      <c r="A3" s="64"/>
    </row>
    <row r="4" spans="1:8" ht="19.5" customHeight="1">
      <c r="A4" s="81"/>
      <c r="C4" s="121"/>
      <c r="D4" s="121"/>
      <c r="E4" s="121"/>
    </row>
    <row r="5" spans="1:8" ht="19.5" customHeight="1">
      <c r="A5" s="89"/>
    </row>
    <row r="6" spans="1:8" ht="27" customHeight="1">
      <c r="A6" s="107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8" ht="19.5" customHeight="1">
      <c r="A7" s="107"/>
    </row>
    <row r="8" spans="1:8" ht="15.95" customHeight="1">
      <c r="A8" s="77"/>
      <c r="B8" s="494" t="s">
        <v>408</v>
      </c>
      <c r="C8" s="494"/>
      <c r="D8" s="494"/>
      <c r="E8" s="494"/>
      <c r="F8" s="494"/>
    </row>
    <row r="9" spans="1:8" ht="15.95" customHeight="1">
      <c r="A9" s="103" t="s">
        <v>23</v>
      </c>
      <c r="B9" s="309">
        <f>B10+B13+B21</f>
        <v>229</v>
      </c>
      <c r="C9" s="309">
        <f>C10+C13+C21</f>
        <v>545.55000000000007</v>
      </c>
      <c r="D9" s="309">
        <f>D10+D13+D21</f>
        <v>408.00000000000006</v>
      </c>
      <c r="E9" s="471" t="s">
        <v>409</v>
      </c>
      <c r="F9" s="471" t="s">
        <v>409</v>
      </c>
      <c r="G9" s="130"/>
      <c r="H9" s="130"/>
    </row>
    <row r="10" spans="1:8" ht="15.95" customHeight="1">
      <c r="A10" s="103" t="s">
        <v>38</v>
      </c>
      <c r="B10" s="242">
        <f>SUM(B11:B12)</f>
        <v>54.2</v>
      </c>
      <c r="C10" s="242">
        <f>SUM(C11:C12)</f>
        <v>119.19999999999999</v>
      </c>
      <c r="D10" s="242">
        <f>SUM(D11:D12)</f>
        <v>205.60000000000002</v>
      </c>
      <c r="E10" s="471" t="s">
        <v>409</v>
      </c>
      <c r="F10" s="471" t="s">
        <v>409</v>
      </c>
      <c r="G10" s="130"/>
      <c r="H10" s="130"/>
    </row>
    <row r="11" spans="1:8" ht="15.95" customHeight="1">
      <c r="A11" s="101" t="s">
        <v>37</v>
      </c>
      <c r="B11" s="111">
        <v>21.2</v>
      </c>
      <c r="C11" s="12">
        <v>86.6</v>
      </c>
      <c r="D11" s="12">
        <v>164.9</v>
      </c>
      <c r="E11" s="471" t="s">
        <v>409</v>
      </c>
      <c r="F11" s="471" t="s">
        <v>409</v>
      </c>
      <c r="G11" s="130"/>
      <c r="H11" s="130"/>
    </row>
    <row r="12" spans="1:8" ht="15.95" customHeight="1">
      <c r="A12" s="101" t="s">
        <v>36</v>
      </c>
      <c r="B12" s="111">
        <v>33</v>
      </c>
      <c r="C12" s="12">
        <v>32.6</v>
      </c>
      <c r="D12" s="12">
        <v>40.700000000000003</v>
      </c>
      <c r="E12" s="471" t="s">
        <v>409</v>
      </c>
      <c r="F12" s="471" t="s">
        <v>409</v>
      </c>
      <c r="G12" s="130"/>
      <c r="H12" s="130"/>
    </row>
    <row r="13" spans="1:8" ht="15.95" customHeight="1">
      <c r="A13" s="103" t="s">
        <v>35</v>
      </c>
      <c r="B13" s="311">
        <f>SUM(B14:B19)</f>
        <v>175.10000000000002</v>
      </c>
      <c r="C13" s="311">
        <f>SUM(C14:C19)</f>
        <v>424.90000000000003</v>
      </c>
      <c r="D13" s="242">
        <f>SUM(D14:D19)</f>
        <v>204.10000000000002</v>
      </c>
      <c r="E13" s="471" t="s">
        <v>409</v>
      </c>
      <c r="F13" s="471" t="s">
        <v>409</v>
      </c>
      <c r="G13" s="130"/>
      <c r="H13" s="109"/>
    </row>
    <row r="14" spans="1:8" ht="15.95" customHeight="1">
      <c r="A14" s="101" t="s">
        <v>34</v>
      </c>
      <c r="B14" s="240">
        <v>-0.6</v>
      </c>
      <c r="C14" s="240">
        <v>14.8</v>
      </c>
      <c r="D14" s="240">
        <v>32.4</v>
      </c>
      <c r="E14" s="471" t="s">
        <v>409</v>
      </c>
      <c r="F14" s="471" t="s">
        <v>409</v>
      </c>
      <c r="G14" s="130"/>
      <c r="H14" s="130"/>
    </row>
    <row r="15" spans="1:8" ht="15.95" customHeight="1">
      <c r="A15" s="101" t="s">
        <v>33</v>
      </c>
      <c r="B15" s="111">
        <v>0</v>
      </c>
      <c r="C15" s="111">
        <v>0</v>
      </c>
      <c r="D15" s="111">
        <v>0</v>
      </c>
      <c r="E15" s="471" t="s">
        <v>409</v>
      </c>
      <c r="F15" s="471" t="s">
        <v>409</v>
      </c>
      <c r="G15" s="130"/>
      <c r="H15" s="130"/>
    </row>
    <row r="16" spans="1:8" ht="15.95" customHeight="1">
      <c r="A16" s="101" t="s">
        <v>32</v>
      </c>
      <c r="B16" s="240">
        <v>87.4</v>
      </c>
      <c r="C16" s="240">
        <v>241</v>
      </c>
      <c r="D16" s="240">
        <v>77.900000000000006</v>
      </c>
      <c r="E16" s="471" t="s">
        <v>409</v>
      </c>
      <c r="F16" s="471" t="s">
        <v>409</v>
      </c>
      <c r="G16" s="130"/>
      <c r="H16" s="130"/>
    </row>
    <row r="17" spans="1:8" ht="15.95" customHeight="1">
      <c r="A17" s="101" t="s">
        <v>10</v>
      </c>
      <c r="B17" s="240">
        <v>2</v>
      </c>
      <c r="C17" s="240">
        <v>1.1000000000000001</v>
      </c>
      <c r="D17" s="240">
        <v>0</v>
      </c>
      <c r="E17" s="471" t="s">
        <v>409</v>
      </c>
      <c r="F17" s="471" t="s">
        <v>409</v>
      </c>
      <c r="G17" s="130"/>
      <c r="H17" s="130"/>
    </row>
    <row r="18" spans="1:8" ht="15.95" customHeight="1">
      <c r="A18" s="104" t="s">
        <v>9</v>
      </c>
      <c r="B18" s="240"/>
      <c r="C18" s="240"/>
      <c r="D18" s="240"/>
      <c r="E18" s="471" t="s">
        <v>409</v>
      </c>
      <c r="F18" s="471" t="s">
        <v>409</v>
      </c>
      <c r="G18" s="130"/>
      <c r="H18" s="130"/>
    </row>
    <row r="19" spans="1:8" ht="15.95" customHeight="1">
      <c r="A19" s="101" t="s">
        <v>8</v>
      </c>
      <c r="B19" s="240">
        <v>86.3</v>
      </c>
      <c r="C19" s="240">
        <v>168</v>
      </c>
      <c r="D19" s="240">
        <v>93.8</v>
      </c>
      <c r="E19" s="471" t="s">
        <v>409</v>
      </c>
      <c r="F19" s="471" t="s">
        <v>409</v>
      </c>
      <c r="G19" s="130"/>
      <c r="H19" s="130"/>
    </row>
    <row r="20" spans="1:8" ht="15.95" customHeight="1">
      <c r="A20" s="104" t="s">
        <v>7</v>
      </c>
      <c r="B20" s="240"/>
      <c r="C20" s="240"/>
      <c r="D20" s="240"/>
      <c r="E20" s="471" t="s">
        <v>409</v>
      </c>
      <c r="F20" s="471" t="s">
        <v>409</v>
      </c>
      <c r="G20" s="130"/>
      <c r="H20" s="130"/>
    </row>
    <row r="21" spans="1:8" ht="15.95" customHeight="1">
      <c r="A21" s="103" t="s">
        <v>6</v>
      </c>
      <c r="B21" s="312">
        <f>SUM(B23:B24)</f>
        <v>-0.3</v>
      </c>
      <c r="C21" s="312">
        <f>SUM(C23:C24)</f>
        <v>1.45</v>
      </c>
      <c r="D21" s="312">
        <f>SUM(D23:D24)</f>
        <v>-1.7</v>
      </c>
      <c r="E21" s="471" t="s">
        <v>409</v>
      </c>
      <c r="F21" s="471" t="s">
        <v>409</v>
      </c>
      <c r="G21" s="130"/>
      <c r="H21" s="130"/>
    </row>
    <row r="22" spans="1:8" ht="15.95" customHeight="1">
      <c r="A22" s="102" t="s">
        <v>5</v>
      </c>
      <c r="B22" s="242"/>
      <c r="C22" s="242"/>
      <c r="D22" s="242"/>
      <c r="E22" s="471" t="s">
        <v>409</v>
      </c>
      <c r="F22" s="471" t="s">
        <v>409</v>
      </c>
      <c r="G22" s="130"/>
      <c r="H22" s="130"/>
    </row>
    <row r="23" spans="1:8" ht="15.95" customHeight="1">
      <c r="A23" s="101" t="s">
        <v>31</v>
      </c>
      <c r="B23" s="240">
        <v>-0.3</v>
      </c>
      <c r="C23" s="240">
        <v>1.45</v>
      </c>
      <c r="D23" s="240">
        <v>-1.7</v>
      </c>
      <c r="E23" s="471" t="s">
        <v>409</v>
      </c>
      <c r="F23" s="471" t="s">
        <v>409</v>
      </c>
      <c r="G23" s="130"/>
      <c r="H23" s="130"/>
    </row>
    <row r="24" spans="1:8" ht="15.95" customHeight="1">
      <c r="A24" s="101" t="s">
        <v>30</v>
      </c>
      <c r="B24" s="111">
        <v>0</v>
      </c>
      <c r="C24" s="111">
        <v>0</v>
      </c>
      <c r="D24" s="111">
        <v>0</v>
      </c>
      <c r="E24" s="471" t="s">
        <v>409</v>
      </c>
      <c r="F24" s="471" t="s">
        <v>409</v>
      </c>
      <c r="G24" s="130"/>
      <c r="H24" s="130"/>
    </row>
    <row r="25" spans="1:8" ht="15.95" customHeight="1">
      <c r="A25" s="105"/>
      <c r="B25" s="56"/>
      <c r="C25" s="56"/>
      <c r="D25" s="56"/>
      <c r="E25" s="56"/>
    </row>
    <row r="26" spans="1:8" ht="15.95" customHeight="1">
      <c r="A26" s="97"/>
      <c r="B26" s="495"/>
      <c r="C26" s="495"/>
      <c r="D26" s="495"/>
      <c r="E26" s="495"/>
    </row>
    <row r="27" spans="1:8" ht="15.95" customHeight="1">
      <c r="A27" s="103" t="s">
        <v>23</v>
      </c>
      <c r="B27" s="305">
        <v>100</v>
      </c>
      <c r="C27" s="305">
        <v>100</v>
      </c>
      <c r="D27" s="305">
        <v>100</v>
      </c>
      <c r="E27" s="305" t="s">
        <v>409</v>
      </c>
      <c r="F27" s="305" t="s">
        <v>409</v>
      </c>
      <c r="G27" s="47"/>
    </row>
    <row r="28" spans="1:8" ht="15.95" customHeight="1">
      <c r="A28" s="103" t="s">
        <v>38</v>
      </c>
      <c r="B28" s="305">
        <f>(B10/$B$9)*100</f>
        <v>23.668122270742359</v>
      </c>
      <c r="C28" s="305">
        <f>(C10/$C$9)*100</f>
        <v>21.849509669141227</v>
      </c>
      <c r="D28" s="305">
        <f>(D10/$D$9)*100</f>
        <v>50.392156862745097</v>
      </c>
      <c r="E28" s="305" t="s">
        <v>409</v>
      </c>
      <c r="F28" s="305" t="s">
        <v>409</v>
      </c>
    </row>
    <row r="29" spans="1:8" ht="15.95" customHeight="1">
      <c r="A29" s="101" t="s">
        <v>37</v>
      </c>
      <c r="B29" s="306">
        <f t="shared" ref="B29:B42" si="0">(B11/$B$9)*100</f>
        <v>9.2576419213973793</v>
      </c>
      <c r="C29" s="306">
        <f t="shared" ref="C29:C42" si="1">(C11/$C$9)*100</f>
        <v>15.87388873613784</v>
      </c>
      <c r="D29" s="306">
        <f t="shared" ref="D29:D42" si="2">(D11/$D$9)*100</f>
        <v>40.416666666666664</v>
      </c>
      <c r="E29" s="305" t="s">
        <v>409</v>
      </c>
      <c r="F29" s="305" t="s">
        <v>409</v>
      </c>
      <c r="G29" s="47"/>
      <c r="H29" s="47"/>
    </row>
    <row r="30" spans="1:8" ht="15.95" customHeight="1">
      <c r="A30" s="101" t="s">
        <v>36</v>
      </c>
      <c r="B30" s="306">
        <f t="shared" si="0"/>
        <v>14.410480349344979</v>
      </c>
      <c r="C30" s="306">
        <f t="shared" si="1"/>
        <v>5.9756209330033911</v>
      </c>
      <c r="D30" s="306">
        <f t="shared" si="2"/>
        <v>9.9754901960784306</v>
      </c>
      <c r="E30" s="305" t="s">
        <v>409</v>
      </c>
      <c r="F30" s="305" t="s">
        <v>409</v>
      </c>
      <c r="G30" s="47"/>
      <c r="H30" s="47"/>
    </row>
    <row r="31" spans="1:8" ht="15.95" customHeight="1">
      <c r="A31" s="103" t="s">
        <v>35</v>
      </c>
      <c r="B31" s="305">
        <f t="shared" si="0"/>
        <v>76.46288209606989</v>
      </c>
      <c r="C31" s="305">
        <f t="shared" si="1"/>
        <v>77.88470351021904</v>
      </c>
      <c r="D31" s="305">
        <f t="shared" si="2"/>
        <v>50.024509803921568</v>
      </c>
      <c r="E31" s="305" t="s">
        <v>409</v>
      </c>
      <c r="F31" s="305" t="s">
        <v>409</v>
      </c>
      <c r="G31" s="47"/>
      <c r="H31" s="47"/>
    </row>
    <row r="32" spans="1:8" ht="15.95" customHeight="1">
      <c r="A32" s="101" t="s">
        <v>34</v>
      </c>
      <c r="B32" s="306">
        <f t="shared" si="0"/>
        <v>-0.26200873362445415</v>
      </c>
      <c r="C32" s="306">
        <f t="shared" si="1"/>
        <v>2.7128585830812941</v>
      </c>
      <c r="D32" s="306">
        <f t="shared" si="2"/>
        <v>7.9411764705882337</v>
      </c>
      <c r="E32" s="305" t="s">
        <v>409</v>
      </c>
      <c r="F32" s="305" t="s">
        <v>409</v>
      </c>
      <c r="G32" s="47"/>
      <c r="H32" s="47"/>
    </row>
    <row r="33" spans="1:8" ht="15.95" customHeight="1">
      <c r="A33" s="101" t="s">
        <v>33</v>
      </c>
      <c r="B33" s="306"/>
      <c r="C33" s="306"/>
      <c r="D33" s="306"/>
      <c r="E33" s="305" t="s">
        <v>409</v>
      </c>
      <c r="F33" s="305" t="s">
        <v>409</v>
      </c>
      <c r="G33" s="47"/>
      <c r="H33" s="47"/>
    </row>
    <row r="34" spans="1:8" ht="15.95" customHeight="1">
      <c r="A34" s="101" t="s">
        <v>32</v>
      </c>
      <c r="B34" s="306">
        <f t="shared" si="0"/>
        <v>38.165938864628821</v>
      </c>
      <c r="C34" s="306">
        <f t="shared" si="1"/>
        <v>44.175602602877824</v>
      </c>
      <c r="D34" s="306">
        <f t="shared" si="2"/>
        <v>19.093137254901961</v>
      </c>
      <c r="E34" s="305" t="s">
        <v>409</v>
      </c>
      <c r="F34" s="305" t="s">
        <v>409</v>
      </c>
      <c r="G34" s="47"/>
      <c r="H34" s="47"/>
    </row>
    <row r="35" spans="1:8" ht="15.95" customHeight="1">
      <c r="A35" s="101" t="s">
        <v>10</v>
      </c>
      <c r="B35" s="306">
        <f t="shared" si="0"/>
        <v>0.87336244541484709</v>
      </c>
      <c r="C35" s="306">
        <f t="shared" si="1"/>
        <v>0.20163138117496102</v>
      </c>
      <c r="D35" s="306">
        <f t="shared" si="2"/>
        <v>0</v>
      </c>
      <c r="E35" s="305" t="s">
        <v>409</v>
      </c>
      <c r="F35" s="305" t="s">
        <v>409</v>
      </c>
      <c r="G35" s="47"/>
      <c r="H35" s="47"/>
    </row>
    <row r="36" spans="1:8" ht="15.95" customHeight="1">
      <c r="A36" s="104" t="s">
        <v>9</v>
      </c>
      <c r="B36" s="306"/>
      <c r="C36" s="306"/>
      <c r="D36" s="306"/>
      <c r="E36" s="305" t="s">
        <v>409</v>
      </c>
      <c r="F36" s="305" t="s">
        <v>409</v>
      </c>
      <c r="G36" s="47"/>
      <c r="H36" s="47"/>
    </row>
    <row r="37" spans="1:8" ht="15.95" customHeight="1">
      <c r="A37" s="101" t="s">
        <v>8</v>
      </c>
      <c r="B37" s="306">
        <f t="shared" si="0"/>
        <v>37.685589519650655</v>
      </c>
      <c r="C37" s="306">
        <f t="shared" si="1"/>
        <v>30.794610943084955</v>
      </c>
      <c r="D37" s="306">
        <f t="shared" si="2"/>
        <v>22.990196078431367</v>
      </c>
      <c r="E37" s="305" t="s">
        <v>409</v>
      </c>
      <c r="F37" s="305" t="s">
        <v>409</v>
      </c>
      <c r="G37" s="47"/>
      <c r="H37" s="47"/>
    </row>
    <row r="38" spans="1:8" ht="15.95" customHeight="1">
      <c r="A38" s="104" t="s">
        <v>7</v>
      </c>
      <c r="B38" s="306"/>
      <c r="C38" s="306"/>
      <c r="D38" s="306"/>
      <c r="E38" s="305" t="s">
        <v>409</v>
      </c>
      <c r="F38" s="305" t="s">
        <v>409</v>
      </c>
      <c r="G38" s="47"/>
      <c r="H38" s="47"/>
    </row>
    <row r="39" spans="1:8" ht="15.95" customHeight="1">
      <c r="A39" s="103" t="s">
        <v>6</v>
      </c>
      <c r="B39" s="305">
        <f t="shared" si="0"/>
        <v>-0.13100436681222707</v>
      </c>
      <c r="C39" s="305">
        <f t="shared" si="1"/>
        <v>0.26578682063972137</v>
      </c>
      <c r="D39" s="305">
        <f t="shared" si="2"/>
        <v>-0.41666666666666657</v>
      </c>
      <c r="E39" s="305" t="s">
        <v>409</v>
      </c>
      <c r="F39" s="305" t="s">
        <v>409</v>
      </c>
      <c r="G39" s="47"/>
      <c r="H39" s="47"/>
    </row>
    <row r="40" spans="1:8" ht="15.95" customHeight="1">
      <c r="A40" s="102" t="s">
        <v>5</v>
      </c>
      <c r="B40" s="306"/>
      <c r="C40" s="306"/>
      <c r="D40" s="306"/>
      <c r="E40" s="305" t="s">
        <v>409</v>
      </c>
      <c r="F40" s="305" t="s">
        <v>409</v>
      </c>
      <c r="G40" s="47"/>
      <c r="H40" s="47"/>
    </row>
    <row r="41" spans="1:8" ht="15.95" customHeight="1">
      <c r="A41" s="101" t="s">
        <v>31</v>
      </c>
      <c r="B41" s="306">
        <f t="shared" si="0"/>
        <v>-0.13100436681222707</v>
      </c>
      <c r="C41" s="306">
        <f t="shared" si="1"/>
        <v>0.26578682063972137</v>
      </c>
      <c r="D41" s="306">
        <f t="shared" si="2"/>
        <v>-0.41666666666666657</v>
      </c>
      <c r="E41" s="305" t="s">
        <v>409</v>
      </c>
      <c r="F41" s="305" t="s">
        <v>409</v>
      </c>
      <c r="G41" s="47"/>
      <c r="H41" s="47"/>
    </row>
    <row r="42" spans="1:8" s="83" customFormat="1" ht="15.95" customHeight="1">
      <c r="A42" s="101" t="s">
        <v>30</v>
      </c>
      <c r="B42" s="306">
        <f t="shared" si="0"/>
        <v>0</v>
      </c>
      <c r="C42" s="306">
        <f t="shared" si="1"/>
        <v>0</v>
      </c>
      <c r="D42" s="306">
        <f t="shared" si="2"/>
        <v>0</v>
      </c>
      <c r="E42" s="305" t="s">
        <v>409</v>
      </c>
      <c r="F42" s="305" t="s">
        <v>409</v>
      </c>
      <c r="G42" s="47"/>
      <c r="H42" s="47"/>
    </row>
    <row r="43" spans="1:8" s="83" customFormat="1"/>
    <row r="44" spans="1:8">
      <c r="A44" s="205"/>
      <c r="B44" s="205"/>
      <c r="C44" s="205"/>
      <c r="D44" s="205"/>
      <c r="E44" s="205"/>
      <c r="F44" s="205"/>
    </row>
    <row r="45" spans="1:8">
      <c r="E45" s="354"/>
      <c r="F45" s="56">
        <v>173</v>
      </c>
    </row>
  </sheetData>
  <mergeCells count="2">
    <mergeCell ref="B26:E26"/>
    <mergeCell ref="B8:F8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0"/>
  <sheetViews>
    <sheetView topLeftCell="A25" workbookViewId="0">
      <selection activeCell="G40" sqref="G40"/>
    </sheetView>
  </sheetViews>
  <sheetFormatPr defaultColWidth="8.88671875" defaultRowHeight="15"/>
  <cols>
    <col min="1" max="1" width="41.6640625" style="8" customWidth="1"/>
    <col min="2" max="2" width="7.21875" style="8" customWidth="1"/>
    <col min="3" max="3" width="8.33203125" style="8" customWidth="1"/>
    <col min="4" max="4" width="8.44140625" style="8" customWidth="1"/>
    <col min="5" max="5" width="10.109375" style="8" customWidth="1"/>
    <col min="6" max="6" width="8.6640625" style="8" customWidth="1"/>
    <col min="7" max="7" width="9.5546875" style="8" customWidth="1"/>
    <col min="8" max="16384" width="8.88671875" style="8"/>
  </cols>
  <sheetData>
    <row r="1" spans="1:10" ht="19.5" customHeight="1">
      <c r="A1" s="15" t="s">
        <v>358</v>
      </c>
      <c r="B1" s="12"/>
      <c r="C1" s="12"/>
    </row>
    <row r="2" spans="1:10" ht="19.5" customHeight="1">
      <c r="A2" s="29" t="s">
        <v>141</v>
      </c>
      <c r="B2" s="12"/>
      <c r="C2" s="12"/>
    </row>
    <row r="3" spans="1:10" ht="9" customHeight="1">
      <c r="A3" s="14"/>
      <c r="B3" s="12"/>
      <c r="C3" s="12"/>
    </row>
    <row r="4" spans="1:10" ht="19.5" customHeight="1">
      <c r="A4" s="11"/>
      <c r="B4" s="10"/>
      <c r="E4" s="10" t="s">
        <v>41</v>
      </c>
      <c r="F4" s="10"/>
    </row>
    <row r="5" spans="1:10" s="46" customFormat="1" ht="27" customHeight="1">
      <c r="A5" s="68"/>
      <c r="B5" s="184">
        <v>2015</v>
      </c>
      <c r="C5" s="356">
        <v>2016</v>
      </c>
      <c r="D5" s="356">
        <v>2017</v>
      </c>
      <c r="E5" s="356">
        <v>2018</v>
      </c>
      <c r="F5" s="356">
        <v>2019</v>
      </c>
    </row>
    <row r="6" spans="1:10" s="46" customFormat="1" ht="9" customHeight="1">
      <c r="A6" s="68"/>
      <c r="B6" s="67"/>
    </row>
    <row r="7" spans="1:10" ht="17.45" customHeight="1">
      <c r="A7" s="189" t="s">
        <v>18</v>
      </c>
      <c r="B7" s="241">
        <f>SUM(B8:B27)</f>
        <v>229.00000000000003</v>
      </c>
      <c r="C7" s="241">
        <f>SUM(C8:C27)</f>
        <v>545.6</v>
      </c>
      <c r="D7" s="241">
        <f>SUM(D8:D27)</f>
        <v>408.00000000000006</v>
      </c>
      <c r="E7" s="242" t="s">
        <v>409</v>
      </c>
      <c r="F7" s="242" t="s">
        <v>409</v>
      </c>
      <c r="G7" s="246"/>
      <c r="H7" s="17"/>
      <c r="I7" s="17"/>
      <c r="J7" s="17"/>
    </row>
    <row r="8" spans="1:10" ht="24">
      <c r="A8" s="219" t="s">
        <v>210</v>
      </c>
      <c r="B8" s="12">
        <v>31.7</v>
      </c>
      <c r="C8" s="12">
        <v>82.4</v>
      </c>
      <c r="D8" s="12">
        <v>108.9</v>
      </c>
      <c r="E8" s="242" t="s">
        <v>409</v>
      </c>
      <c r="F8" s="242" t="s">
        <v>409</v>
      </c>
      <c r="G8" s="27"/>
    </row>
    <row r="9" spans="1:10" s="9" customFormat="1" ht="15.75">
      <c r="A9" s="219" t="s">
        <v>211</v>
      </c>
      <c r="B9" s="12">
        <v>2</v>
      </c>
      <c r="C9" s="12">
        <v>-0.4</v>
      </c>
      <c r="D9" s="12">
        <v>-0.3</v>
      </c>
      <c r="E9" s="242" t="s">
        <v>409</v>
      </c>
      <c r="F9" s="242" t="s">
        <v>409</v>
      </c>
      <c r="G9" s="27"/>
      <c r="H9" s="18"/>
    </row>
    <row r="10" spans="1:10">
      <c r="A10" s="219" t="s">
        <v>212</v>
      </c>
      <c r="B10" s="12">
        <v>54</v>
      </c>
      <c r="C10" s="12">
        <v>59</v>
      </c>
      <c r="D10" s="12">
        <v>67.8</v>
      </c>
      <c r="E10" s="242" t="s">
        <v>409</v>
      </c>
      <c r="F10" s="242" t="s">
        <v>409</v>
      </c>
      <c r="G10" s="27"/>
    </row>
    <row r="11" spans="1:10" ht="36">
      <c r="A11" s="219" t="s">
        <v>213</v>
      </c>
      <c r="B11" s="12">
        <v>19</v>
      </c>
      <c r="C11" s="12">
        <v>15.4</v>
      </c>
      <c r="D11" s="12">
        <v>57.3</v>
      </c>
      <c r="E11" s="242" t="s">
        <v>409</v>
      </c>
      <c r="F11" s="242" t="s">
        <v>409</v>
      </c>
      <c r="G11" s="27"/>
    </row>
    <row r="12" spans="1:10" ht="36">
      <c r="A12" s="219" t="s">
        <v>214</v>
      </c>
      <c r="B12" s="12">
        <v>6.4</v>
      </c>
      <c r="C12" s="12">
        <v>6.8</v>
      </c>
      <c r="D12" s="12">
        <v>6</v>
      </c>
      <c r="E12" s="242" t="s">
        <v>409</v>
      </c>
      <c r="F12" s="242" t="s">
        <v>409</v>
      </c>
      <c r="G12" s="27"/>
    </row>
    <row r="13" spans="1:10">
      <c r="A13" s="219" t="s">
        <v>215</v>
      </c>
      <c r="B13" s="12">
        <v>76.7</v>
      </c>
      <c r="C13" s="12">
        <v>64.400000000000006</v>
      </c>
      <c r="D13" s="12">
        <v>67.3</v>
      </c>
      <c r="E13" s="242" t="s">
        <v>409</v>
      </c>
      <c r="F13" s="242" t="s">
        <v>409</v>
      </c>
      <c r="G13" s="27"/>
    </row>
    <row r="14" spans="1:10" ht="36">
      <c r="A14" s="219" t="s">
        <v>216</v>
      </c>
      <c r="B14" s="12">
        <v>10.7</v>
      </c>
      <c r="C14" s="12">
        <v>278.2</v>
      </c>
      <c r="D14" s="12">
        <v>56.7</v>
      </c>
      <c r="E14" s="242" t="s">
        <v>409</v>
      </c>
      <c r="F14" s="242" t="s">
        <v>409</v>
      </c>
      <c r="G14" s="27"/>
    </row>
    <row r="15" spans="1:10">
      <c r="A15" s="220" t="s">
        <v>217</v>
      </c>
      <c r="B15" s="12">
        <v>-3.6</v>
      </c>
      <c r="C15" s="12">
        <v>-10.6</v>
      </c>
      <c r="D15" s="12">
        <v>-6.2</v>
      </c>
      <c r="E15" s="242" t="s">
        <v>409</v>
      </c>
      <c r="F15" s="242" t="s">
        <v>409</v>
      </c>
      <c r="G15" s="27"/>
    </row>
    <row r="16" spans="1:10" s="9" customFormat="1" ht="24">
      <c r="A16" s="219" t="s">
        <v>218</v>
      </c>
      <c r="B16" s="12">
        <v>3.8</v>
      </c>
      <c r="C16" s="12">
        <v>5.2</v>
      </c>
      <c r="D16" s="12">
        <v>2.6</v>
      </c>
      <c r="E16" s="242" t="s">
        <v>409</v>
      </c>
      <c r="F16" s="242" t="s">
        <v>409</v>
      </c>
      <c r="G16" s="27"/>
    </row>
    <row r="17" spans="1:7">
      <c r="A17" s="219" t="s">
        <v>219</v>
      </c>
      <c r="B17" s="12">
        <v>-8.4</v>
      </c>
      <c r="C17" s="12">
        <v>0</v>
      </c>
      <c r="D17" s="12">
        <v>1</v>
      </c>
      <c r="E17" s="242" t="s">
        <v>409</v>
      </c>
      <c r="F17" s="242" t="s">
        <v>409</v>
      </c>
      <c r="G17" s="27"/>
    </row>
    <row r="18" spans="1:7" ht="24">
      <c r="A18" s="219" t="s">
        <v>220</v>
      </c>
      <c r="B18" s="12">
        <v>0.8</v>
      </c>
      <c r="C18" s="12">
        <v>1.3</v>
      </c>
      <c r="D18" s="12">
        <v>1.9</v>
      </c>
      <c r="E18" s="242" t="s">
        <v>409</v>
      </c>
      <c r="F18" s="242" t="s">
        <v>409</v>
      </c>
      <c r="G18" s="27"/>
    </row>
    <row r="19" spans="1:7">
      <c r="A19" s="219" t="s">
        <v>221</v>
      </c>
      <c r="B19" s="12">
        <v>0.6</v>
      </c>
      <c r="C19" s="12">
        <v>0.6</v>
      </c>
      <c r="D19" s="12">
        <v>-0.4</v>
      </c>
      <c r="E19" s="242" t="s">
        <v>409</v>
      </c>
      <c r="F19" s="242" t="s">
        <v>409</v>
      </c>
      <c r="G19" s="27"/>
    </row>
    <row r="20" spans="1:7" ht="24">
      <c r="A20" s="219" t="s">
        <v>222</v>
      </c>
      <c r="B20" s="12">
        <v>13</v>
      </c>
      <c r="C20" s="12">
        <v>22.2</v>
      </c>
      <c r="D20" s="12">
        <v>21</v>
      </c>
      <c r="E20" s="242" t="s">
        <v>409</v>
      </c>
      <c r="F20" s="242" t="s">
        <v>409</v>
      </c>
      <c r="G20" s="27"/>
    </row>
    <row r="21" spans="1:7" ht="24">
      <c r="A21" s="219" t="s">
        <v>223</v>
      </c>
      <c r="B21" s="12">
        <v>-0.1</v>
      </c>
      <c r="C21" s="12">
        <v>0.1</v>
      </c>
      <c r="D21" s="12">
        <v>0.5</v>
      </c>
      <c r="E21" s="242" t="s">
        <v>409</v>
      </c>
      <c r="F21" s="242" t="s">
        <v>409</v>
      </c>
      <c r="G21" s="27"/>
    </row>
    <row r="22" spans="1:7" ht="48">
      <c r="A22" s="219" t="s">
        <v>224</v>
      </c>
      <c r="B22" s="12"/>
      <c r="C22" s="12"/>
      <c r="D22" s="12"/>
      <c r="E22" s="242" t="s">
        <v>409</v>
      </c>
      <c r="F22" s="242" t="s">
        <v>409</v>
      </c>
      <c r="G22" s="27"/>
    </row>
    <row r="23" spans="1:7">
      <c r="A23" s="219" t="s">
        <v>225</v>
      </c>
      <c r="B23" s="12">
        <v>1</v>
      </c>
      <c r="C23" s="12">
        <v>1.5</v>
      </c>
      <c r="D23" s="12">
        <v>0.3</v>
      </c>
      <c r="E23" s="242" t="s">
        <v>409</v>
      </c>
      <c r="F23" s="242" t="s">
        <v>409</v>
      </c>
      <c r="G23" s="27"/>
    </row>
    <row r="24" spans="1:7" ht="24">
      <c r="A24" s="219" t="s">
        <v>226</v>
      </c>
      <c r="B24" s="12"/>
      <c r="C24" s="12"/>
      <c r="D24" s="12"/>
      <c r="E24" s="242" t="s">
        <v>409</v>
      </c>
      <c r="F24" s="242" t="s">
        <v>409</v>
      </c>
      <c r="G24" s="27"/>
    </row>
    <row r="25" spans="1:7" ht="24">
      <c r="A25" s="219" t="s">
        <v>227</v>
      </c>
      <c r="B25" s="12">
        <v>21.4</v>
      </c>
      <c r="C25" s="12">
        <v>19.399999999999999</v>
      </c>
      <c r="D25" s="12">
        <v>23.5</v>
      </c>
      <c r="E25" s="242" t="s">
        <v>409</v>
      </c>
      <c r="F25" s="242" t="s">
        <v>409</v>
      </c>
      <c r="G25" s="27"/>
    </row>
    <row r="26" spans="1:7">
      <c r="A26" s="219" t="s">
        <v>228</v>
      </c>
      <c r="B26" s="12">
        <v>0</v>
      </c>
      <c r="C26" s="12">
        <v>0.1</v>
      </c>
      <c r="D26" s="12">
        <v>0.1</v>
      </c>
      <c r="E26" s="242" t="s">
        <v>409</v>
      </c>
      <c r="F26" s="242" t="s">
        <v>409</v>
      </c>
      <c r="G26" s="27"/>
    </row>
    <row r="27" spans="1:7" ht="48">
      <c r="A27" s="219" t="s">
        <v>229</v>
      </c>
      <c r="B27" s="310"/>
      <c r="C27" s="12"/>
      <c r="D27" s="12"/>
      <c r="E27" s="241"/>
      <c r="F27" s="12"/>
    </row>
    <row r="28" spans="1:7">
      <c r="A28" s="202"/>
    </row>
    <row r="29" spans="1:7">
      <c r="A29" s="201"/>
    </row>
    <row r="30" spans="1:7">
      <c r="A30" s="201"/>
    </row>
    <row r="31" spans="1:7">
      <c r="A31" s="202"/>
    </row>
    <row r="32" spans="1:7">
      <c r="A32" s="474"/>
      <c r="B32" s="221"/>
      <c r="C32" s="221"/>
      <c r="D32" s="221"/>
      <c r="E32" s="221"/>
      <c r="F32" s="221"/>
    </row>
    <row r="33" spans="1:6">
      <c r="A33" s="221"/>
      <c r="B33" s="221"/>
      <c r="C33" s="221"/>
      <c r="D33" s="221"/>
      <c r="E33" s="354"/>
      <c r="F33" s="354"/>
    </row>
    <row r="40" spans="1:6">
      <c r="A40" s="476"/>
      <c r="B40" s="476"/>
      <c r="C40" s="476"/>
      <c r="D40" s="476"/>
      <c r="E40" s="476"/>
      <c r="F40" s="476">
        <v>174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7" workbookViewId="0">
      <selection activeCell="F42" sqref="F42"/>
    </sheetView>
  </sheetViews>
  <sheetFormatPr defaultColWidth="8.88671875" defaultRowHeight="18" customHeight="1"/>
  <cols>
    <col min="1" max="1" width="38.109375" style="45" customWidth="1"/>
    <col min="2" max="6" width="7.21875" style="45" customWidth="1"/>
    <col min="7" max="16384" width="8.88671875" style="45"/>
  </cols>
  <sheetData>
    <row r="1" spans="1:9" ht="19.5" customHeight="1">
      <c r="A1" s="517" t="s">
        <v>359</v>
      </c>
      <c r="B1" s="517"/>
      <c r="C1" s="517"/>
      <c r="D1" s="517"/>
      <c r="E1" s="517"/>
    </row>
    <row r="2" spans="1:9" ht="19.5" customHeight="1">
      <c r="A2" s="133" t="s">
        <v>145</v>
      </c>
      <c r="B2" s="56"/>
      <c r="C2" s="56"/>
    </row>
    <row r="3" spans="1:9" ht="19.5" customHeight="1">
      <c r="A3" s="64"/>
      <c r="B3" s="56"/>
      <c r="C3" s="56"/>
    </row>
    <row r="4" spans="1:9" ht="19.5" customHeight="1">
      <c r="A4" s="64"/>
      <c r="B4" s="56"/>
      <c r="C4" s="121"/>
      <c r="D4" s="121"/>
      <c r="E4" s="121"/>
      <c r="F4" s="121"/>
    </row>
    <row r="5" spans="1:9" ht="19.5" customHeight="1">
      <c r="A5" s="88"/>
      <c r="B5" s="79"/>
      <c r="E5" s="79" t="s">
        <v>41</v>
      </c>
      <c r="F5" s="79"/>
    </row>
    <row r="6" spans="1:9" ht="27" customHeight="1">
      <c r="A6" s="7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9" ht="19.5" customHeight="1">
      <c r="A7" s="77"/>
      <c r="B7" s="132"/>
    </row>
    <row r="8" spans="1:9" ht="15.6" customHeight="1">
      <c r="A8" s="191" t="s">
        <v>18</v>
      </c>
      <c r="B8" s="128">
        <f>SUM(B9:B27)</f>
        <v>228.99999999999994</v>
      </c>
      <c r="C8" s="128">
        <f>SUM(C9:C27)</f>
        <v>545.6</v>
      </c>
      <c r="D8" s="128">
        <f>SUM(D9:D27)</f>
        <v>407.99999999999994</v>
      </c>
      <c r="E8" s="128" t="s">
        <v>409</v>
      </c>
      <c r="F8" s="128" t="s">
        <v>409</v>
      </c>
      <c r="G8" s="130"/>
      <c r="H8" s="130"/>
      <c r="I8" s="130"/>
    </row>
    <row r="9" spans="1:9" ht="15.6" customHeight="1">
      <c r="A9" s="207" t="s">
        <v>190</v>
      </c>
      <c r="B9" s="243">
        <v>208.6</v>
      </c>
      <c r="C9" s="243">
        <v>467.8</v>
      </c>
      <c r="D9" s="243">
        <v>300.60000000000002</v>
      </c>
      <c r="E9" s="128" t="s">
        <v>409</v>
      </c>
      <c r="F9" s="128" t="s">
        <v>409</v>
      </c>
      <c r="G9" s="109"/>
    </row>
    <row r="10" spans="1:9" ht="18" customHeight="1">
      <c r="A10" s="208" t="s">
        <v>191</v>
      </c>
      <c r="B10" s="243"/>
      <c r="C10" s="243"/>
      <c r="D10" s="243"/>
      <c r="E10" s="128" t="s">
        <v>409</v>
      </c>
      <c r="F10" s="128" t="s">
        <v>409</v>
      </c>
    </row>
    <row r="11" spans="1:9" ht="18" customHeight="1">
      <c r="A11" s="207" t="s">
        <v>192</v>
      </c>
      <c r="B11" s="243">
        <v>10.7</v>
      </c>
      <c r="C11" s="243">
        <v>3.9</v>
      </c>
      <c r="D11" s="243">
        <v>-34</v>
      </c>
      <c r="E11" s="128" t="s">
        <v>409</v>
      </c>
      <c r="F11" s="128" t="s">
        <v>409</v>
      </c>
    </row>
    <row r="12" spans="1:9" ht="18" customHeight="1">
      <c r="A12" s="208" t="s">
        <v>193</v>
      </c>
      <c r="B12" s="243"/>
      <c r="C12" s="243"/>
      <c r="D12" s="243"/>
      <c r="E12" s="128" t="s">
        <v>409</v>
      </c>
      <c r="F12" s="128" t="s">
        <v>409</v>
      </c>
    </row>
    <row r="13" spans="1:9" ht="18" customHeight="1">
      <c r="A13" s="207" t="s">
        <v>194</v>
      </c>
      <c r="B13" s="243">
        <v>-24.9</v>
      </c>
      <c r="C13" s="243">
        <v>-5.7</v>
      </c>
      <c r="D13" s="243">
        <v>-2.1</v>
      </c>
      <c r="E13" s="128" t="s">
        <v>409</v>
      </c>
      <c r="F13" s="128" t="s">
        <v>409</v>
      </c>
    </row>
    <row r="14" spans="1:9" ht="18" customHeight="1">
      <c r="A14" s="208" t="s">
        <v>195</v>
      </c>
      <c r="B14" s="243"/>
      <c r="C14" s="243"/>
      <c r="D14" s="243"/>
      <c r="E14" s="128" t="s">
        <v>409</v>
      </c>
      <c r="F14" s="128" t="s">
        <v>409</v>
      </c>
    </row>
    <row r="15" spans="1:9" ht="18" customHeight="1">
      <c r="A15" s="207" t="s">
        <v>196</v>
      </c>
      <c r="B15" s="243">
        <v>15.2</v>
      </c>
      <c r="C15" s="243">
        <v>29</v>
      </c>
      <c r="D15" s="243">
        <v>8.6999999999999993</v>
      </c>
      <c r="E15" s="128" t="s">
        <v>409</v>
      </c>
      <c r="F15" s="128" t="s">
        <v>409</v>
      </c>
    </row>
    <row r="16" spans="1:9" ht="18" customHeight="1">
      <c r="A16" s="208" t="s">
        <v>197</v>
      </c>
      <c r="B16" s="243"/>
      <c r="C16" s="243"/>
      <c r="D16" s="243"/>
      <c r="E16" s="128" t="s">
        <v>409</v>
      </c>
      <c r="F16" s="128" t="s">
        <v>409</v>
      </c>
    </row>
    <row r="17" spans="1:6" ht="18" customHeight="1">
      <c r="A17" s="207" t="s">
        <v>198</v>
      </c>
      <c r="B17" s="243">
        <v>0.2</v>
      </c>
      <c r="C17" s="243">
        <v>24</v>
      </c>
      <c r="D17" s="243">
        <v>62.1</v>
      </c>
      <c r="E17" s="128" t="s">
        <v>409</v>
      </c>
      <c r="F17" s="128" t="s">
        <v>409</v>
      </c>
    </row>
    <row r="18" spans="1:6" ht="18" customHeight="1">
      <c r="A18" s="208" t="s">
        <v>199</v>
      </c>
      <c r="B18" s="243"/>
      <c r="C18" s="243"/>
      <c r="D18" s="243"/>
      <c r="E18" s="128" t="s">
        <v>409</v>
      </c>
      <c r="F18" s="128" t="s">
        <v>409</v>
      </c>
    </row>
    <row r="19" spans="1:6" ht="18" customHeight="1">
      <c r="A19" s="207" t="s">
        <v>200</v>
      </c>
      <c r="B19" s="243">
        <v>1.2</v>
      </c>
      <c r="C19" s="243">
        <v>3</v>
      </c>
      <c r="D19" s="243">
        <v>-0.6</v>
      </c>
      <c r="E19" s="128" t="s">
        <v>409</v>
      </c>
      <c r="F19" s="128" t="s">
        <v>409</v>
      </c>
    </row>
    <row r="20" spans="1:6" ht="18" customHeight="1">
      <c r="A20" s="208" t="s">
        <v>201</v>
      </c>
      <c r="B20" s="243"/>
      <c r="C20" s="243"/>
      <c r="D20" s="243"/>
      <c r="E20" s="128" t="s">
        <v>409</v>
      </c>
      <c r="F20" s="128" t="s">
        <v>409</v>
      </c>
    </row>
    <row r="21" spans="1:6" ht="18" customHeight="1">
      <c r="A21" s="207" t="s">
        <v>202</v>
      </c>
      <c r="B21" s="243">
        <v>-12.6</v>
      </c>
      <c r="C21" s="243">
        <v>-4</v>
      </c>
      <c r="D21" s="243">
        <v>22.7</v>
      </c>
      <c r="E21" s="128" t="s">
        <v>409</v>
      </c>
      <c r="F21" s="128" t="s">
        <v>409</v>
      </c>
    </row>
    <row r="22" spans="1:6" ht="18" customHeight="1">
      <c r="A22" s="208" t="s">
        <v>203</v>
      </c>
      <c r="B22" s="243"/>
      <c r="C22" s="243"/>
      <c r="D22" s="243"/>
      <c r="E22" s="128" t="s">
        <v>409</v>
      </c>
      <c r="F22" s="128" t="s">
        <v>409</v>
      </c>
    </row>
    <row r="23" spans="1:6" ht="18" customHeight="1">
      <c r="A23" s="207" t="s">
        <v>204</v>
      </c>
      <c r="B23" s="243">
        <v>22.3</v>
      </c>
      <c r="C23" s="243">
        <v>19.399999999999999</v>
      </c>
      <c r="D23" s="243">
        <v>41.2</v>
      </c>
      <c r="E23" s="128" t="s">
        <v>409</v>
      </c>
      <c r="F23" s="128" t="s">
        <v>409</v>
      </c>
    </row>
    <row r="24" spans="1:6" ht="18" customHeight="1">
      <c r="A24" s="208" t="s">
        <v>205</v>
      </c>
      <c r="B24" s="243"/>
      <c r="C24" s="243"/>
      <c r="D24" s="243"/>
      <c r="E24" s="128" t="s">
        <v>409</v>
      </c>
      <c r="F24" s="128" t="s">
        <v>409</v>
      </c>
    </row>
    <row r="25" spans="1:6" ht="18" customHeight="1">
      <c r="A25" s="207" t="s">
        <v>206</v>
      </c>
      <c r="B25" s="243">
        <v>9.6</v>
      </c>
      <c r="C25" s="243">
        <v>9.6</v>
      </c>
      <c r="D25" s="243">
        <v>16.2</v>
      </c>
      <c r="E25" s="128" t="s">
        <v>409</v>
      </c>
      <c r="F25" s="128" t="s">
        <v>409</v>
      </c>
    </row>
    <row r="26" spans="1:6" ht="18" customHeight="1">
      <c r="A26" s="208" t="s">
        <v>207</v>
      </c>
      <c r="B26" s="243"/>
      <c r="C26" s="243"/>
      <c r="D26" s="243"/>
      <c r="E26" s="128" t="s">
        <v>409</v>
      </c>
      <c r="F26" s="128" t="s">
        <v>409</v>
      </c>
    </row>
    <row r="27" spans="1:6" ht="18" customHeight="1">
      <c r="A27" s="207" t="s">
        <v>208</v>
      </c>
      <c r="B27" s="243">
        <v>-1.3</v>
      </c>
      <c r="C27" s="243">
        <v>-1.4</v>
      </c>
      <c r="D27" s="243">
        <v>-6.8</v>
      </c>
      <c r="E27" s="128" t="s">
        <v>409</v>
      </c>
      <c r="F27" s="128" t="s">
        <v>409</v>
      </c>
    </row>
    <row r="28" spans="1:6" ht="18" customHeight="1">
      <c r="A28" s="208" t="s">
        <v>209</v>
      </c>
    </row>
    <row r="38" spans="1:7" ht="18" customHeight="1">
      <c r="A38" s="83"/>
      <c r="B38" s="83"/>
      <c r="C38" s="83"/>
      <c r="D38" s="83"/>
      <c r="E38" s="83"/>
      <c r="F38" s="83"/>
    </row>
    <row r="39" spans="1:7" ht="18" customHeight="1">
      <c r="A39" s="83"/>
      <c r="B39" s="83"/>
      <c r="C39" s="83"/>
      <c r="D39" s="83"/>
      <c r="E39" s="354"/>
    </row>
    <row r="44" spans="1:7" ht="18" customHeight="1">
      <c r="A44" s="373"/>
      <c r="B44" s="373"/>
      <c r="C44" s="373"/>
      <c r="D44" s="373"/>
      <c r="E44" s="373"/>
      <c r="F44" s="373"/>
      <c r="G44" s="371">
        <v>175</v>
      </c>
    </row>
  </sheetData>
  <mergeCells count="1">
    <mergeCell ref="A1:E1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2" workbookViewId="0">
      <selection activeCell="H15" sqref="H15"/>
    </sheetView>
  </sheetViews>
  <sheetFormatPr defaultColWidth="8.88671875" defaultRowHeight="15"/>
  <cols>
    <col min="1" max="1" width="38.109375" style="45" customWidth="1"/>
    <col min="2" max="5" width="7.21875" style="45" customWidth="1"/>
    <col min="6" max="16384" width="8.88671875" style="45"/>
  </cols>
  <sheetData>
    <row r="1" spans="1:8" ht="19.5" customHeight="1">
      <c r="A1" s="82" t="s">
        <v>360</v>
      </c>
    </row>
    <row r="2" spans="1:8" ht="19.5" customHeight="1">
      <c r="A2" s="82" t="s">
        <v>180</v>
      </c>
    </row>
    <row r="3" spans="1:8" ht="19.5" customHeight="1">
      <c r="A3" s="131" t="s">
        <v>181</v>
      </c>
    </row>
    <row r="4" spans="1:8" ht="19.5" customHeight="1">
      <c r="A4" s="81"/>
      <c r="C4" s="121"/>
      <c r="D4" s="121"/>
      <c r="E4" s="121"/>
    </row>
    <row r="5" spans="1:8" ht="19.5" customHeight="1">
      <c r="A5" s="89"/>
      <c r="E5" s="137" t="s">
        <v>65</v>
      </c>
    </row>
    <row r="6" spans="1:8" ht="27" customHeight="1">
      <c r="A6" s="107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8" ht="19.5" customHeight="1">
      <c r="A7" s="107"/>
    </row>
    <row r="8" spans="1:8" ht="15.95" customHeight="1">
      <c r="A8" s="77"/>
      <c r="B8" s="136"/>
    </row>
    <row r="9" spans="1:8" ht="15.95" customHeight="1">
      <c r="A9" s="103" t="s">
        <v>23</v>
      </c>
      <c r="B9" s="135">
        <v>1.3385068669493778</v>
      </c>
      <c r="C9" s="135">
        <v>2.7201336258476272</v>
      </c>
      <c r="D9" s="135">
        <f>('96'!D9/'81'!D9)*100</f>
        <v>1.6117563403650157</v>
      </c>
      <c r="E9" s="135">
        <v>0.02</v>
      </c>
      <c r="F9" s="135">
        <v>0.01</v>
      </c>
    </row>
    <row r="10" spans="1:8" ht="15.95" customHeight="1">
      <c r="A10" s="103" t="s">
        <v>38</v>
      </c>
      <c r="B10" s="135"/>
      <c r="C10" s="135"/>
      <c r="D10" s="135"/>
      <c r="E10" s="135"/>
      <c r="F10" s="135"/>
    </row>
    <row r="11" spans="1:8" ht="15.95" customHeight="1">
      <c r="A11" s="101" t="s">
        <v>37</v>
      </c>
      <c r="B11" s="134">
        <v>1.6382775829532581</v>
      </c>
      <c r="C11" s="134">
        <v>10.852130325814535</v>
      </c>
      <c r="D11" s="134">
        <f>('96'!D11/'81'!D11)*100</f>
        <v>16.457085828343317</v>
      </c>
      <c r="E11" s="134">
        <v>4.3899999999999997</v>
      </c>
      <c r="F11" s="134">
        <v>9.9700000000000006</v>
      </c>
      <c r="G11" s="47"/>
      <c r="H11" s="47"/>
    </row>
    <row r="12" spans="1:8" ht="15.95" customHeight="1">
      <c r="A12" s="101" t="s">
        <v>36</v>
      </c>
      <c r="B12" s="134">
        <v>8.7301587301587293</v>
      </c>
      <c r="C12" s="134">
        <v>7.7251184834123228</v>
      </c>
      <c r="D12" s="134">
        <f>('96'!D12/'81'!D12)*100</f>
        <v>9.3135011441647606</v>
      </c>
      <c r="E12" s="134">
        <v>8.85</v>
      </c>
      <c r="F12" s="134">
        <v>5.43</v>
      </c>
      <c r="G12" s="47"/>
      <c r="H12" s="47"/>
    </row>
    <row r="13" spans="1:8" ht="15.95" customHeight="1">
      <c r="A13" s="103" t="s">
        <v>35</v>
      </c>
      <c r="B13" s="134">
        <v>1.134319052919385</v>
      </c>
      <c r="C13" s="134">
        <v>2.2566254182378249</v>
      </c>
      <c r="D13" s="134">
        <f>('96'!D13/'81'!D13)*100</f>
        <v>0.8550481776288229</v>
      </c>
      <c r="E13" s="134">
        <v>-0.42</v>
      </c>
      <c r="F13" s="134">
        <v>-0.46</v>
      </c>
      <c r="G13" s="47"/>
      <c r="H13" s="47"/>
    </row>
    <row r="14" spans="1:8" ht="15.95" customHeight="1">
      <c r="A14" s="101" t="s">
        <v>34</v>
      </c>
      <c r="B14" s="134">
        <v>-3.2804596142616889E-2</v>
      </c>
      <c r="C14" s="134">
        <v>0.90575275397796817</v>
      </c>
      <c r="D14" s="134">
        <f>('96'!D14/'81'!D14)*100</f>
        <v>2.2995031937544357</v>
      </c>
      <c r="E14" s="134">
        <v>0.44</v>
      </c>
      <c r="F14" s="134">
        <v>0</v>
      </c>
      <c r="G14" s="47"/>
      <c r="H14" s="47"/>
    </row>
    <row r="15" spans="1:8" ht="15.95" customHeight="1">
      <c r="A15" s="101" t="s">
        <v>33</v>
      </c>
      <c r="B15" s="248">
        <v>0</v>
      </c>
      <c r="C15" s="248">
        <v>0</v>
      </c>
      <c r="D15" s="134">
        <v>0</v>
      </c>
      <c r="E15" s="134">
        <v>0</v>
      </c>
      <c r="F15" s="134">
        <v>0</v>
      </c>
      <c r="G15" s="47"/>
      <c r="H15" s="47"/>
    </row>
    <row r="16" spans="1:8" ht="15.95" customHeight="1">
      <c r="A16" s="101" t="s">
        <v>32</v>
      </c>
      <c r="B16" s="134">
        <v>0.90261282660332542</v>
      </c>
      <c r="C16" s="134">
        <v>1.9197068663374224</v>
      </c>
      <c r="D16" s="134">
        <f>('96'!D16/'81'!D16)*100</f>
        <v>0.45590214783168498</v>
      </c>
      <c r="E16" s="134">
        <v>0.36</v>
      </c>
      <c r="F16" s="134">
        <v>-0.3</v>
      </c>
      <c r="G16" s="47"/>
      <c r="H16" s="47"/>
    </row>
    <row r="17" spans="1:8" ht="15.95" customHeight="1">
      <c r="A17" s="101" t="s">
        <v>10</v>
      </c>
      <c r="B17" s="134">
        <v>2.1078813684365842</v>
      </c>
      <c r="C17" s="134">
        <v>1.6923076923076925</v>
      </c>
      <c r="D17" s="134">
        <v>0</v>
      </c>
      <c r="E17" s="134">
        <v>0</v>
      </c>
      <c r="F17" s="134">
        <v>0</v>
      </c>
      <c r="G17" s="47"/>
      <c r="H17" s="47"/>
    </row>
    <row r="18" spans="1:8" ht="15.95" customHeight="1">
      <c r="A18" s="104" t="s">
        <v>9</v>
      </c>
      <c r="B18" s="134"/>
      <c r="C18" s="134"/>
      <c r="D18" s="134"/>
      <c r="E18" s="134"/>
      <c r="F18" s="134"/>
      <c r="G18" s="47"/>
      <c r="H18" s="47"/>
    </row>
    <row r="19" spans="1:8" ht="15.95" customHeight="1">
      <c r="A19" s="101" t="s">
        <v>8</v>
      </c>
      <c r="B19" s="134">
        <v>90.955081048038608</v>
      </c>
      <c r="C19" s="134">
        <v>258.46153846153845</v>
      </c>
      <c r="D19" s="134">
        <f>('96'!D19/'81'!D19)*100</f>
        <v>1.7454410122813548</v>
      </c>
      <c r="E19" s="134">
        <v>-3.63</v>
      </c>
      <c r="F19" s="134">
        <v>-2.13</v>
      </c>
      <c r="G19" s="47"/>
      <c r="H19" s="47"/>
    </row>
    <row r="20" spans="1:8" ht="15.95" customHeight="1">
      <c r="A20" s="104" t="s">
        <v>7</v>
      </c>
      <c r="B20" s="134"/>
      <c r="C20" s="134"/>
      <c r="D20" s="134"/>
      <c r="E20" s="134"/>
      <c r="F20" s="134"/>
      <c r="G20" s="47"/>
      <c r="H20" s="47"/>
    </row>
    <row r="21" spans="1:8" ht="15.95" customHeight="1">
      <c r="A21" s="103" t="s">
        <v>6</v>
      </c>
      <c r="B21" s="248">
        <v>0</v>
      </c>
      <c r="C21" s="134">
        <v>20.714285714285712</v>
      </c>
      <c r="D21" s="134">
        <f>('96'!D21/'81'!D21)*100</f>
        <v>-34</v>
      </c>
      <c r="E21" s="134">
        <v>-93.33</v>
      </c>
      <c r="F21" s="134">
        <v>-315.01</v>
      </c>
      <c r="G21" s="47"/>
      <c r="H21" s="47"/>
    </row>
    <row r="22" spans="1:8" ht="15.95" customHeight="1">
      <c r="A22" s="102" t="s">
        <v>5</v>
      </c>
      <c r="B22" s="248"/>
      <c r="C22" s="134"/>
      <c r="D22" s="134"/>
      <c r="E22" s="134"/>
      <c r="F22" s="134"/>
      <c r="G22" s="47"/>
      <c r="H22" s="47"/>
    </row>
    <row r="23" spans="1:8" ht="15.95" customHeight="1">
      <c r="A23" s="101" t="s">
        <v>31</v>
      </c>
      <c r="B23" s="248">
        <v>0</v>
      </c>
      <c r="C23" s="134">
        <v>20.714285714285712</v>
      </c>
      <c r="D23" s="134">
        <f>('96'!D23/'81'!D23)*100</f>
        <v>-34</v>
      </c>
      <c r="E23" s="134">
        <v>-93.33</v>
      </c>
      <c r="F23" s="134">
        <v>-1359.2</v>
      </c>
      <c r="G23" s="47"/>
      <c r="H23" s="47"/>
    </row>
    <row r="24" spans="1:8" ht="15.95" customHeight="1">
      <c r="A24" s="101" t="s">
        <v>30</v>
      </c>
      <c r="B24" s="248">
        <v>0</v>
      </c>
      <c r="C24" s="248">
        <v>0</v>
      </c>
      <c r="D24" s="248">
        <v>0</v>
      </c>
      <c r="E24" s="248">
        <v>0</v>
      </c>
      <c r="F24" s="248">
        <v>0</v>
      </c>
      <c r="G24" s="47"/>
      <c r="H24" s="47"/>
    </row>
    <row r="25" spans="1:8" ht="15.95" customHeight="1">
      <c r="A25" s="105"/>
      <c r="B25" s="111"/>
    </row>
    <row r="26" spans="1:8" s="83" customFormat="1"/>
    <row r="45" spans="1:6">
      <c r="A45" s="205"/>
      <c r="B45" s="205"/>
      <c r="C45" s="205"/>
      <c r="D45" s="205"/>
      <c r="E45" s="205"/>
      <c r="F45" s="205"/>
    </row>
    <row r="46" spans="1:6">
      <c r="E46" s="354"/>
      <c r="F46" s="354">
        <v>176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F7" sqref="F7:F25"/>
    </sheetView>
  </sheetViews>
  <sheetFormatPr defaultColWidth="8.88671875" defaultRowHeight="15"/>
  <cols>
    <col min="1" max="1" width="38.109375" style="8" customWidth="1"/>
    <col min="2" max="5" width="7.21875" style="8" customWidth="1"/>
    <col min="6" max="16384" width="8.88671875" style="8"/>
  </cols>
  <sheetData>
    <row r="1" spans="1:11" ht="19.5" customHeight="1">
      <c r="A1" s="15" t="s">
        <v>361</v>
      </c>
      <c r="B1" s="12"/>
      <c r="C1" s="12"/>
    </row>
    <row r="2" spans="1:11" ht="19.5" customHeight="1">
      <c r="A2" s="29" t="s">
        <v>178</v>
      </c>
      <c r="B2" s="12"/>
      <c r="C2" s="12"/>
    </row>
    <row r="3" spans="1:11" ht="7.5" customHeight="1">
      <c r="A3" s="14"/>
      <c r="B3" s="12"/>
      <c r="C3" s="121"/>
      <c r="D3" s="121"/>
      <c r="E3" s="121"/>
    </row>
    <row r="4" spans="1:11" ht="19.5" customHeight="1">
      <c r="A4" s="11"/>
      <c r="B4" s="138"/>
      <c r="E4" s="79" t="s">
        <v>66</v>
      </c>
    </row>
    <row r="5" spans="1:11" s="46" customFormat="1" ht="27" customHeight="1">
      <c r="A5" s="68"/>
      <c r="B5" s="184">
        <v>2015</v>
      </c>
      <c r="C5" s="356">
        <v>2016</v>
      </c>
      <c r="D5" s="356">
        <v>2017</v>
      </c>
      <c r="E5" s="356">
        <v>2018</v>
      </c>
      <c r="F5" s="356">
        <v>2019</v>
      </c>
    </row>
    <row r="6" spans="1:11" s="46" customFormat="1" ht="16.5" customHeight="1">
      <c r="A6" s="68"/>
      <c r="B6" s="67"/>
    </row>
    <row r="7" spans="1:11" ht="17.45" customHeight="1">
      <c r="A7" s="189" t="s">
        <v>18</v>
      </c>
      <c r="B7" s="313">
        <v>1.3385009210522931</v>
      </c>
      <c r="C7" s="313">
        <v>2.7203829278021541</v>
      </c>
      <c r="D7" s="313">
        <f>('97'!D7/'82'!D8)*100</f>
        <v>1.6117563403650157</v>
      </c>
      <c r="E7" s="313">
        <f>('[1]97'!E7/'[1]82'!E8)*100</f>
        <v>1.5012760846719715E-2</v>
      </c>
      <c r="F7" s="313">
        <f>('[1]97'!F7/'[1]82'!F8)*100</f>
        <v>7.8911332473895826E-3</v>
      </c>
      <c r="G7" s="246"/>
      <c r="H7" s="246"/>
      <c r="I7" s="246"/>
      <c r="J7" s="246"/>
      <c r="K7" s="246"/>
    </row>
    <row r="8" spans="1:11" ht="24">
      <c r="A8" s="219" t="s">
        <v>210</v>
      </c>
      <c r="B8" s="314">
        <v>3.0427024572941832</v>
      </c>
      <c r="C8" s="314">
        <v>9.6037296037296045</v>
      </c>
      <c r="D8" s="314">
        <f>('97'!D8/'82'!D9)*100</f>
        <v>10.501446480231436</v>
      </c>
      <c r="E8" s="314">
        <f>('[1]97'!E8/'[1]82'!E9)*100</f>
        <v>3.3509234828496042</v>
      </c>
      <c r="F8" s="314">
        <f>('[1]97'!F8/'[1]82'!F9)*100</f>
        <v>6.751301628747715</v>
      </c>
    </row>
    <row r="9" spans="1:11" s="9" customFormat="1" ht="15.75">
      <c r="A9" s="219" t="s">
        <v>211</v>
      </c>
      <c r="B9" s="314">
        <v>0.83009595909287104</v>
      </c>
      <c r="C9" s="314">
        <v>-0.20833333333333334</v>
      </c>
      <c r="D9" s="314">
        <f>('97'!D9/'82'!D10)*100</f>
        <v>-0.22058823529411764</v>
      </c>
      <c r="E9" s="314">
        <f>('[1]97'!E9/'[1]82'!E10)*100</f>
        <v>-0.43478260869565216</v>
      </c>
      <c r="F9" s="314">
        <f>('[1]97'!F9/'[1]82'!F10)*100</f>
        <v>1.3742002981233046</v>
      </c>
    </row>
    <row r="10" spans="1:11">
      <c r="A10" s="219" t="s">
        <v>212</v>
      </c>
      <c r="B10" s="314">
        <v>2.4306849670237072</v>
      </c>
      <c r="C10" s="314">
        <v>2.7201475334255418</v>
      </c>
      <c r="D10" s="314">
        <f>('97'!D10/'82'!D11)*100</f>
        <v>2.7141713370696556</v>
      </c>
      <c r="E10" s="314">
        <f>('[1]97'!E10/'[1]82'!E11)*100</f>
        <v>-3.8649957277129019</v>
      </c>
      <c r="F10" s="314">
        <f>('[1]97'!F10/'[1]82'!F11)*100</f>
        <v>-0.88772135446886524</v>
      </c>
    </row>
    <row r="11" spans="1:11" ht="36">
      <c r="A11" s="219" t="s">
        <v>213</v>
      </c>
      <c r="B11" s="314">
        <v>7.8684071031009797</v>
      </c>
      <c r="C11" s="314">
        <v>6.7248908296943233</v>
      </c>
      <c r="D11" s="314">
        <f>('97'!D11/'82'!D12)*100</f>
        <v>13.87409200968523</v>
      </c>
      <c r="E11" s="314">
        <f>('[1]97'!E11/'[1]82'!E12)*100</f>
        <v>8.3080260303687634</v>
      </c>
      <c r="F11" s="314">
        <f>('[1]97'!F11/'[1]82'!F12)*100</f>
        <v>-7.4462029378089278</v>
      </c>
    </row>
    <row r="12" spans="1:11" ht="36">
      <c r="A12" s="219" t="s">
        <v>214</v>
      </c>
      <c r="B12" s="314">
        <v>6.3093970582436212</v>
      </c>
      <c r="C12" s="314">
        <v>7.2340425531914887</v>
      </c>
      <c r="D12" s="314">
        <f>('97'!D12/'82'!D13)*100</f>
        <v>5.9405940594059405</v>
      </c>
      <c r="E12" s="314">
        <f>('[1]97'!E12/'[1]82'!E13)*100</f>
        <v>5.1219512195121952</v>
      </c>
      <c r="F12" s="314">
        <f>('[1]97'!F12/'[1]82'!F13)*100</f>
        <v>-2.288978340717513</v>
      </c>
    </row>
    <row r="13" spans="1:11">
      <c r="A13" s="219" t="s">
        <v>215</v>
      </c>
      <c r="B13" s="314">
        <v>1.7995743431846931</v>
      </c>
      <c r="C13" s="314">
        <v>1.2856857656218807</v>
      </c>
      <c r="D13" s="314">
        <f>('97'!D13/'82'!D14)*100</f>
        <v>1.2281021897810218</v>
      </c>
      <c r="E13" s="314">
        <f>('[1]97'!E13/'[1]82'!E14)*100</f>
        <v>0.70335820895522394</v>
      </c>
      <c r="F13" s="314">
        <f>('[1]97'!F13/'[1]82'!F14)*100</f>
        <v>1.5043379405268003</v>
      </c>
    </row>
    <row r="14" spans="1:11" ht="36">
      <c r="A14" s="219" t="s">
        <v>216</v>
      </c>
      <c r="B14" s="314">
        <v>0.1384251717507084</v>
      </c>
      <c r="C14" s="314">
        <v>2.7125585023400935</v>
      </c>
      <c r="D14" s="314">
        <f>('97'!D14/'82'!D15)*100</f>
        <v>0.38928939237899074</v>
      </c>
      <c r="E14" s="314">
        <f>('[1]97'!E14/'[1]82'!E15)*100</f>
        <v>-0.15126413599366131</v>
      </c>
      <c r="F14" s="314">
        <f>('[1]97'!F14/'[1]82'!F15)*100</f>
        <v>-0.58420132576658856</v>
      </c>
    </row>
    <row r="15" spans="1:11">
      <c r="A15" s="220" t="s">
        <v>217</v>
      </c>
      <c r="B15" s="314">
        <v>-0.63276566051067706</v>
      </c>
      <c r="C15" s="314">
        <v>-1.7755443886097153</v>
      </c>
      <c r="D15" s="314">
        <f>('97'!D15/'82'!D16)*100</f>
        <v>-1.4485981308411215</v>
      </c>
      <c r="E15" s="314">
        <f>('[1]97'!E15/'[1]82'!E16)*100</f>
        <v>-6.6339066339066335</v>
      </c>
      <c r="F15" s="314">
        <f>('[1]97'!F15/'[1]82'!F16)*100</f>
        <v>-3.6914122951840884</v>
      </c>
    </row>
    <row r="16" spans="1:11" s="9" customFormat="1" ht="24">
      <c r="A16" s="219" t="s">
        <v>218</v>
      </c>
      <c r="B16" s="314">
        <v>4.1242036488349125</v>
      </c>
      <c r="C16" s="314">
        <v>4.9523809523809526</v>
      </c>
      <c r="D16" s="314">
        <f>('97'!D16/'82'!D17)*100</f>
        <v>3.7142857142857144</v>
      </c>
      <c r="E16" s="314">
        <f>('[1]97'!E16/'[1]82'!E17)*100</f>
        <v>0.41095890410958902</v>
      </c>
      <c r="F16" s="314">
        <f>('[1]97'!F16/'[1]82'!F17)*100</f>
        <v>-4.33798739331883</v>
      </c>
    </row>
    <row r="17" spans="1:6" ht="24">
      <c r="A17" s="219" t="s">
        <v>219</v>
      </c>
      <c r="B17" s="314">
        <v>-7.4100211714890616</v>
      </c>
      <c r="C17" s="314">
        <v>0</v>
      </c>
      <c r="D17" s="314">
        <f>('97'!D17/'82'!D18)*100</f>
        <v>100</v>
      </c>
      <c r="E17" s="314">
        <f>('[1]97'!E17/'[1]82'!E18)*100</f>
        <v>-0.11494252873563218</v>
      </c>
      <c r="F17" s="314">
        <f>('[1]97'!F17/'[1]82'!F18)*100</f>
        <v>1.3565623561671463</v>
      </c>
    </row>
    <row r="18" spans="1:6" ht="24">
      <c r="A18" s="219" t="s">
        <v>220</v>
      </c>
      <c r="B18" s="314">
        <v>3.3569720112458561</v>
      </c>
      <c r="C18" s="314">
        <v>6.5</v>
      </c>
      <c r="D18" s="314">
        <f>('97'!D18/'82'!D19)*100</f>
        <v>9.0476190476190474</v>
      </c>
      <c r="E18" s="314">
        <f>('[1]97'!E18/'[1]82'!E19)*100</f>
        <v>11.333333333333332</v>
      </c>
      <c r="F18" s="314">
        <f>('[1]97'!F18/'[1]82'!F19)*100</f>
        <v>12.839500838895971</v>
      </c>
    </row>
    <row r="19" spans="1:6" ht="24">
      <c r="A19" s="219" t="s">
        <v>221</v>
      </c>
      <c r="B19" s="314">
        <v>11.834319526627219</v>
      </c>
      <c r="C19" s="314">
        <v>3</v>
      </c>
      <c r="D19" s="314">
        <f>('97'!D19/'82'!D20)*100</f>
        <v>-1.6666666666666667</v>
      </c>
      <c r="E19" s="314">
        <f>('[1]97'!E19/'[1]82'!E20)*100</f>
        <v>-0.3125</v>
      </c>
      <c r="F19" s="314">
        <f>('[1]97'!F19/'[1]82'!F20)*100</f>
        <v>-12.79684100839107</v>
      </c>
    </row>
    <row r="20" spans="1:6" ht="24">
      <c r="A20" s="219" t="s">
        <v>222</v>
      </c>
      <c r="B20" s="314">
        <v>5.4975028650447619</v>
      </c>
      <c r="C20" s="314">
        <v>8.2835820895522385</v>
      </c>
      <c r="D20" s="314">
        <f>('97'!D20/'82'!D21)*100</f>
        <v>6.9536423841059598</v>
      </c>
      <c r="E20" s="314">
        <f>('[1]97'!E20/'[1]82'!E21)*100</f>
        <v>4.2442748091603058</v>
      </c>
      <c r="F20" s="314">
        <f>('[1]97'!F20/'[1]82'!F21)*100</f>
        <v>5.5571059633906801</v>
      </c>
    </row>
    <row r="21" spans="1:6" ht="24">
      <c r="A21" s="219" t="s">
        <v>223</v>
      </c>
      <c r="B21" s="314">
        <v>-1.0458063166701528</v>
      </c>
      <c r="C21" s="314">
        <v>1</v>
      </c>
      <c r="D21" s="314">
        <f>('97'!D21/'82'!D22)*100</f>
        <v>4.1666666666666661</v>
      </c>
      <c r="E21" s="314">
        <f>('[1]97'!E21/'[1]82'!E22)*100</f>
        <v>0.55555555555555558</v>
      </c>
      <c r="F21" s="314">
        <f>('[1]97'!F21/'[1]82'!F22)*100</f>
        <v>4.3349852294649809</v>
      </c>
    </row>
    <row r="22" spans="1:6" ht="60">
      <c r="A22" s="219" t="s">
        <v>224</v>
      </c>
      <c r="B22" s="314"/>
      <c r="C22" s="314"/>
      <c r="D22" s="314"/>
      <c r="E22" s="314"/>
      <c r="F22" s="314"/>
    </row>
    <row r="23" spans="1:6">
      <c r="A23" s="219" t="s">
        <v>225</v>
      </c>
      <c r="B23" s="314">
        <v>14.564520827264785</v>
      </c>
      <c r="C23" s="314">
        <v>18.75</v>
      </c>
      <c r="D23" s="314">
        <f>('97'!D23/'82'!D24)*100</f>
        <v>2.7272727272727271</v>
      </c>
      <c r="E23" s="314">
        <f>('[1]97'!E23/'[1]82'!E24)*100</f>
        <v>-1.875</v>
      </c>
      <c r="F23" s="314">
        <f>('[1]97'!F23/'[1]82'!F24)*100</f>
        <v>13.65294218614021</v>
      </c>
    </row>
    <row r="24" spans="1:6" ht="24">
      <c r="A24" s="219" t="s">
        <v>226</v>
      </c>
      <c r="B24" s="314"/>
      <c r="C24" s="314"/>
      <c r="D24" s="314"/>
      <c r="E24" s="314"/>
      <c r="F24" s="314"/>
    </row>
    <row r="25" spans="1:6" ht="24">
      <c r="A25" s="219" t="s">
        <v>227</v>
      </c>
      <c r="B25" s="314">
        <v>10.050156857588338</v>
      </c>
      <c r="C25" s="314">
        <v>8.8584474885844742</v>
      </c>
      <c r="D25" s="314">
        <f>('97'!D25/'82'!D26)*100</f>
        <v>11.032863849765258</v>
      </c>
      <c r="E25" s="314">
        <f>('[1]97'!E25/'[1]82'!E26)*100</f>
        <v>11.48936170212766</v>
      </c>
      <c r="F25" s="314">
        <f>('[1]97'!F25/'[1]82'!F26)*100</f>
        <v>11.767584300684524</v>
      </c>
    </row>
    <row r="26" spans="1:6">
      <c r="A26" s="219" t="s">
        <v>228</v>
      </c>
      <c r="B26" s="314"/>
      <c r="C26" s="314"/>
      <c r="D26" s="314"/>
      <c r="E26" s="314"/>
      <c r="F26" s="314"/>
    </row>
    <row r="27" spans="1:6" ht="60">
      <c r="A27" s="219" t="s">
        <v>229</v>
      </c>
      <c r="B27" s="314"/>
      <c r="C27" s="314"/>
      <c r="D27" s="314"/>
      <c r="E27" s="314"/>
    </row>
    <row r="28" spans="1:6">
      <c r="A28" s="201"/>
    </row>
    <row r="29" spans="1:6">
      <c r="A29" s="202"/>
    </row>
    <row r="30" spans="1:6">
      <c r="A30" s="201"/>
    </row>
    <row r="31" spans="1:6">
      <c r="A31" s="474"/>
      <c r="B31" s="221"/>
      <c r="C31" s="221"/>
      <c r="D31" s="221"/>
      <c r="E31" s="221"/>
      <c r="F31" s="221"/>
    </row>
    <row r="32" spans="1:6">
      <c r="A32" s="221"/>
      <c r="B32" s="221"/>
      <c r="C32" s="221"/>
      <c r="D32" s="221"/>
      <c r="E32" s="354"/>
      <c r="F32" s="221"/>
    </row>
    <row r="37" spans="1:6">
      <c r="A37" s="475"/>
      <c r="B37" s="475"/>
      <c r="C37" s="475"/>
      <c r="D37" s="475"/>
      <c r="E37" s="475"/>
      <c r="F37" s="476">
        <v>177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10" sqref="K10"/>
    </sheetView>
  </sheetViews>
  <sheetFormatPr defaultColWidth="8.88671875" defaultRowHeight="18" customHeight="1"/>
  <cols>
    <col min="1" max="1" width="35.44140625" style="45" customWidth="1"/>
    <col min="2" max="5" width="7.21875" style="45" customWidth="1"/>
    <col min="6" max="16384" width="8.88671875" style="45"/>
  </cols>
  <sheetData>
    <row r="1" spans="1:11" ht="19.5" customHeight="1">
      <c r="A1" s="517" t="s">
        <v>362</v>
      </c>
      <c r="B1" s="517"/>
      <c r="C1" s="517"/>
      <c r="D1" s="517"/>
      <c r="E1" s="517"/>
    </row>
    <row r="2" spans="1:11" ht="19.5" customHeight="1">
      <c r="A2" s="133" t="s">
        <v>146</v>
      </c>
      <c r="B2" s="56"/>
      <c r="C2" s="56"/>
    </row>
    <row r="3" spans="1:11" ht="19.5" customHeight="1">
      <c r="A3" s="64"/>
      <c r="B3" s="56"/>
      <c r="C3" s="56"/>
    </row>
    <row r="4" spans="1:11" ht="19.5" customHeight="1">
      <c r="A4" s="64"/>
      <c r="B4" s="56"/>
      <c r="C4" s="121"/>
      <c r="D4" s="121"/>
      <c r="E4" s="121"/>
    </row>
    <row r="5" spans="1:11" ht="19.5" customHeight="1">
      <c r="A5" s="88"/>
      <c r="B5" s="138"/>
      <c r="C5" s="79"/>
      <c r="E5" s="79" t="s">
        <v>66</v>
      </c>
    </row>
    <row r="6" spans="1:11" ht="27" customHeight="1">
      <c r="A6" s="7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11" ht="19.5" customHeight="1">
      <c r="A7" s="77"/>
      <c r="B7" s="139"/>
    </row>
    <row r="8" spans="1:11" ht="15.6" customHeight="1">
      <c r="A8" s="191" t="s">
        <v>18</v>
      </c>
      <c r="B8" s="51">
        <v>1.3384768250628321</v>
      </c>
      <c r="C8" s="51">
        <v>2.7203829278021541</v>
      </c>
      <c r="D8" s="51">
        <f>('98'!D8/'83'!D8)*100</f>
        <v>1.6117563403650152</v>
      </c>
      <c r="E8" s="51">
        <f>('[1]98'!E8/'[1]83'!E8)*100</f>
        <v>1.5012760846719733E-2</v>
      </c>
      <c r="F8" s="51">
        <f>('[1]98'!F8/'[1]83'!F8)*100</f>
        <v>7.8913563296200712E-3</v>
      </c>
      <c r="G8" s="47"/>
      <c r="H8" s="47"/>
      <c r="I8" s="47"/>
      <c r="J8" s="47"/>
      <c r="K8" s="47"/>
    </row>
    <row r="9" spans="1:11" ht="15.6" customHeight="1">
      <c r="A9" s="207" t="s">
        <v>190</v>
      </c>
      <c r="B9" s="48">
        <v>1.6095679012345678</v>
      </c>
      <c r="C9" s="48">
        <v>3.0333290105044743</v>
      </c>
      <c r="D9" s="48">
        <f>('98'!D9/'83'!D9)*100</f>
        <v>1.5644028103044498</v>
      </c>
      <c r="E9" s="48">
        <f>('[1]98'!E9/'[1]83'!E9)*100</f>
        <v>-0.32947194222957726</v>
      </c>
      <c r="F9" s="48">
        <f>('[1]98'!F9/'[1]83'!F9)*100</f>
        <v>0.19973373643642853</v>
      </c>
    </row>
    <row r="10" spans="1:11" ht="18" customHeight="1">
      <c r="A10" s="208" t="s">
        <v>191</v>
      </c>
      <c r="D10" s="48"/>
      <c r="E10" s="48"/>
      <c r="F10" s="48"/>
    </row>
    <row r="11" spans="1:11" ht="18" customHeight="1">
      <c r="A11" s="207" t="s">
        <v>192</v>
      </c>
      <c r="B11" s="48">
        <v>1.8512110726643598</v>
      </c>
      <c r="C11" s="48">
        <v>0.56603773584905659</v>
      </c>
      <c r="D11" s="48">
        <f>('98'!D11/'83'!D11)*100</f>
        <v>-6.0070671378091873</v>
      </c>
      <c r="E11" s="48">
        <f>('[1]98'!E11/'[1]83'!E11)*100</f>
        <v>-8.8247422680412377</v>
      </c>
      <c r="F11" s="48">
        <f>('[1]98'!F11/'[1]83'!F11)*100</f>
        <v>-11.398700955136142</v>
      </c>
    </row>
    <row r="12" spans="1:11" ht="18" customHeight="1">
      <c r="A12" s="208" t="s">
        <v>193</v>
      </c>
      <c r="B12" s="48"/>
      <c r="C12" s="48"/>
      <c r="D12" s="48"/>
      <c r="E12" s="48"/>
      <c r="F12" s="48"/>
    </row>
    <row r="13" spans="1:11" ht="18" customHeight="1">
      <c r="A13" s="207" t="s">
        <v>194</v>
      </c>
      <c r="B13" s="48">
        <v>-4.0356564019448946</v>
      </c>
      <c r="C13" s="48">
        <v>-1.025179856115108</v>
      </c>
      <c r="D13" s="48">
        <f>('98'!D13/'83'!D13)*100</f>
        <v>-0.33070866141732286</v>
      </c>
      <c r="E13" s="48">
        <f>('[1]98'!E13/'[1]83'!E13)*100</f>
        <v>-0.81655480984340034</v>
      </c>
      <c r="F13" s="48">
        <f>('[1]98'!F13/'[1]83'!F13)*100</f>
        <v>0.1445780463936101</v>
      </c>
    </row>
    <row r="14" spans="1:11" ht="18" customHeight="1">
      <c r="A14" s="208" t="s">
        <v>195</v>
      </c>
      <c r="B14" s="48"/>
      <c r="C14" s="48"/>
      <c r="D14" s="48"/>
      <c r="E14" s="48"/>
      <c r="F14" s="48"/>
    </row>
    <row r="15" spans="1:11" ht="18" customHeight="1">
      <c r="A15" s="207" t="s">
        <v>196</v>
      </c>
      <c r="B15" s="48">
        <v>2.5982905982905984</v>
      </c>
      <c r="C15" s="48">
        <v>3.8563829787234041</v>
      </c>
      <c r="D15" s="48">
        <f>('98'!D15/'83'!D15)*100</f>
        <v>1.1725067385444743</v>
      </c>
      <c r="E15" s="48">
        <f>('[1]98'!E15/'[1]83'!E15)*100</f>
        <v>0.75356415478615069</v>
      </c>
      <c r="F15" s="48">
        <f>('[1]98'!F15/'[1]83'!F15)*100</f>
        <v>-3.7112417517191338</v>
      </c>
    </row>
    <row r="16" spans="1:11" ht="18" customHeight="1">
      <c r="A16" s="208" t="s">
        <v>197</v>
      </c>
      <c r="B16" s="48"/>
      <c r="C16" s="48"/>
      <c r="D16" s="48"/>
      <c r="E16" s="48"/>
      <c r="F16" s="48"/>
    </row>
    <row r="17" spans="1:6" ht="18" customHeight="1">
      <c r="A17" s="207" t="s">
        <v>198</v>
      </c>
      <c r="B17" s="48">
        <v>0.5</v>
      </c>
      <c r="C17" s="48">
        <v>10.714285714285714</v>
      </c>
      <c r="D17" s="48">
        <f>('98'!D17/'83'!D17)*100</f>
        <v>15.22058823529412</v>
      </c>
      <c r="E17" s="48">
        <f>('[1]98'!E17/'[1]83'!E17)*100</f>
        <v>10.784753363228699</v>
      </c>
      <c r="F17" s="48">
        <f>('[1]98'!F17/'[1]83'!F17)*100</f>
        <v>-2.9512329473767687</v>
      </c>
    </row>
    <row r="18" spans="1:6" ht="18" customHeight="1">
      <c r="A18" s="208" t="s">
        <v>199</v>
      </c>
      <c r="B18" s="48"/>
      <c r="C18" s="48"/>
      <c r="D18" s="48"/>
      <c r="E18" s="48"/>
      <c r="F18" s="48"/>
    </row>
    <row r="19" spans="1:6" ht="18" customHeight="1">
      <c r="A19" s="207" t="s">
        <v>200</v>
      </c>
      <c r="B19" s="48">
        <v>3.3333333333333335</v>
      </c>
      <c r="C19" s="48">
        <v>2.6086956521739131</v>
      </c>
      <c r="D19" s="48">
        <f>('98'!D19/'83'!D19)*100</f>
        <v>-0.29702970297029702</v>
      </c>
      <c r="E19" s="48">
        <f>('[1]98'!E19/'[1]83'!E19)*100</f>
        <v>7.5641025641025648</v>
      </c>
      <c r="F19" s="48">
        <f>('[1]98'!F19/'[1]83'!F19)*100</f>
        <v>3.6101105176180583</v>
      </c>
    </row>
    <row r="20" spans="1:6" ht="18" customHeight="1">
      <c r="A20" s="208" t="s">
        <v>201</v>
      </c>
      <c r="B20" s="48"/>
      <c r="C20" s="48"/>
      <c r="D20" s="48"/>
      <c r="E20" s="48"/>
      <c r="F20" s="48"/>
    </row>
    <row r="21" spans="1:6" ht="18" customHeight="1">
      <c r="A21" s="207" t="s">
        <v>202</v>
      </c>
      <c r="B21" s="48">
        <v>-0.87682672233820447</v>
      </c>
      <c r="C21" s="48">
        <v>-0.27972027972027974</v>
      </c>
      <c r="D21" s="48">
        <f>('98'!D21/'83'!D21)*100</f>
        <v>1.7944664031620552</v>
      </c>
      <c r="E21" s="48">
        <f>('[1]98'!E21/'[1]83'!E21)*100</f>
        <v>-0.19848219497956798</v>
      </c>
      <c r="F21" s="48">
        <f>('[1]98'!F21/'[1]83'!F21)*100</f>
        <v>-1.6485989234148586</v>
      </c>
    </row>
    <row r="22" spans="1:6" ht="18" customHeight="1">
      <c r="A22" s="208" t="s">
        <v>203</v>
      </c>
      <c r="B22" s="48"/>
      <c r="C22" s="48"/>
      <c r="D22" s="48"/>
      <c r="E22" s="48"/>
      <c r="F22" s="48"/>
    </row>
    <row r="23" spans="1:6" ht="18" customHeight="1">
      <c r="A23" s="207" t="s">
        <v>204</v>
      </c>
      <c r="B23" s="48">
        <v>2.808564231738035</v>
      </c>
      <c r="C23" s="48">
        <v>2.5</v>
      </c>
      <c r="D23" s="48">
        <f>('98'!D23/'83'!D23)*100</f>
        <v>1.9216417910447763</v>
      </c>
      <c r="E23" s="48">
        <f>('[1]98'!E23/'[1]83'!E23)*100</f>
        <v>2.506726457399103</v>
      </c>
      <c r="F23" s="48">
        <f>('[1]98'!F23/'[1]83'!F23)*100</f>
        <v>2.6649959075130054</v>
      </c>
    </row>
    <row r="24" spans="1:6" ht="18" customHeight="1">
      <c r="A24" s="208" t="s">
        <v>205</v>
      </c>
      <c r="B24" s="48"/>
      <c r="C24" s="48"/>
      <c r="D24" s="48"/>
      <c r="E24" s="48"/>
      <c r="F24" s="48"/>
    </row>
    <row r="25" spans="1:6" ht="18" customHeight="1">
      <c r="A25" s="207" t="s">
        <v>206</v>
      </c>
      <c r="B25" s="48">
        <v>16.842105263157894</v>
      </c>
      <c r="C25" s="48">
        <v>16</v>
      </c>
      <c r="D25" s="48">
        <f>('98'!D25/'83'!D25)*100</f>
        <v>20</v>
      </c>
      <c r="E25" s="48">
        <f>('[1]98'!E25/'[1]83'!E25)*100</f>
        <v>9.0697674418604635</v>
      </c>
      <c r="F25" s="48">
        <f>('[1]98'!F25/'[1]83'!F25)*100</f>
        <v>-2.1257806599317286</v>
      </c>
    </row>
    <row r="26" spans="1:6" ht="18" customHeight="1">
      <c r="A26" s="208" t="s">
        <v>207</v>
      </c>
      <c r="B26" s="48"/>
      <c r="C26" s="48"/>
      <c r="D26" s="48"/>
      <c r="E26" s="48"/>
      <c r="F26" s="48"/>
    </row>
    <row r="27" spans="1:6" ht="18" customHeight="1">
      <c r="A27" s="207" t="s">
        <v>208</v>
      </c>
      <c r="B27" s="48">
        <v>-26</v>
      </c>
      <c r="C27" s="48">
        <v>-4.375</v>
      </c>
      <c r="D27" s="48">
        <f>('98'!D27/'83'!D27)*100</f>
        <v>-12.142857142857142</v>
      </c>
      <c r="E27" s="48">
        <f>('[1]98'!E27/'[1]83'!E27)*100</f>
        <v>-0.88607594936708867</v>
      </c>
      <c r="F27" s="48">
        <f>('[1]98'!F27/'[1]83'!F27)*100</f>
        <v>2.4300126159976436</v>
      </c>
    </row>
    <row r="28" spans="1:6" ht="18" customHeight="1">
      <c r="A28" s="208" t="s">
        <v>209</v>
      </c>
      <c r="B28" s="48"/>
      <c r="C28" s="48"/>
      <c r="D28" s="48"/>
      <c r="E28" s="48"/>
    </row>
    <row r="38" spans="1:6" ht="18" customHeight="1">
      <c r="A38" s="83"/>
      <c r="B38" s="83"/>
      <c r="C38" s="83"/>
      <c r="D38" s="83"/>
      <c r="E38" s="83"/>
      <c r="F38" s="83"/>
    </row>
    <row r="39" spans="1:6" ht="18" customHeight="1">
      <c r="A39" s="83"/>
      <c r="B39" s="83"/>
      <c r="C39" s="83"/>
      <c r="D39" s="83"/>
      <c r="E39" s="354"/>
      <c r="F39" s="83"/>
    </row>
    <row r="40" spans="1:6" ht="18" customHeight="1">
      <c r="A40" s="374"/>
      <c r="B40" s="374"/>
      <c r="C40" s="374"/>
      <c r="D40" s="374"/>
      <c r="E40" s="374"/>
      <c r="F40" s="374">
        <v>178</v>
      </c>
    </row>
  </sheetData>
  <mergeCells count="1">
    <mergeCell ref="A1:E1"/>
  </mergeCells>
  <pageMargins left="0.74803149606299202" right="0.511811023622047" top="0.62992125984252001" bottom="0.62992125984252001" header="0.31496062992126" footer="0.31496062992126"/>
  <pageSetup paperSize="9" orientation="portrait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33"/>
  <sheetViews>
    <sheetView workbookViewId="0">
      <selection activeCell="F8" sqref="F8"/>
    </sheetView>
  </sheetViews>
  <sheetFormatPr defaultColWidth="8.88671875" defaultRowHeight="12.75"/>
  <cols>
    <col min="1" max="1" width="39.5546875" style="141" customWidth="1"/>
    <col min="2" max="4" width="6.21875" style="141" customWidth="1"/>
    <col min="5" max="7" width="7.21875" style="141" customWidth="1"/>
    <col min="8" max="16384" width="8.88671875" style="141"/>
  </cols>
  <sheetData>
    <row r="1" spans="1:226" ht="20.100000000000001" customHeight="1">
      <c r="A1" s="152" t="s">
        <v>363</v>
      </c>
      <c r="B1" s="152"/>
      <c r="C1" s="152"/>
      <c r="D1" s="152"/>
      <c r="E1" s="315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  <c r="HP1" s="150"/>
      <c r="HQ1" s="150"/>
      <c r="HR1" s="150"/>
    </row>
    <row r="2" spans="1:226" ht="15.75">
      <c r="A2" s="152" t="s">
        <v>72</v>
      </c>
      <c r="B2" s="152"/>
      <c r="C2" s="152"/>
      <c r="D2" s="152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0"/>
      <c r="DL2" s="150"/>
      <c r="DM2" s="150"/>
      <c r="DN2" s="150"/>
      <c r="DO2" s="150"/>
      <c r="DP2" s="150"/>
      <c r="DQ2" s="150"/>
      <c r="DR2" s="150"/>
      <c r="DS2" s="150"/>
      <c r="DT2" s="150"/>
      <c r="DU2" s="150"/>
      <c r="DV2" s="150"/>
      <c r="DW2" s="150"/>
      <c r="DX2" s="150"/>
      <c r="DY2" s="150"/>
      <c r="DZ2" s="150"/>
      <c r="EA2" s="150"/>
      <c r="EB2" s="150"/>
      <c r="EC2" s="150"/>
      <c r="ED2" s="150"/>
      <c r="EE2" s="150"/>
      <c r="EF2" s="150"/>
      <c r="EG2" s="150"/>
      <c r="EH2" s="150"/>
      <c r="EI2" s="150"/>
      <c r="EJ2" s="150"/>
      <c r="EK2" s="150"/>
      <c r="EL2" s="150"/>
      <c r="EM2" s="150"/>
      <c r="EN2" s="150"/>
      <c r="EO2" s="150"/>
      <c r="EP2" s="150"/>
      <c r="EQ2" s="150"/>
      <c r="ER2" s="150"/>
      <c r="ES2" s="150"/>
      <c r="ET2" s="150"/>
      <c r="EU2" s="150"/>
      <c r="EV2" s="150"/>
      <c r="EW2" s="150"/>
      <c r="EX2" s="150"/>
      <c r="EY2" s="150"/>
      <c r="EZ2" s="150"/>
      <c r="FA2" s="150"/>
      <c r="FB2" s="150"/>
      <c r="FC2" s="150"/>
      <c r="FD2" s="150"/>
      <c r="FE2" s="150"/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  <c r="FW2" s="150"/>
      <c r="FX2" s="150"/>
      <c r="FY2" s="150"/>
      <c r="FZ2" s="150"/>
      <c r="GA2" s="150"/>
      <c r="GB2" s="150"/>
      <c r="GC2" s="150"/>
      <c r="GD2" s="150"/>
      <c r="GE2" s="150"/>
      <c r="GF2" s="150"/>
      <c r="GG2" s="150"/>
      <c r="GH2" s="150"/>
      <c r="GI2" s="150"/>
      <c r="GJ2" s="150"/>
      <c r="GK2" s="150"/>
      <c r="GL2" s="150"/>
      <c r="GM2" s="150"/>
      <c r="GN2" s="150"/>
      <c r="GO2" s="150"/>
      <c r="GP2" s="150"/>
      <c r="GQ2" s="150"/>
      <c r="GR2" s="150"/>
      <c r="GS2" s="150"/>
      <c r="GT2" s="150"/>
      <c r="GU2" s="150"/>
      <c r="GV2" s="150"/>
      <c r="GW2" s="150"/>
      <c r="GX2" s="150"/>
      <c r="GY2" s="150"/>
      <c r="GZ2" s="150"/>
      <c r="HA2" s="150"/>
      <c r="HB2" s="150"/>
      <c r="HC2" s="150"/>
      <c r="HD2" s="150"/>
      <c r="HE2" s="150"/>
      <c r="HF2" s="150"/>
      <c r="HG2" s="150"/>
      <c r="HH2" s="150"/>
      <c r="HI2" s="150"/>
      <c r="HJ2" s="150"/>
      <c r="HK2" s="150"/>
      <c r="HL2" s="150"/>
      <c r="HM2" s="150"/>
      <c r="HN2" s="150"/>
      <c r="HO2" s="150"/>
      <c r="HP2" s="150"/>
      <c r="HQ2" s="150"/>
      <c r="HR2" s="150"/>
    </row>
    <row r="3" spans="1:226" ht="20.100000000000001" customHeight="1">
      <c r="A3" s="151" t="s">
        <v>119</v>
      </c>
      <c r="B3" s="151"/>
      <c r="C3" s="151"/>
      <c r="D3" s="151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</row>
    <row r="4" spans="1:226" ht="20.100000000000001" customHeight="1">
      <c r="A4" s="148"/>
      <c r="B4" s="147"/>
      <c r="C4" s="147"/>
      <c r="D4" s="147"/>
      <c r="E4" s="147" t="s">
        <v>71</v>
      </c>
      <c r="F4" s="235"/>
      <c r="G4" s="235"/>
    </row>
    <row r="5" spans="1:226" ht="27" customHeight="1">
      <c r="A5" s="78"/>
      <c r="B5" s="184">
        <v>2015</v>
      </c>
      <c r="C5" s="356">
        <v>2016</v>
      </c>
      <c r="D5" s="356">
        <v>2017</v>
      </c>
      <c r="E5" s="356">
        <v>2018</v>
      </c>
      <c r="F5" s="356">
        <v>2019</v>
      </c>
      <c r="G5" s="236"/>
    </row>
    <row r="6" spans="1:226">
      <c r="A6" s="146" t="s">
        <v>18</v>
      </c>
      <c r="B6" s="230">
        <v>247.97</v>
      </c>
      <c r="C6" s="238">
        <v>278.13</v>
      </c>
      <c r="D6" s="230">
        <f>('79'!D9/'69'!D10)*1000</f>
        <v>284.60204671403801</v>
      </c>
      <c r="E6" s="230">
        <f>('79'!E9/'69'!E10)*1000</f>
        <v>459.44762546311892</v>
      </c>
      <c r="F6" s="230">
        <f>('79'!F9/'69'!F10)*1000</f>
        <v>821.87491081044686</v>
      </c>
    </row>
    <row r="7" spans="1:226" ht="25.5">
      <c r="A7" s="143" t="s">
        <v>70</v>
      </c>
      <c r="B7" s="142"/>
    </row>
    <row r="8" spans="1:226">
      <c r="A8" s="145" t="s">
        <v>69</v>
      </c>
      <c r="B8" s="229">
        <v>270.85300000000001</v>
      </c>
      <c r="C8" s="141">
        <v>365.23</v>
      </c>
      <c r="D8" s="360">
        <f>('78'!D10/'69'!D11)*1000</f>
        <v>354.20714392467494</v>
      </c>
      <c r="E8" s="360">
        <f>('78'!E10/'69'!E11)*1000</f>
        <v>450.154651439448</v>
      </c>
      <c r="F8" s="360">
        <f>('78'!F10/'69'!F11)*1000</f>
        <v>587.9614961139896</v>
      </c>
      <c r="G8" s="234"/>
    </row>
    <row r="9" spans="1:226">
      <c r="A9" s="145" t="s">
        <v>68</v>
      </c>
      <c r="B9" s="229">
        <v>236.92</v>
      </c>
      <c r="C9" s="141">
        <v>252.61</v>
      </c>
      <c r="D9" s="360">
        <f>('78'!D13/'69'!D14)*1000</f>
        <v>263.81854217132786</v>
      </c>
      <c r="E9" s="360">
        <f>('78'!E13/'69'!E14)*1000</f>
        <v>463.09798203113979</v>
      </c>
      <c r="F9" s="360">
        <f>('78'!F13/'69'!F14)*1000</f>
        <v>882.36646040656638</v>
      </c>
      <c r="G9" s="234"/>
    </row>
    <row r="10" spans="1:226">
      <c r="A10" s="145" t="s">
        <v>6</v>
      </c>
      <c r="B10" s="229">
        <v>234.333</v>
      </c>
      <c r="C10" s="141">
        <v>18.600000000000001</v>
      </c>
      <c r="D10" s="360">
        <f>('78'!D21/'69'!D22)*1000</f>
        <v>647.05882352941182</v>
      </c>
      <c r="E10" s="360">
        <f>('78'!E21/'69'!E22)*1000</f>
        <v>480</v>
      </c>
      <c r="F10" s="360">
        <f>('78'!F21/'69'!F22)*1000</f>
        <v>1833.2818181818182</v>
      </c>
      <c r="G10" s="234"/>
    </row>
    <row r="11" spans="1:226">
      <c r="A11" s="144" t="s">
        <v>5</v>
      </c>
      <c r="B11" s="232"/>
      <c r="C11" s="233"/>
      <c r="D11" s="233"/>
      <c r="E11" s="233"/>
      <c r="F11" s="233"/>
      <c r="G11" s="233"/>
    </row>
    <row r="12" spans="1:226">
      <c r="A12" s="143" t="s">
        <v>67</v>
      </c>
    </row>
    <row r="13" spans="1:226" ht="24">
      <c r="A13" s="219" t="s">
        <v>210</v>
      </c>
      <c r="B13" s="141">
        <v>218.15</v>
      </c>
      <c r="C13" s="141">
        <v>200.18</v>
      </c>
      <c r="D13" s="360">
        <f>('79'!D10/'70'!D10)*1000</f>
        <v>237.597503900156</v>
      </c>
      <c r="E13" s="360">
        <f>('79'!E10/'70'!E10)*1000</f>
        <v>349.41840377749628</v>
      </c>
      <c r="F13" s="360">
        <f>('79'!F10/'70'!F10)*1000</f>
        <v>668.16250694536302</v>
      </c>
    </row>
    <row r="14" spans="1:226">
      <c r="A14" s="219" t="s">
        <v>211</v>
      </c>
      <c r="B14" s="142">
        <v>646.17999999999995</v>
      </c>
      <c r="C14" s="142">
        <v>713.29</v>
      </c>
      <c r="D14" s="360">
        <f>('79'!D11/'70'!D11)*1000</f>
        <v>647.61904761904771</v>
      </c>
      <c r="E14" s="360">
        <f>('79'!E11/'70'!E11)*1000</f>
        <v>777.35849056603774</v>
      </c>
      <c r="F14" s="360">
        <f>('79'!F11/'70'!F11)*1000</f>
        <v>432.95708487084869</v>
      </c>
      <c r="G14" s="142"/>
    </row>
    <row r="15" spans="1:226" ht="15">
      <c r="A15" s="219" t="s">
        <v>212</v>
      </c>
      <c r="B15" s="142">
        <v>454.52</v>
      </c>
      <c r="C15" s="142">
        <v>498.93</v>
      </c>
      <c r="D15" s="360">
        <f>('79'!D12/'70'!D12)*1000</f>
        <v>612.31884057971024</v>
      </c>
      <c r="E15" s="360">
        <f>('79'!E12/'70'!E12)*1000</f>
        <v>731.51927437641723</v>
      </c>
      <c r="F15" s="360">
        <f>('79'!F12/'70'!F12)*1000</f>
        <v>1374.4389710205796</v>
      </c>
      <c r="G15" s="142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  <c r="EI15" s="140"/>
      <c r="EJ15" s="140"/>
      <c r="EK15" s="140"/>
      <c r="EL15" s="140"/>
      <c r="EM15" s="140"/>
      <c r="EN15" s="140"/>
      <c r="EO15" s="140"/>
      <c r="EP15" s="140"/>
      <c r="EQ15" s="140"/>
      <c r="ER15" s="140"/>
      <c r="ES15" s="140"/>
      <c r="ET15" s="140"/>
      <c r="EU15" s="140"/>
      <c r="EV15" s="140"/>
      <c r="EW15" s="140"/>
      <c r="EX15" s="140"/>
      <c r="EY15" s="140"/>
      <c r="EZ15" s="140"/>
      <c r="FA15" s="140"/>
      <c r="FB15" s="140"/>
      <c r="FC15" s="140"/>
      <c r="FD15" s="140"/>
      <c r="FE15" s="140"/>
      <c r="FF15" s="140"/>
      <c r="FG15" s="140"/>
      <c r="FH15" s="140"/>
      <c r="FI15" s="140"/>
      <c r="FJ15" s="140"/>
      <c r="FK15" s="140"/>
      <c r="FL15" s="140"/>
      <c r="FM15" s="140"/>
      <c r="FN15" s="140"/>
      <c r="FO15" s="140"/>
      <c r="FP15" s="140"/>
      <c r="FQ15" s="140"/>
      <c r="FR15" s="140"/>
      <c r="FS15" s="140"/>
      <c r="FT15" s="140"/>
      <c r="FU15" s="140"/>
      <c r="FV15" s="140"/>
      <c r="FW15" s="140"/>
      <c r="FX15" s="140"/>
      <c r="FY15" s="140"/>
      <c r="FZ15" s="140"/>
      <c r="GA15" s="140"/>
      <c r="GB15" s="140"/>
      <c r="GC15" s="140"/>
      <c r="GD15" s="140"/>
      <c r="GE15" s="140"/>
      <c r="GF15" s="140"/>
      <c r="GG15" s="140"/>
      <c r="GH15" s="140"/>
      <c r="GI15" s="140"/>
      <c r="GJ15" s="140"/>
      <c r="GK15" s="140"/>
      <c r="GL15" s="140"/>
      <c r="GM15" s="140"/>
      <c r="GN15" s="140"/>
      <c r="GO15" s="140"/>
      <c r="GP15" s="140"/>
      <c r="GQ15" s="140"/>
      <c r="GR15" s="140"/>
      <c r="GS15" s="140"/>
      <c r="GT15" s="140"/>
      <c r="GU15" s="140"/>
      <c r="GV15" s="140"/>
      <c r="GW15" s="140"/>
      <c r="GX15" s="140"/>
      <c r="GY15" s="140"/>
      <c r="GZ15" s="140"/>
      <c r="HA15" s="140"/>
      <c r="HB15" s="140"/>
      <c r="HC15" s="140"/>
      <c r="HD15" s="140"/>
      <c r="HE15" s="140"/>
      <c r="HF15" s="140"/>
      <c r="HG15" s="140"/>
      <c r="HH15" s="140"/>
      <c r="HI15" s="140"/>
      <c r="HJ15" s="140"/>
      <c r="HK15" s="140"/>
      <c r="HL15" s="140"/>
      <c r="HM15" s="140"/>
      <c r="HN15" s="140"/>
      <c r="HO15" s="140"/>
      <c r="HP15" s="140"/>
      <c r="HQ15" s="140"/>
      <c r="HR15" s="140"/>
    </row>
    <row r="16" spans="1:226" ht="36">
      <c r="A16" s="219" t="s">
        <v>213</v>
      </c>
      <c r="B16" s="142">
        <v>3273.01</v>
      </c>
      <c r="C16" s="142">
        <v>8326.77</v>
      </c>
      <c r="D16" s="360">
        <f>('79'!D13/'70'!D13)*1000</f>
        <v>8272.7272727272739</v>
      </c>
      <c r="E16" s="360">
        <f>('79'!E13/'70'!E13)*1000</f>
        <v>8867.5496688741732</v>
      </c>
      <c r="F16" s="360">
        <f>('79'!F13/'70'!F13)*1000</f>
        <v>9553.856850715747</v>
      </c>
      <c r="G16" s="142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0"/>
      <c r="DR16" s="140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0"/>
      <c r="EI16" s="140"/>
      <c r="EJ16" s="140"/>
      <c r="EK16" s="140"/>
      <c r="EL16" s="140"/>
      <c r="EM16" s="140"/>
      <c r="EN16" s="140"/>
      <c r="EO16" s="140"/>
      <c r="EP16" s="140"/>
      <c r="EQ16" s="140"/>
      <c r="ER16" s="140"/>
      <c r="ES16" s="140"/>
      <c r="ET16" s="140"/>
      <c r="EU16" s="140"/>
      <c r="EV16" s="140"/>
      <c r="EW16" s="140"/>
      <c r="EX16" s="140"/>
      <c r="EY16" s="140"/>
      <c r="EZ16" s="140"/>
      <c r="FA16" s="140"/>
      <c r="FB16" s="140"/>
      <c r="FC16" s="140"/>
      <c r="FD16" s="140"/>
      <c r="FE16" s="140"/>
      <c r="FF16" s="140"/>
      <c r="FG16" s="140"/>
      <c r="FH16" s="140"/>
      <c r="FI16" s="140"/>
      <c r="FJ16" s="140"/>
      <c r="FK16" s="140"/>
      <c r="FL16" s="140"/>
      <c r="FM16" s="140"/>
      <c r="FN16" s="140"/>
      <c r="FO16" s="140"/>
      <c r="FP16" s="140"/>
      <c r="FQ16" s="140"/>
      <c r="FR16" s="140"/>
      <c r="FS16" s="140"/>
      <c r="FT16" s="140"/>
      <c r="FU16" s="140"/>
      <c r="FV16" s="140"/>
      <c r="FW16" s="140"/>
      <c r="FX16" s="140"/>
      <c r="FY16" s="140"/>
      <c r="FZ16" s="140"/>
      <c r="GA16" s="140"/>
      <c r="GB16" s="140"/>
      <c r="GC16" s="140"/>
      <c r="GD16" s="140"/>
      <c r="GE16" s="140"/>
      <c r="GF16" s="140"/>
      <c r="GG16" s="140"/>
      <c r="GH16" s="140"/>
      <c r="GI16" s="140"/>
      <c r="GJ16" s="140"/>
      <c r="GK16" s="140"/>
      <c r="GL16" s="140"/>
      <c r="GM16" s="140"/>
      <c r="GN16" s="140"/>
      <c r="GO16" s="140"/>
      <c r="GP16" s="140"/>
      <c r="GQ16" s="140"/>
      <c r="GR16" s="140"/>
      <c r="GS16" s="140"/>
      <c r="GT16" s="140"/>
      <c r="GU16" s="140"/>
      <c r="GV16" s="140"/>
      <c r="GW16" s="140"/>
      <c r="GX16" s="140"/>
      <c r="GY16" s="140"/>
      <c r="GZ16" s="140"/>
      <c r="HA16" s="140"/>
      <c r="HB16" s="140"/>
      <c r="HC16" s="140"/>
      <c r="HD16" s="140"/>
      <c r="HE16" s="140"/>
      <c r="HF16" s="140"/>
      <c r="HG16" s="140"/>
      <c r="HH16" s="140"/>
      <c r="HI16" s="140"/>
      <c r="HJ16" s="140"/>
      <c r="HK16" s="140"/>
      <c r="HL16" s="140"/>
      <c r="HM16" s="140"/>
      <c r="HN16" s="140"/>
      <c r="HO16" s="140"/>
      <c r="HP16" s="140"/>
      <c r="HQ16" s="140"/>
      <c r="HR16" s="140"/>
    </row>
    <row r="17" spans="1:226" ht="36">
      <c r="A17" s="219" t="s">
        <v>214</v>
      </c>
      <c r="B17" s="142">
        <v>192.45</v>
      </c>
      <c r="C17" s="142">
        <v>356.99</v>
      </c>
      <c r="D17" s="360">
        <f>('79'!D14/'70'!D14)*1000</f>
        <v>370.37037037037032</v>
      </c>
      <c r="E17" s="360">
        <f>('79'!E14/'70'!E14)*1000</f>
        <v>548.38709677419354</v>
      </c>
      <c r="F17" s="360">
        <f>('79'!F14/'70'!F14)*1000</f>
        <v>438.91775700934579</v>
      </c>
      <c r="G17" s="142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40"/>
      <c r="DI17" s="140"/>
      <c r="DJ17" s="140"/>
      <c r="DK17" s="140"/>
      <c r="DL17" s="140"/>
      <c r="DM17" s="140"/>
      <c r="DN17" s="140"/>
      <c r="DO17" s="140"/>
      <c r="DP17" s="140"/>
      <c r="DQ17" s="140"/>
      <c r="DR17" s="140"/>
      <c r="DS17" s="140"/>
      <c r="DT17" s="140"/>
      <c r="DU17" s="140"/>
      <c r="DV17" s="140"/>
      <c r="DW17" s="140"/>
      <c r="DX17" s="140"/>
      <c r="DY17" s="140"/>
      <c r="DZ17" s="140"/>
      <c r="EA17" s="140"/>
      <c r="EB17" s="140"/>
      <c r="EC17" s="140"/>
      <c r="ED17" s="140"/>
      <c r="EE17" s="140"/>
      <c r="EF17" s="140"/>
      <c r="EG17" s="140"/>
      <c r="EH17" s="140"/>
      <c r="EI17" s="140"/>
      <c r="EJ17" s="140"/>
      <c r="EK17" s="140"/>
      <c r="EL17" s="140"/>
      <c r="EM17" s="140"/>
      <c r="EN17" s="140"/>
      <c r="EO17" s="140"/>
      <c r="EP17" s="140"/>
      <c r="EQ17" s="140"/>
      <c r="ER17" s="140"/>
      <c r="ES17" s="140"/>
      <c r="ET17" s="140"/>
      <c r="EU17" s="140"/>
      <c r="EV17" s="140"/>
      <c r="EW17" s="140"/>
      <c r="EX17" s="140"/>
      <c r="EY17" s="140"/>
      <c r="EZ17" s="140"/>
      <c r="FA17" s="140"/>
      <c r="FB17" s="140"/>
      <c r="FC17" s="140"/>
      <c r="FD17" s="140"/>
      <c r="FE17" s="140"/>
      <c r="FF17" s="140"/>
      <c r="FG17" s="140"/>
      <c r="FH17" s="140"/>
      <c r="FI17" s="140"/>
      <c r="FJ17" s="140"/>
      <c r="FK17" s="140"/>
      <c r="FL17" s="140"/>
      <c r="FM17" s="140"/>
      <c r="FN17" s="140"/>
      <c r="FO17" s="140"/>
      <c r="FP17" s="140"/>
      <c r="FQ17" s="140"/>
      <c r="FR17" s="140"/>
      <c r="FS17" s="140"/>
      <c r="FT17" s="140"/>
      <c r="FU17" s="140"/>
      <c r="FV17" s="140"/>
      <c r="FW17" s="140"/>
      <c r="FX17" s="140"/>
      <c r="FY17" s="140"/>
      <c r="FZ17" s="140"/>
      <c r="GA17" s="140"/>
      <c r="GB17" s="140"/>
      <c r="GC17" s="140"/>
      <c r="GD17" s="140"/>
      <c r="GE17" s="140"/>
      <c r="GF17" s="140"/>
      <c r="GG17" s="140"/>
      <c r="GH17" s="140"/>
      <c r="GI17" s="140"/>
      <c r="GJ17" s="140"/>
      <c r="GK17" s="140"/>
      <c r="GL17" s="140"/>
      <c r="GM17" s="140"/>
      <c r="GN17" s="140"/>
      <c r="GO17" s="140"/>
      <c r="GP17" s="140"/>
      <c r="GQ17" s="140"/>
      <c r="GR17" s="140"/>
      <c r="GS17" s="140"/>
      <c r="GT17" s="140"/>
      <c r="GU17" s="140"/>
      <c r="GV17" s="140"/>
      <c r="GW17" s="140"/>
      <c r="GX17" s="140"/>
      <c r="GY17" s="140"/>
      <c r="GZ17" s="140"/>
      <c r="HA17" s="140"/>
      <c r="HB17" s="140"/>
      <c r="HC17" s="140"/>
      <c r="HD17" s="140"/>
      <c r="HE17" s="140"/>
      <c r="HF17" s="140"/>
      <c r="HG17" s="140"/>
      <c r="HH17" s="140"/>
      <c r="HI17" s="140"/>
      <c r="HJ17" s="140"/>
      <c r="HK17" s="140"/>
      <c r="HL17" s="140"/>
      <c r="HM17" s="140"/>
      <c r="HN17" s="140"/>
      <c r="HO17" s="140"/>
      <c r="HP17" s="140"/>
      <c r="HQ17" s="140"/>
      <c r="HR17" s="140"/>
    </row>
    <row r="18" spans="1:226" ht="15">
      <c r="A18" s="219" t="s">
        <v>215</v>
      </c>
      <c r="B18" s="142">
        <v>106.61</v>
      </c>
      <c r="C18" s="142">
        <v>119.71</v>
      </c>
      <c r="D18" s="360">
        <f>('79'!D15/'70'!D15)*1000</f>
        <v>122.31609952716843</v>
      </c>
      <c r="E18" s="360">
        <f>('79'!E15/'70'!E15)*1000</f>
        <v>208.75873186458892</v>
      </c>
      <c r="F18" s="360">
        <f>('79'!F15/'70'!F15)*1000</f>
        <v>359.69716311416187</v>
      </c>
      <c r="G18" s="142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  <c r="ED18" s="140"/>
      <c r="EE18" s="140"/>
      <c r="EF18" s="140"/>
      <c r="EG18" s="140"/>
      <c r="EH18" s="140"/>
      <c r="EI18" s="140"/>
      <c r="EJ18" s="140"/>
      <c r="EK18" s="140"/>
      <c r="EL18" s="140"/>
      <c r="EM18" s="140"/>
      <c r="EN18" s="140"/>
      <c r="EO18" s="140"/>
      <c r="EP18" s="140"/>
      <c r="EQ18" s="140"/>
      <c r="ER18" s="140"/>
      <c r="ES18" s="140"/>
      <c r="ET18" s="140"/>
      <c r="EU18" s="140"/>
      <c r="EV18" s="140"/>
      <c r="EW18" s="140"/>
      <c r="EX18" s="140"/>
      <c r="EY18" s="140"/>
      <c r="EZ18" s="140"/>
      <c r="FA18" s="140"/>
      <c r="FB18" s="140"/>
      <c r="FC18" s="140"/>
      <c r="FD18" s="140"/>
      <c r="FE18" s="140"/>
      <c r="FF18" s="140"/>
      <c r="FG18" s="140"/>
      <c r="FH18" s="140"/>
      <c r="FI18" s="140"/>
      <c r="FJ18" s="140"/>
      <c r="FK18" s="140"/>
      <c r="FL18" s="140"/>
      <c r="FM18" s="140"/>
      <c r="FN18" s="140"/>
      <c r="FO18" s="140"/>
      <c r="FP18" s="140"/>
      <c r="FQ18" s="140"/>
      <c r="FR18" s="140"/>
      <c r="FS18" s="140"/>
      <c r="FT18" s="140"/>
      <c r="FU18" s="140"/>
      <c r="FV18" s="140"/>
      <c r="FW18" s="140"/>
      <c r="FX18" s="140"/>
      <c r="FY18" s="140"/>
      <c r="FZ18" s="140"/>
      <c r="GA18" s="140"/>
      <c r="GB18" s="140"/>
      <c r="GC18" s="140"/>
      <c r="GD18" s="140"/>
      <c r="GE18" s="140"/>
      <c r="GF18" s="140"/>
      <c r="GG18" s="140"/>
      <c r="GH18" s="140"/>
      <c r="GI18" s="140"/>
      <c r="GJ18" s="140"/>
      <c r="GK18" s="140"/>
      <c r="GL18" s="140"/>
      <c r="GM18" s="140"/>
      <c r="GN18" s="140"/>
      <c r="GO18" s="140"/>
      <c r="GP18" s="140"/>
      <c r="GQ18" s="140"/>
      <c r="GR18" s="140"/>
      <c r="GS18" s="140"/>
      <c r="GT18" s="140"/>
      <c r="GU18" s="140"/>
      <c r="GV18" s="140"/>
      <c r="GW18" s="140"/>
      <c r="GX18" s="140"/>
      <c r="GY18" s="140"/>
      <c r="GZ18" s="140"/>
      <c r="HA18" s="140"/>
      <c r="HB18" s="140"/>
      <c r="HC18" s="140"/>
      <c r="HD18" s="140"/>
      <c r="HE18" s="140"/>
      <c r="HF18" s="140"/>
      <c r="HG18" s="140"/>
      <c r="HH18" s="140"/>
      <c r="HI18" s="140"/>
      <c r="HJ18" s="140"/>
      <c r="HK18" s="140"/>
      <c r="HL18" s="140"/>
      <c r="HM18" s="140"/>
      <c r="HN18" s="140"/>
      <c r="HO18" s="140"/>
      <c r="HP18" s="140"/>
      <c r="HQ18" s="140"/>
      <c r="HR18" s="140"/>
    </row>
    <row r="19" spans="1:226" ht="36">
      <c r="A19" s="219" t="s">
        <v>216</v>
      </c>
      <c r="B19" s="142">
        <v>228.25</v>
      </c>
      <c r="C19" s="142">
        <v>253.01</v>
      </c>
      <c r="D19" s="360">
        <f>('79'!D16/'70'!D16)*1000</f>
        <v>261.85037121644774</v>
      </c>
      <c r="E19" s="360">
        <f>('79'!E16/'70'!E16)*1000</f>
        <v>368.99423446508649</v>
      </c>
      <c r="F19" s="360">
        <f>('79'!F16/'70'!F16)*1000</f>
        <v>1066.5899046840959</v>
      </c>
      <c r="G19" s="142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140"/>
      <c r="EQ19" s="140"/>
      <c r="ER19" s="140"/>
      <c r="ES19" s="140"/>
      <c r="ET19" s="140"/>
      <c r="EU19" s="140"/>
      <c r="EV19" s="140"/>
      <c r="EW19" s="140"/>
      <c r="EX19" s="140"/>
      <c r="EY19" s="140"/>
      <c r="EZ19" s="140"/>
      <c r="FA19" s="140"/>
      <c r="FB19" s="140"/>
      <c r="FC19" s="140"/>
      <c r="FD19" s="140"/>
      <c r="FE19" s="140"/>
      <c r="FF19" s="140"/>
      <c r="FG19" s="140"/>
      <c r="FH19" s="140"/>
      <c r="FI19" s="140"/>
      <c r="FJ19" s="140"/>
      <c r="FK19" s="140"/>
      <c r="FL19" s="140"/>
      <c r="FM19" s="140"/>
      <c r="FN19" s="140"/>
      <c r="FO19" s="140"/>
      <c r="FP19" s="140"/>
      <c r="FQ19" s="140"/>
      <c r="FR19" s="140"/>
      <c r="FS19" s="140"/>
      <c r="FT19" s="140"/>
      <c r="FU19" s="140"/>
      <c r="FV19" s="140"/>
      <c r="FW19" s="140"/>
      <c r="FX19" s="140"/>
      <c r="FY19" s="140"/>
      <c r="FZ19" s="140"/>
      <c r="GA19" s="140"/>
      <c r="GB19" s="140"/>
      <c r="GC19" s="140"/>
      <c r="GD19" s="140"/>
      <c r="GE19" s="140"/>
      <c r="GF19" s="140"/>
      <c r="GG19" s="140"/>
      <c r="GH19" s="140"/>
      <c r="GI19" s="140"/>
      <c r="GJ19" s="140"/>
      <c r="GK19" s="140"/>
      <c r="GL19" s="140"/>
      <c r="GM19" s="140"/>
      <c r="GN19" s="140"/>
      <c r="GO19" s="140"/>
      <c r="GP19" s="140"/>
      <c r="GQ19" s="140"/>
      <c r="GR19" s="140"/>
      <c r="GS19" s="140"/>
      <c r="GT19" s="140"/>
      <c r="GU19" s="140"/>
      <c r="GV19" s="140"/>
      <c r="GW19" s="140"/>
      <c r="GX19" s="140"/>
      <c r="GY19" s="140"/>
      <c r="GZ19" s="140"/>
      <c r="HA19" s="140"/>
      <c r="HB19" s="140"/>
      <c r="HC19" s="140"/>
      <c r="HD19" s="140"/>
      <c r="HE19" s="140"/>
      <c r="HF19" s="140"/>
      <c r="HG19" s="140"/>
      <c r="HH19" s="140"/>
      <c r="HI19" s="140"/>
      <c r="HJ19" s="140"/>
      <c r="HK19" s="140"/>
      <c r="HL19" s="140"/>
      <c r="HM19" s="140"/>
      <c r="HN19" s="140"/>
      <c r="HO19" s="140"/>
      <c r="HP19" s="140"/>
      <c r="HQ19" s="140"/>
      <c r="HR19" s="140"/>
    </row>
    <row r="20" spans="1:226" ht="15">
      <c r="A20" s="220" t="s">
        <v>217</v>
      </c>
      <c r="B20" s="142">
        <v>423.85</v>
      </c>
      <c r="C20" s="142">
        <v>542.41</v>
      </c>
      <c r="D20" s="360">
        <f>('79'!D17/'70'!D17)*1000</f>
        <v>443.72574385511001</v>
      </c>
      <c r="E20" s="360">
        <f>('79'!E17/'70'!E17)*1000</f>
        <v>610.20629750271451</v>
      </c>
      <c r="F20" s="360">
        <f>('79'!F17/'70'!F17)*1000</f>
        <v>437.00866261398176</v>
      </c>
      <c r="G20" s="142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  <c r="ED20" s="140"/>
      <c r="EE20" s="140"/>
      <c r="EF20" s="140"/>
      <c r="EG20" s="140"/>
      <c r="EH20" s="140"/>
      <c r="EI20" s="140"/>
      <c r="EJ20" s="140"/>
      <c r="EK20" s="140"/>
      <c r="EL20" s="140"/>
      <c r="EM20" s="140"/>
      <c r="EN20" s="140"/>
      <c r="EO20" s="140"/>
      <c r="EP20" s="140"/>
      <c r="EQ20" s="140"/>
      <c r="ER20" s="140"/>
      <c r="ES20" s="140"/>
      <c r="ET20" s="140"/>
      <c r="EU20" s="140"/>
      <c r="EV20" s="140"/>
      <c r="EW20" s="140"/>
      <c r="EX20" s="140"/>
      <c r="EY20" s="140"/>
      <c r="EZ20" s="140"/>
      <c r="FA20" s="140"/>
      <c r="FB20" s="140"/>
      <c r="FC20" s="140"/>
      <c r="FD20" s="140"/>
      <c r="FE20" s="140"/>
      <c r="FF20" s="140"/>
      <c r="FG20" s="140"/>
      <c r="FH20" s="140"/>
      <c r="FI20" s="140"/>
      <c r="FJ20" s="140"/>
      <c r="FK20" s="140"/>
      <c r="FL20" s="140"/>
      <c r="FM20" s="140"/>
      <c r="FN20" s="140"/>
      <c r="FO20" s="140"/>
      <c r="FP20" s="140"/>
      <c r="FQ20" s="140"/>
      <c r="FR20" s="140"/>
      <c r="FS20" s="140"/>
      <c r="FT20" s="140"/>
      <c r="FU20" s="140"/>
      <c r="FV20" s="140"/>
      <c r="FW20" s="140"/>
      <c r="FX20" s="140"/>
      <c r="FY20" s="140"/>
      <c r="FZ20" s="140"/>
      <c r="GA20" s="140"/>
      <c r="GB20" s="140"/>
      <c r="GC20" s="140"/>
      <c r="GD20" s="140"/>
      <c r="GE20" s="140"/>
      <c r="GF20" s="140"/>
      <c r="GG20" s="140"/>
      <c r="GH20" s="140"/>
      <c r="GI20" s="140"/>
      <c r="GJ20" s="140"/>
      <c r="GK20" s="140"/>
      <c r="GL20" s="140"/>
      <c r="GM20" s="140"/>
      <c r="GN20" s="140"/>
      <c r="GO20" s="140"/>
      <c r="GP20" s="140"/>
      <c r="GQ20" s="140"/>
      <c r="GR20" s="140"/>
      <c r="GS20" s="140"/>
      <c r="GT20" s="140"/>
      <c r="GU20" s="140"/>
      <c r="GV20" s="140"/>
      <c r="GW20" s="140"/>
      <c r="GX20" s="140"/>
      <c r="GY20" s="140"/>
      <c r="GZ20" s="140"/>
      <c r="HA20" s="140"/>
      <c r="HB20" s="140"/>
      <c r="HC20" s="140"/>
      <c r="HD20" s="140"/>
      <c r="HE20" s="140"/>
      <c r="HF20" s="140"/>
      <c r="HG20" s="140"/>
      <c r="HH20" s="140"/>
      <c r="HI20" s="140"/>
      <c r="HJ20" s="140"/>
      <c r="HK20" s="140"/>
      <c r="HL20" s="140"/>
      <c r="HM20" s="140"/>
      <c r="HN20" s="140"/>
      <c r="HO20" s="140"/>
      <c r="HP20" s="140"/>
      <c r="HQ20" s="140"/>
      <c r="HR20" s="140"/>
    </row>
    <row r="21" spans="1:226" ht="24">
      <c r="A21" s="219" t="s">
        <v>218</v>
      </c>
      <c r="B21" s="142">
        <v>379.17</v>
      </c>
      <c r="C21" s="142">
        <v>318.24</v>
      </c>
      <c r="D21" s="360">
        <f>('79'!D18/'70'!D18)*1000</f>
        <v>291.30434782608694</v>
      </c>
      <c r="E21" s="360">
        <f>('79'!E18/'70'!E18)*1000</f>
        <v>452.72206303724926</v>
      </c>
      <c r="F21" s="360">
        <f>('79'!F18/'70'!F18)*1000</f>
        <v>245.70892857142857</v>
      </c>
      <c r="G21" s="142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  <c r="DY21" s="140"/>
      <c r="DZ21" s="140"/>
      <c r="EA21" s="140"/>
      <c r="EB21" s="140"/>
      <c r="EC21" s="140"/>
      <c r="ED21" s="140"/>
      <c r="EE21" s="140"/>
      <c r="EF21" s="140"/>
      <c r="EG21" s="140"/>
      <c r="EH21" s="140"/>
      <c r="EI21" s="140"/>
      <c r="EJ21" s="140"/>
      <c r="EK21" s="140"/>
      <c r="EL21" s="140"/>
      <c r="EM21" s="140"/>
      <c r="EN21" s="140"/>
      <c r="EO21" s="140"/>
      <c r="EP21" s="140"/>
      <c r="EQ21" s="140"/>
      <c r="ER21" s="140"/>
      <c r="ES21" s="140"/>
      <c r="ET21" s="140"/>
      <c r="EU21" s="140"/>
      <c r="EV21" s="140"/>
      <c r="EW21" s="140"/>
      <c r="EX21" s="140"/>
      <c r="EY21" s="140"/>
      <c r="EZ21" s="140"/>
      <c r="FA21" s="140"/>
      <c r="FB21" s="140"/>
      <c r="FC21" s="140"/>
      <c r="FD21" s="140"/>
      <c r="FE21" s="140"/>
      <c r="FF21" s="140"/>
      <c r="FG21" s="140"/>
      <c r="FH21" s="140"/>
      <c r="FI21" s="140"/>
      <c r="FJ21" s="140"/>
      <c r="FK21" s="140"/>
      <c r="FL21" s="140"/>
      <c r="FM21" s="140"/>
      <c r="FN21" s="140"/>
      <c r="FO21" s="140"/>
      <c r="FP21" s="140"/>
      <c r="FQ21" s="140"/>
      <c r="FR21" s="140"/>
      <c r="FS21" s="140"/>
      <c r="FT21" s="140"/>
      <c r="FU21" s="140"/>
      <c r="FV21" s="140"/>
      <c r="FW21" s="140"/>
      <c r="FX21" s="140"/>
      <c r="FY21" s="140"/>
      <c r="FZ21" s="140"/>
      <c r="GA21" s="140"/>
      <c r="GB21" s="140"/>
      <c r="GC21" s="140"/>
      <c r="GD21" s="140"/>
      <c r="GE21" s="140"/>
      <c r="GF21" s="140"/>
      <c r="GG21" s="140"/>
      <c r="GH21" s="140"/>
      <c r="GI21" s="140"/>
      <c r="GJ21" s="140"/>
      <c r="GK21" s="140"/>
      <c r="GL21" s="140"/>
      <c r="GM21" s="140"/>
      <c r="GN21" s="140"/>
      <c r="GO21" s="140"/>
      <c r="GP21" s="140"/>
      <c r="GQ21" s="140"/>
      <c r="GR21" s="140"/>
      <c r="GS21" s="140"/>
      <c r="GT21" s="140"/>
      <c r="GU21" s="140"/>
      <c r="GV21" s="140"/>
      <c r="GW21" s="140"/>
      <c r="GX21" s="140"/>
      <c r="GY21" s="140"/>
      <c r="GZ21" s="140"/>
      <c r="HA21" s="140"/>
      <c r="HB21" s="140"/>
      <c r="HC21" s="140"/>
      <c r="HD21" s="140"/>
      <c r="HE21" s="140"/>
      <c r="HF21" s="140"/>
      <c r="HG21" s="140"/>
      <c r="HH21" s="140"/>
      <c r="HI21" s="140"/>
      <c r="HJ21" s="140"/>
      <c r="HK21" s="140"/>
      <c r="HL21" s="140"/>
      <c r="HM21" s="140"/>
      <c r="HN21" s="140"/>
      <c r="HO21" s="140"/>
      <c r="HP21" s="140"/>
      <c r="HQ21" s="140"/>
      <c r="HR21" s="140"/>
    </row>
    <row r="22" spans="1:226" ht="15">
      <c r="A22" s="219" t="s">
        <v>219</v>
      </c>
      <c r="B22" s="142">
        <v>4408.7299999999996</v>
      </c>
      <c r="C22" s="142"/>
      <c r="D22" s="360">
        <f>('79'!D19/'70'!D19)*1000</f>
        <v>0</v>
      </c>
      <c r="E22" s="360">
        <f>('79'!E19/'70'!E19)*1000</f>
        <v>622.95081967213116</v>
      </c>
      <c r="F22" s="360">
        <f>('79'!F19/'70'!F19)*1000</f>
        <v>1233.0804878048782</v>
      </c>
      <c r="G22" s="142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  <c r="EC22" s="140"/>
      <c r="ED22" s="140"/>
      <c r="EE22" s="140"/>
      <c r="EF22" s="140"/>
      <c r="EG22" s="140"/>
      <c r="EH22" s="140"/>
      <c r="EI22" s="140"/>
      <c r="EJ22" s="140"/>
      <c r="EK22" s="140"/>
      <c r="EL22" s="140"/>
      <c r="EM22" s="140"/>
      <c r="EN22" s="140"/>
      <c r="EO22" s="140"/>
      <c r="EP22" s="140"/>
      <c r="EQ22" s="140"/>
      <c r="ER22" s="140"/>
      <c r="ES22" s="140"/>
      <c r="ET22" s="140"/>
      <c r="EU22" s="140"/>
      <c r="EV22" s="140"/>
      <c r="EW22" s="140"/>
      <c r="EX22" s="140"/>
      <c r="EY22" s="140"/>
      <c r="EZ22" s="140"/>
      <c r="FA22" s="140"/>
      <c r="FB22" s="140"/>
      <c r="FC22" s="140"/>
      <c r="FD22" s="140"/>
      <c r="FE22" s="140"/>
      <c r="FF22" s="140"/>
      <c r="FG22" s="140"/>
      <c r="FH22" s="140"/>
      <c r="FI22" s="140"/>
      <c r="FJ22" s="140"/>
      <c r="FK22" s="140"/>
      <c r="FL22" s="140"/>
      <c r="FM22" s="140"/>
      <c r="FN22" s="140"/>
      <c r="FO22" s="140"/>
      <c r="FP22" s="140"/>
      <c r="FQ22" s="140"/>
      <c r="FR22" s="140"/>
      <c r="FS22" s="140"/>
      <c r="FT22" s="140"/>
      <c r="FU22" s="140"/>
      <c r="FV22" s="140"/>
      <c r="FW22" s="140"/>
      <c r="FX22" s="140"/>
      <c r="FY22" s="140"/>
      <c r="FZ22" s="140"/>
      <c r="GA22" s="140"/>
      <c r="GB22" s="140"/>
      <c r="GC22" s="140"/>
      <c r="GD22" s="140"/>
      <c r="GE22" s="140"/>
      <c r="GF22" s="140"/>
      <c r="GG22" s="140"/>
      <c r="GH22" s="140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0"/>
      <c r="GX22" s="140"/>
      <c r="GY22" s="140"/>
      <c r="GZ22" s="140"/>
      <c r="HA22" s="140"/>
      <c r="HB22" s="140"/>
      <c r="HC22" s="140"/>
      <c r="HD22" s="140"/>
      <c r="HE22" s="140"/>
      <c r="HF22" s="140"/>
      <c r="HG22" s="140"/>
      <c r="HH22" s="140"/>
      <c r="HI22" s="140"/>
      <c r="HJ22" s="140"/>
      <c r="HK22" s="140"/>
      <c r="HL22" s="140"/>
      <c r="HM22" s="140"/>
      <c r="HN22" s="140"/>
      <c r="HO22" s="140"/>
      <c r="HP22" s="140"/>
      <c r="HQ22" s="140"/>
      <c r="HR22" s="140"/>
    </row>
    <row r="23" spans="1:226" ht="24">
      <c r="A23" s="219" t="s">
        <v>220</v>
      </c>
      <c r="B23" s="142">
        <v>78.5</v>
      </c>
      <c r="C23" s="142">
        <v>54.96</v>
      </c>
      <c r="D23" s="360">
        <f>('79'!D20/'70'!D20)*1000</f>
        <v>27.027027027027028</v>
      </c>
      <c r="E23" s="360">
        <f>('79'!E20/'70'!E20)*1000</f>
        <v>28.985507246376812</v>
      </c>
      <c r="F23" s="360">
        <f>('79'!F20/'70'!F20)*1000</f>
        <v>35.054729729729736</v>
      </c>
      <c r="G23" s="142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  <c r="EC23" s="140"/>
      <c r="ED23" s="140"/>
      <c r="EE23" s="140"/>
      <c r="EF23" s="140"/>
      <c r="EG23" s="140"/>
      <c r="EH23" s="140"/>
      <c r="EI23" s="140"/>
      <c r="EJ23" s="140"/>
      <c r="EK23" s="140"/>
      <c r="EL23" s="140"/>
      <c r="EM23" s="140"/>
      <c r="EN23" s="140"/>
      <c r="EO23" s="140"/>
      <c r="EP23" s="140"/>
      <c r="EQ23" s="140"/>
      <c r="ER23" s="140"/>
      <c r="ES23" s="140"/>
      <c r="ET23" s="140"/>
      <c r="EU23" s="140"/>
      <c r="EV23" s="140"/>
      <c r="EW23" s="140"/>
      <c r="EX23" s="140"/>
      <c r="EY23" s="140"/>
      <c r="EZ23" s="140"/>
      <c r="FA23" s="140"/>
      <c r="FB23" s="140"/>
      <c r="FC23" s="140"/>
      <c r="FD23" s="140"/>
      <c r="FE23" s="140"/>
      <c r="FF23" s="140"/>
      <c r="FG23" s="140"/>
      <c r="FH23" s="140"/>
      <c r="FI23" s="140"/>
      <c r="FJ23" s="140"/>
      <c r="FK23" s="140"/>
      <c r="FL23" s="140"/>
      <c r="FM23" s="140"/>
      <c r="FN23" s="140"/>
      <c r="FO23" s="140"/>
      <c r="FP23" s="140"/>
      <c r="FQ23" s="140"/>
      <c r="FR23" s="140"/>
      <c r="FS23" s="140"/>
      <c r="FT23" s="140"/>
      <c r="FU23" s="140"/>
      <c r="FV23" s="140"/>
      <c r="FW23" s="140"/>
      <c r="FX23" s="140"/>
      <c r="FY23" s="140"/>
      <c r="FZ23" s="140"/>
      <c r="GA23" s="140"/>
      <c r="GB23" s="140"/>
      <c r="GC23" s="140"/>
      <c r="GD23" s="140"/>
      <c r="GE23" s="140"/>
      <c r="GF23" s="140"/>
      <c r="GG23" s="140"/>
      <c r="GH23" s="140"/>
      <c r="GI23" s="140"/>
      <c r="GJ23" s="140"/>
      <c r="GK23" s="140"/>
      <c r="GL23" s="140"/>
      <c r="GM23" s="140"/>
      <c r="GN23" s="140"/>
      <c r="GO23" s="140"/>
      <c r="GP23" s="140"/>
      <c r="GQ23" s="140"/>
      <c r="GR23" s="140"/>
      <c r="GS23" s="140"/>
      <c r="GT23" s="140"/>
      <c r="GU23" s="140"/>
      <c r="GV23" s="140"/>
      <c r="GW23" s="140"/>
      <c r="GX23" s="140"/>
      <c r="GY23" s="140"/>
      <c r="GZ23" s="140"/>
      <c r="HA23" s="140"/>
      <c r="HB23" s="140"/>
      <c r="HC23" s="140"/>
      <c r="HD23" s="140"/>
      <c r="HE23" s="140"/>
      <c r="HF23" s="140"/>
      <c r="HG23" s="140"/>
      <c r="HH23" s="140"/>
      <c r="HI23" s="140"/>
      <c r="HJ23" s="140"/>
      <c r="HK23" s="140"/>
      <c r="HL23" s="140"/>
      <c r="HM23" s="140"/>
      <c r="HN23" s="140"/>
      <c r="HO23" s="140"/>
      <c r="HP23" s="140"/>
      <c r="HQ23" s="140"/>
      <c r="HR23" s="140"/>
    </row>
    <row r="24" spans="1:226" ht="15">
      <c r="A24" s="219" t="s">
        <v>221</v>
      </c>
      <c r="B24" s="142">
        <v>150.22</v>
      </c>
      <c r="C24" s="142">
        <v>354.02</v>
      </c>
      <c r="D24" s="360">
        <f>('79'!D21/'70'!D21)*1000</f>
        <v>45.454545454545453</v>
      </c>
      <c r="E24" s="360">
        <f>('79'!E21/'70'!E21)*1000</f>
        <v>470.58823529411762</v>
      </c>
      <c r="F24" s="360">
        <f>('79'!F21/'70'!F21)*1000</f>
        <v>668.63571428571424</v>
      </c>
      <c r="G24" s="142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0"/>
      <c r="DV24" s="140"/>
      <c r="DW24" s="140"/>
      <c r="DX24" s="140"/>
      <c r="DY24" s="140"/>
      <c r="DZ24" s="140"/>
      <c r="EA24" s="140"/>
      <c r="EB24" s="140"/>
      <c r="EC24" s="140"/>
      <c r="ED24" s="140"/>
      <c r="EE24" s="140"/>
      <c r="EF24" s="140"/>
      <c r="EG24" s="140"/>
      <c r="EH24" s="140"/>
      <c r="EI24" s="140"/>
      <c r="EJ24" s="140"/>
      <c r="EK24" s="140"/>
      <c r="EL24" s="140"/>
      <c r="EM24" s="140"/>
      <c r="EN24" s="140"/>
      <c r="EO24" s="140"/>
      <c r="EP24" s="140"/>
      <c r="EQ24" s="140"/>
      <c r="ER24" s="140"/>
      <c r="ES24" s="140"/>
      <c r="ET24" s="140"/>
      <c r="EU24" s="140"/>
      <c r="EV24" s="140"/>
      <c r="EW24" s="140"/>
      <c r="EX24" s="140"/>
      <c r="EY24" s="140"/>
      <c r="EZ24" s="140"/>
      <c r="FA24" s="140"/>
      <c r="FB24" s="140"/>
      <c r="FC24" s="140"/>
      <c r="FD24" s="140"/>
      <c r="FE24" s="140"/>
      <c r="FF24" s="140"/>
      <c r="FG24" s="140"/>
      <c r="FH24" s="140"/>
      <c r="FI24" s="140"/>
      <c r="FJ24" s="140"/>
      <c r="FK24" s="140"/>
      <c r="FL24" s="140"/>
      <c r="FM24" s="140"/>
      <c r="FN24" s="140"/>
      <c r="FO24" s="140"/>
      <c r="FP24" s="140"/>
      <c r="FQ24" s="140"/>
      <c r="FR24" s="140"/>
      <c r="FS24" s="140"/>
      <c r="FT24" s="140"/>
      <c r="FU24" s="140"/>
      <c r="FV24" s="140"/>
      <c r="FW24" s="140"/>
      <c r="FX24" s="140"/>
      <c r="FY24" s="140"/>
      <c r="FZ24" s="140"/>
      <c r="GA24" s="140"/>
      <c r="GB24" s="140"/>
      <c r="GC24" s="140"/>
      <c r="GD24" s="140"/>
      <c r="GE24" s="140"/>
      <c r="GF24" s="140"/>
      <c r="GG24" s="140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40"/>
      <c r="HN24" s="140"/>
      <c r="HO24" s="140"/>
      <c r="HP24" s="140"/>
      <c r="HQ24" s="140"/>
      <c r="HR24" s="140"/>
    </row>
    <row r="25" spans="1:226" ht="24">
      <c r="A25" s="219" t="s">
        <v>222</v>
      </c>
      <c r="B25" s="231">
        <v>60.89</v>
      </c>
      <c r="C25" s="231">
        <v>42.46</v>
      </c>
      <c r="D25" s="360">
        <f>('79'!D22/'70'!D22)*1000</f>
        <v>52.443384982121572</v>
      </c>
      <c r="E25" s="360">
        <f>('79'!E22/'70'!E22)*1000</f>
        <v>98.69773817683344</v>
      </c>
      <c r="F25" s="360">
        <f>('79'!F22/'70'!F22)*1000</f>
        <v>1469.8323827392119</v>
      </c>
      <c r="G25" s="142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  <c r="DB25" s="140"/>
      <c r="DC25" s="140"/>
      <c r="DD25" s="140"/>
      <c r="DE25" s="140"/>
      <c r="DF25" s="140"/>
      <c r="DG25" s="140"/>
      <c r="DH25" s="140"/>
      <c r="DI25" s="140"/>
      <c r="DJ25" s="140"/>
      <c r="DK25" s="140"/>
      <c r="DL25" s="140"/>
      <c r="DM25" s="140"/>
      <c r="DN25" s="140"/>
      <c r="DO25" s="140"/>
      <c r="DP25" s="140"/>
      <c r="DQ25" s="140"/>
      <c r="DR25" s="140"/>
      <c r="DS25" s="140"/>
      <c r="DT25" s="140"/>
      <c r="DU25" s="140"/>
      <c r="DV25" s="140"/>
      <c r="DW25" s="140"/>
      <c r="DX25" s="140"/>
      <c r="DY25" s="140"/>
      <c r="DZ25" s="140"/>
      <c r="EA25" s="140"/>
      <c r="EB25" s="140"/>
      <c r="EC25" s="140"/>
      <c r="ED25" s="140"/>
      <c r="EE25" s="140"/>
      <c r="EF25" s="140"/>
      <c r="EG25" s="140"/>
      <c r="EH25" s="140"/>
      <c r="EI25" s="140"/>
      <c r="EJ25" s="140"/>
      <c r="EK25" s="140"/>
      <c r="EL25" s="140"/>
      <c r="EM25" s="140"/>
      <c r="EN25" s="140"/>
      <c r="EO25" s="140"/>
      <c r="EP25" s="140"/>
      <c r="EQ25" s="140"/>
      <c r="ER25" s="140"/>
      <c r="ES25" s="140"/>
      <c r="ET25" s="140"/>
      <c r="EU25" s="140"/>
      <c r="EV25" s="140"/>
      <c r="EW25" s="140"/>
      <c r="EX25" s="140"/>
      <c r="EY25" s="140"/>
      <c r="EZ25" s="140"/>
      <c r="FA25" s="140"/>
      <c r="FB25" s="140"/>
      <c r="FC25" s="140"/>
      <c r="FD25" s="140"/>
      <c r="FE25" s="140"/>
      <c r="FF25" s="140"/>
      <c r="FG25" s="140"/>
      <c r="FH25" s="140"/>
      <c r="FI25" s="140"/>
      <c r="FJ25" s="140"/>
      <c r="FK25" s="140"/>
      <c r="FL25" s="140"/>
      <c r="FM25" s="140"/>
      <c r="FN25" s="140"/>
      <c r="FO25" s="140"/>
      <c r="FP25" s="140"/>
      <c r="FQ25" s="140"/>
      <c r="FR25" s="140"/>
      <c r="FS25" s="140"/>
      <c r="FT25" s="140"/>
      <c r="FU25" s="140"/>
      <c r="FV25" s="140"/>
      <c r="FW25" s="140"/>
      <c r="FX25" s="140"/>
      <c r="FY25" s="140"/>
      <c r="FZ25" s="140"/>
      <c r="GA25" s="140"/>
      <c r="GB25" s="140"/>
      <c r="GC25" s="140"/>
      <c r="GD25" s="140"/>
      <c r="GE25" s="140"/>
      <c r="GF25" s="140"/>
      <c r="GG25" s="140"/>
      <c r="GH25" s="140"/>
      <c r="GI25" s="140"/>
      <c r="GJ25" s="140"/>
      <c r="GK25" s="140"/>
      <c r="GL25" s="140"/>
      <c r="GM25" s="140"/>
      <c r="GN25" s="140"/>
      <c r="GO25" s="140"/>
      <c r="GP25" s="140"/>
      <c r="GQ25" s="140"/>
      <c r="GR25" s="140"/>
      <c r="GS25" s="140"/>
      <c r="GT25" s="140"/>
      <c r="GU25" s="140"/>
      <c r="GV25" s="140"/>
      <c r="GW25" s="140"/>
      <c r="GX25" s="140"/>
      <c r="GY25" s="140"/>
      <c r="GZ25" s="140"/>
      <c r="HA25" s="140"/>
      <c r="HB25" s="140"/>
      <c r="HC25" s="140"/>
      <c r="HD25" s="140"/>
      <c r="HE25" s="140"/>
      <c r="HF25" s="140"/>
      <c r="HG25" s="140"/>
      <c r="HH25" s="140"/>
      <c r="HI25" s="140"/>
      <c r="HJ25" s="140"/>
      <c r="HK25" s="140"/>
      <c r="HL25" s="140"/>
      <c r="HM25" s="140"/>
      <c r="HN25" s="140"/>
      <c r="HO25" s="140"/>
      <c r="HP25" s="140"/>
      <c r="HQ25" s="140"/>
      <c r="HR25" s="140"/>
    </row>
    <row r="26" spans="1:226" ht="24">
      <c r="A26" s="219" t="s">
        <v>223</v>
      </c>
      <c r="B26" s="231">
        <v>33.57</v>
      </c>
      <c r="C26" s="231">
        <v>48.9</v>
      </c>
      <c r="D26" s="360">
        <f>('79'!D23/'70'!D23)*1000</f>
        <v>110.16949152542372</v>
      </c>
      <c r="E26" s="360">
        <f>('79'!E23/'70'!E23)*1000</f>
        <v>100.71942446043165</v>
      </c>
      <c r="F26" s="360">
        <f>('79'!F23/'70'!F23)*1000</f>
        <v>92.101308900523549</v>
      </c>
      <c r="G26" s="142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  <c r="CZ26" s="140"/>
      <c r="DA26" s="140"/>
      <c r="DB26" s="140"/>
      <c r="DC26" s="140"/>
      <c r="DD26" s="140"/>
      <c r="DE26" s="140"/>
      <c r="DF26" s="140"/>
      <c r="DG26" s="140"/>
      <c r="DH26" s="140"/>
      <c r="DI26" s="140"/>
      <c r="DJ26" s="140"/>
      <c r="DK26" s="140"/>
      <c r="DL26" s="140"/>
      <c r="DM26" s="140"/>
      <c r="DN26" s="140"/>
      <c r="DO26" s="140"/>
      <c r="DP26" s="140"/>
      <c r="DQ26" s="140"/>
      <c r="DR26" s="140"/>
      <c r="DS26" s="140"/>
      <c r="DT26" s="140"/>
      <c r="DU26" s="140"/>
      <c r="DV26" s="140"/>
      <c r="DW26" s="140"/>
      <c r="DX26" s="140"/>
      <c r="DY26" s="140"/>
      <c r="DZ26" s="140"/>
      <c r="EA26" s="140"/>
      <c r="EB26" s="140"/>
      <c r="EC26" s="140"/>
      <c r="ED26" s="140"/>
      <c r="EE26" s="140"/>
      <c r="EF26" s="140"/>
      <c r="EG26" s="140"/>
      <c r="EH26" s="140"/>
      <c r="EI26" s="140"/>
      <c r="EJ26" s="140"/>
      <c r="EK26" s="140"/>
      <c r="EL26" s="140"/>
      <c r="EM26" s="140"/>
      <c r="EN26" s="140"/>
      <c r="EO26" s="140"/>
      <c r="EP26" s="140"/>
      <c r="EQ26" s="140"/>
      <c r="ER26" s="140"/>
      <c r="ES26" s="140"/>
      <c r="ET26" s="140"/>
      <c r="EU26" s="140"/>
      <c r="EV26" s="140"/>
      <c r="EW26" s="140"/>
      <c r="EX26" s="140"/>
      <c r="EY26" s="140"/>
      <c r="EZ26" s="140"/>
      <c r="FA26" s="140"/>
      <c r="FB26" s="140"/>
      <c r="FC26" s="140"/>
      <c r="FD26" s="140"/>
      <c r="FE26" s="140"/>
      <c r="FF26" s="140"/>
      <c r="FG26" s="140"/>
      <c r="FH26" s="140"/>
      <c r="FI26" s="140"/>
      <c r="FJ26" s="140"/>
      <c r="FK26" s="140"/>
      <c r="FL26" s="140"/>
      <c r="FM26" s="140"/>
      <c r="FN26" s="140"/>
      <c r="FO26" s="140"/>
      <c r="FP26" s="140"/>
      <c r="FQ26" s="140"/>
      <c r="FR26" s="140"/>
      <c r="FS26" s="140"/>
      <c r="FT26" s="140"/>
      <c r="FU26" s="140"/>
      <c r="FV26" s="140"/>
      <c r="FW26" s="140"/>
      <c r="FX26" s="140"/>
      <c r="FY26" s="140"/>
      <c r="FZ26" s="140"/>
      <c r="GA26" s="140"/>
      <c r="GB26" s="140"/>
      <c r="GC26" s="140"/>
      <c r="GD26" s="140"/>
      <c r="GE26" s="140"/>
      <c r="GF26" s="140"/>
      <c r="GG26" s="140"/>
      <c r="GH26" s="140"/>
      <c r="GI26" s="140"/>
      <c r="GJ26" s="140"/>
      <c r="GK26" s="140"/>
      <c r="GL26" s="140"/>
      <c r="GM26" s="140"/>
      <c r="GN26" s="140"/>
      <c r="GO26" s="140"/>
      <c r="GP26" s="140"/>
      <c r="GQ26" s="140"/>
      <c r="GR26" s="140"/>
      <c r="GS26" s="140"/>
      <c r="GT26" s="140"/>
      <c r="GU26" s="140"/>
      <c r="GV26" s="140"/>
      <c r="GW26" s="140"/>
      <c r="GX26" s="140"/>
      <c r="GY26" s="140"/>
      <c r="GZ26" s="140"/>
      <c r="HA26" s="140"/>
      <c r="HB26" s="140"/>
      <c r="HC26" s="140"/>
      <c r="HD26" s="140"/>
      <c r="HE26" s="140"/>
      <c r="HF26" s="140"/>
      <c r="HG26" s="140"/>
      <c r="HH26" s="140"/>
      <c r="HI26" s="140"/>
      <c r="HJ26" s="140"/>
      <c r="HK26" s="140"/>
      <c r="HL26" s="140"/>
      <c r="HM26" s="140"/>
      <c r="HN26" s="140"/>
      <c r="HO26" s="140"/>
      <c r="HP26" s="140"/>
      <c r="HQ26" s="140"/>
      <c r="HR26" s="140"/>
    </row>
    <row r="27" spans="1:226" ht="60">
      <c r="A27" s="219" t="s">
        <v>224</v>
      </c>
      <c r="B27" s="142"/>
      <c r="C27" s="142"/>
      <c r="D27" s="360"/>
      <c r="E27" s="360"/>
      <c r="F27" s="360"/>
      <c r="G27" s="142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  <c r="CZ27" s="140"/>
      <c r="DA27" s="140"/>
      <c r="DB27" s="140"/>
      <c r="DC27" s="140"/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  <c r="DN27" s="140"/>
      <c r="DO27" s="140"/>
      <c r="DP27" s="140"/>
      <c r="DQ27" s="140"/>
      <c r="DR27" s="140"/>
      <c r="DS27" s="140"/>
      <c r="DT27" s="140"/>
      <c r="DU27" s="140"/>
      <c r="DV27" s="140"/>
      <c r="DW27" s="140"/>
      <c r="DX27" s="140"/>
      <c r="DY27" s="140"/>
      <c r="DZ27" s="140"/>
      <c r="EA27" s="140"/>
      <c r="EB27" s="140"/>
      <c r="EC27" s="140"/>
      <c r="ED27" s="140"/>
      <c r="EE27" s="140"/>
      <c r="EF27" s="140"/>
      <c r="EG27" s="140"/>
      <c r="EH27" s="140"/>
      <c r="EI27" s="140"/>
      <c r="EJ27" s="140"/>
      <c r="EK27" s="140"/>
      <c r="EL27" s="140"/>
      <c r="EM27" s="140"/>
      <c r="EN27" s="140"/>
      <c r="EO27" s="140"/>
      <c r="EP27" s="140"/>
      <c r="EQ27" s="140"/>
      <c r="ER27" s="140"/>
      <c r="ES27" s="140"/>
      <c r="ET27" s="140"/>
      <c r="EU27" s="140"/>
      <c r="EV27" s="140"/>
      <c r="EW27" s="140"/>
      <c r="EX27" s="140"/>
      <c r="EY27" s="140"/>
      <c r="EZ27" s="140"/>
      <c r="FA27" s="140"/>
      <c r="FB27" s="140"/>
      <c r="FC27" s="140"/>
      <c r="FD27" s="140"/>
      <c r="FE27" s="140"/>
      <c r="FF27" s="140"/>
      <c r="FG27" s="140"/>
      <c r="FH27" s="140"/>
      <c r="FI27" s="140"/>
      <c r="FJ27" s="140"/>
      <c r="FK27" s="140"/>
      <c r="FL27" s="140"/>
      <c r="FM27" s="140"/>
      <c r="FN27" s="140"/>
      <c r="FO27" s="140"/>
      <c r="FP27" s="140"/>
      <c r="FQ27" s="140"/>
      <c r="FR27" s="140"/>
      <c r="FS27" s="140"/>
      <c r="FT27" s="140"/>
      <c r="FU27" s="140"/>
      <c r="FV27" s="140"/>
      <c r="FW27" s="140"/>
      <c r="FX27" s="140"/>
      <c r="FY27" s="140"/>
      <c r="FZ27" s="140"/>
      <c r="GA27" s="140"/>
      <c r="GB27" s="140"/>
      <c r="GC27" s="140"/>
      <c r="GD27" s="140"/>
      <c r="GE27" s="140"/>
      <c r="GF27" s="140"/>
      <c r="GG27" s="140"/>
      <c r="GH27" s="140"/>
      <c r="GI27" s="140"/>
      <c r="GJ27" s="140"/>
      <c r="GK27" s="140"/>
      <c r="GL27" s="140"/>
      <c r="GM27" s="140"/>
      <c r="GN27" s="140"/>
      <c r="GO27" s="140"/>
      <c r="GP27" s="140"/>
      <c r="GQ27" s="140"/>
      <c r="GR27" s="140"/>
      <c r="GS27" s="140"/>
      <c r="GT27" s="140"/>
      <c r="GU27" s="140"/>
      <c r="GV27" s="140"/>
      <c r="GW27" s="140"/>
      <c r="GX27" s="140"/>
      <c r="GY27" s="140"/>
      <c r="GZ27" s="140"/>
      <c r="HA27" s="140"/>
      <c r="HB27" s="140"/>
      <c r="HC27" s="140"/>
      <c r="HD27" s="140"/>
      <c r="HE27" s="140"/>
      <c r="HF27" s="140"/>
      <c r="HG27" s="140"/>
      <c r="HH27" s="140"/>
      <c r="HI27" s="140"/>
      <c r="HJ27" s="140"/>
      <c r="HK27" s="140"/>
      <c r="HL27" s="140"/>
      <c r="HM27" s="140"/>
      <c r="HN27" s="140"/>
      <c r="HO27" s="140"/>
      <c r="HP27" s="140"/>
      <c r="HQ27" s="140"/>
      <c r="HR27" s="140"/>
    </row>
    <row r="28" spans="1:226" ht="15">
      <c r="A28" s="219" t="s">
        <v>225</v>
      </c>
      <c r="B28" s="141">
        <v>259.04000000000002</v>
      </c>
      <c r="C28" s="142">
        <v>206.95</v>
      </c>
      <c r="D28" s="360">
        <f>('79'!D25/'70'!D25)*1000</f>
        <v>208.79120879120879</v>
      </c>
      <c r="E28" s="360">
        <f>('79'!E25/'70'!E25)*1000</f>
        <v>169.4915254237288</v>
      </c>
      <c r="F28" s="360">
        <f>('79'!F25/'70'!F25)*1000</f>
        <v>413.73595505617976</v>
      </c>
      <c r="G28" s="142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  <c r="CZ28" s="140"/>
      <c r="DA28" s="140"/>
      <c r="DB28" s="140"/>
      <c r="DC28" s="140"/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  <c r="DN28" s="140"/>
      <c r="DO28" s="140"/>
      <c r="DP28" s="140"/>
      <c r="DQ28" s="140"/>
      <c r="DR28" s="140"/>
      <c r="DS28" s="140"/>
      <c r="DT28" s="140"/>
      <c r="DU28" s="140"/>
      <c r="DV28" s="140"/>
      <c r="DW28" s="140"/>
      <c r="DX28" s="140"/>
      <c r="DY28" s="140"/>
      <c r="DZ28" s="140"/>
      <c r="EA28" s="140"/>
      <c r="EB28" s="140"/>
      <c r="EC28" s="140"/>
      <c r="ED28" s="140"/>
      <c r="EE28" s="140"/>
      <c r="EF28" s="140"/>
      <c r="EG28" s="140"/>
      <c r="EH28" s="140"/>
      <c r="EI28" s="140"/>
      <c r="EJ28" s="140"/>
      <c r="EK28" s="140"/>
      <c r="EL28" s="140"/>
      <c r="EM28" s="140"/>
      <c r="EN28" s="140"/>
      <c r="EO28" s="140"/>
      <c r="EP28" s="140"/>
      <c r="EQ28" s="140"/>
      <c r="ER28" s="140"/>
      <c r="ES28" s="140"/>
      <c r="ET28" s="140"/>
      <c r="EU28" s="140"/>
      <c r="EV28" s="140"/>
      <c r="EW28" s="140"/>
      <c r="EX28" s="140"/>
      <c r="EY28" s="140"/>
      <c r="EZ28" s="140"/>
      <c r="FA28" s="140"/>
      <c r="FB28" s="140"/>
      <c r="FC28" s="140"/>
      <c r="FD28" s="140"/>
      <c r="FE28" s="140"/>
      <c r="FF28" s="140"/>
      <c r="FG28" s="140"/>
      <c r="FH28" s="140"/>
      <c r="FI28" s="140"/>
      <c r="FJ28" s="140"/>
      <c r="FK28" s="140"/>
      <c r="FL28" s="140"/>
      <c r="FM28" s="140"/>
      <c r="FN28" s="140"/>
      <c r="FO28" s="140"/>
      <c r="FP28" s="140"/>
      <c r="FQ28" s="140"/>
      <c r="FR28" s="140"/>
      <c r="FS28" s="140"/>
      <c r="FT28" s="140"/>
      <c r="FU28" s="140"/>
      <c r="FV28" s="140"/>
      <c r="FW28" s="140"/>
      <c r="FX28" s="140"/>
      <c r="FY28" s="140"/>
      <c r="FZ28" s="140"/>
      <c r="GA28" s="140"/>
      <c r="GB28" s="140"/>
      <c r="GC28" s="140"/>
      <c r="GD28" s="140"/>
      <c r="GE28" s="140"/>
      <c r="GF28" s="140"/>
      <c r="GG28" s="140"/>
      <c r="GH28" s="140"/>
      <c r="GI28" s="140"/>
      <c r="GJ28" s="140"/>
      <c r="GK28" s="140"/>
      <c r="GL28" s="140"/>
      <c r="GM28" s="140"/>
      <c r="GN28" s="140"/>
      <c r="GO28" s="140"/>
      <c r="GP28" s="140"/>
      <c r="GQ28" s="140"/>
      <c r="GR28" s="140"/>
      <c r="GS28" s="140"/>
      <c r="GT28" s="140"/>
      <c r="GU28" s="140"/>
      <c r="GV28" s="140"/>
      <c r="GW28" s="140"/>
      <c r="GX28" s="140"/>
      <c r="GY28" s="140"/>
      <c r="GZ28" s="140"/>
      <c r="HA28" s="140"/>
      <c r="HB28" s="140"/>
      <c r="HC28" s="140"/>
      <c r="HD28" s="140"/>
      <c r="HE28" s="140"/>
      <c r="HF28" s="140"/>
      <c r="HG28" s="140"/>
      <c r="HH28" s="140"/>
      <c r="HI28" s="140"/>
      <c r="HJ28" s="140"/>
      <c r="HK28" s="140"/>
      <c r="HL28" s="140"/>
      <c r="HM28" s="140"/>
      <c r="HN28" s="140"/>
      <c r="HO28" s="140"/>
      <c r="HP28" s="140"/>
      <c r="HQ28" s="140"/>
      <c r="HR28" s="140"/>
    </row>
    <row r="29" spans="1:226" ht="24">
      <c r="A29" s="219" t="s">
        <v>226</v>
      </c>
      <c r="B29" s="142"/>
      <c r="C29" s="142"/>
      <c r="D29" s="360"/>
      <c r="E29" s="360"/>
      <c r="F29" s="360"/>
      <c r="G29" s="142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  <c r="DN29" s="140"/>
      <c r="DO29" s="140"/>
      <c r="DP29" s="140"/>
      <c r="DQ29" s="140"/>
      <c r="DR29" s="140"/>
      <c r="DS29" s="140"/>
      <c r="DT29" s="140"/>
      <c r="DU29" s="140"/>
      <c r="DV29" s="140"/>
      <c r="DW29" s="140"/>
      <c r="DX29" s="140"/>
      <c r="DY29" s="140"/>
      <c r="DZ29" s="140"/>
      <c r="EA29" s="140"/>
      <c r="EB29" s="140"/>
      <c r="EC29" s="140"/>
      <c r="ED29" s="140"/>
      <c r="EE29" s="140"/>
      <c r="EF29" s="140"/>
      <c r="EG29" s="140"/>
      <c r="EH29" s="140"/>
      <c r="EI29" s="140"/>
      <c r="EJ29" s="140"/>
      <c r="EK29" s="140"/>
      <c r="EL29" s="140"/>
      <c r="EM29" s="140"/>
      <c r="EN29" s="140"/>
      <c r="EO29" s="140"/>
      <c r="EP29" s="140"/>
      <c r="EQ29" s="140"/>
      <c r="ER29" s="140"/>
      <c r="ES29" s="140"/>
      <c r="ET29" s="140"/>
      <c r="EU29" s="140"/>
      <c r="EV29" s="140"/>
      <c r="EW29" s="140"/>
      <c r="EX29" s="140"/>
      <c r="EY29" s="140"/>
      <c r="EZ29" s="140"/>
      <c r="FA29" s="140"/>
      <c r="FB29" s="140"/>
      <c r="FC29" s="140"/>
      <c r="FD29" s="140"/>
      <c r="FE29" s="140"/>
      <c r="FF29" s="140"/>
      <c r="FG29" s="140"/>
      <c r="FH29" s="140"/>
      <c r="FI29" s="140"/>
      <c r="FJ29" s="140"/>
      <c r="FK29" s="140"/>
      <c r="FL29" s="140"/>
      <c r="FM29" s="140"/>
      <c r="FN29" s="140"/>
      <c r="FO29" s="140"/>
      <c r="FP29" s="140"/>
      <c r="FQ29" s="140"/>
      <c r="FR29" s="140"/>
      <c r="FS29" s="140"/>
      <c r="FT29" s="140"/>
      <c r="FU29" s="140"/>
      <c r="FV29" s="140"/>
      <c r="FW29" s="140"/>
      <c r="FX29" s="140"/>
      <c r="FY29" s="140"/>
      <c r="FZ29" s="140"/>
      <c r="GA29" s="140"/>
      <c r="GB29" s="140"/>
      <c r="GC29" s="140"/>
      <c r="GD29" s="140"/>
      <c r="GE29" s="140"/>
      <c r="GF29" s="140"/>
      <c r="GG29" s="140"/>
      <c r="GH29" s="140"/>
      <c r="GI29" s="140"/>
      <c r="GJ29" s="140"/>
      <c r="GK29" s="140"/>
      <c r="GL29" s="140"/>
      <c r="GM29" s="140"/>
      <c r="GN29" s="140"/>
      <c r="GO29" s="140"/>
      <c r="GP29" s="140"/>
      <c r="GQ29" s="140"/>
      <c r="GR29" s="140"/>
      <c r="GS29" s="140"/>
      <c r="GT29" s="140"/>
      <c r="GU29" s="140"/>
      <c r="GV29" s="140"/>
      <c r="GW29" s="140"/>
      <c r="GX29" s="140"/>
      <c r="GY29" s="140"/>
      <c r="GZ29" s="140"/>
      <c r="HA29" s="140"/>
      <c r="HB29" s="140"/>
      <c r="HC29" s="140"/>
      <c r="HD29" s="140"/>
      <c r="HE29" s="140"/>
      <c r="HF29" s="140"/>
      <c r="HG29" s="140"/>
      <c r="HH29" s="140"/>
      <c r="HI29" s="140"/>
      <c r="HJ29" s="140"/>
      <c r="HK29" s="140"/>
      <c r="HL29" s="140"/>
      <c r="HM29" s="140"/>
      <c r="HN29" s="140"/>
      <c r="HO29" s="140"/>
      <c r="HP29" s="140"/>
      <c r="HQ29" s="140"/>
      <c r="HR29" s="140"/>
    </row>
    <row r="30" spans="1:226" ht="24">
      <c r="A30" s="219" t="s">
        <v>227</v>
      </c>
      <c r="B30" s="142">
        <v>171</v>
      </c>
      <c r="C30" s="142">
        <v>159.41</v>
      </c>
      <c r="D30" s="360">
        <f>('79'!D27/'70'!D27)*1000</f>
        <v>150.53763440860214</v>
      </c>
      <c r="E30" s="360">
        <f>('79'!E27/'70'!E27)*1000</f>
        <v>207.3170731707317</v>
      </c>
      <c r="F30" s="360">
        <f>('79'!F27/'70'!F27)*1000</f>
        <v>175.65975609756097</v>
      </c>
      <c r="G30" s="142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40"/>
      <c r="DQ30" s="140"/>
      <c r="DR30" s="140"/>
      <c r="DS30" s="140"/>
      <c r="DT30" s="140"/>
      <c r="DU30" s="140"/>
      <c r="DV30" s="140"/>
      <c r="DW30" s="140"/>
      <c r="DX30" s="140"/>
      <c r="DY30" s="140"/>
      <c r="DZ30" s="140"/>
      <c r="EA30" s="140"/>
      <c r="EB30" s="140"/>
      <c r="EC30" s="140"/>
      <c r="ED30" s="140"/>
      <c r="EE30" s="140"/>
      <c r="EF30" s="140"/>
      <c r="EG30" s="140"/>
      <c r="EH30" s="140"/>
      <c r="EI30" s="140"/>
      <c r="EJ30" s="140"/>
      <c r="EK30" s="140"/>
      <c r="EL30" s="140"/>
      <c r="EM30" s="140"/>
      <c r="EN30" s="140"/>
      <c r="EO30" s="140"/>
      <c r="EP30" s="140"/>
      <c r="EQ30" s="140"/>
      <c r="ER30" s="140"/>
      <c r="ES30" s="140"/>
      <c r="ET30" s="140"/>
      <c r="EU30" s="140"/>
      <c r="EV30" s="140"/>
      <c r="EW30" s="140"/>
      <c r="EX30" s="140"/>
      <c r="EY30" s="140"/>
      <c r="EZ30" s="140"/>
      <c r="FA30" s="140"/>
      <c r="FB30" s="140"/>
      <c r="FC30" s="140"/>
      <c r="FD30" s="140"/>
      <c r="FE30" s="140"/>
      <c r="FF30" s="140"/>
      <c r="FG30" s="140"/>
      <c r="FH30" s="140"/>
      <c r="FI30" s="140"/>
      <c r="FJ30" s="140"/>
      <c r="FK30" s="140"/>
      <c r="FL30" s="140"/>
      <c r="FM30" s="140"/>
      <c r="FN30" s="140"/>
      <c r="FO30" s="140"/>
      <c r="FP30" s="140"/>
      <c r="FQ30" s="140"/>
      <c r="FR30" s="140"/>
      <c r="FS30" s="140"/>
      <c r="FT30" s="140"/>
      <c r="FU30" s="140"/>
      <c r="FV30" s="140"/>
      <c r="FW30" s="140"/>
      <c r="FX30" s="140"/>
      <c r="FY30" s="140"/>
      <c r="FZ30" s="140"/>
      <c r="GA30" s="140"/>
      <c r="GB30" s="140"/>
      <c r="GC30" s="140"/>
      <c r="GD30" s="140"/>
      <c r="GE30" s="140"/>
      <c r="GF30" s="140"/>
      <c r="GG30" s="140"/>
      <c r="GH30" s="140"/>
      <c r="GI30" s="140"/>
      <c r="GJ30" s="140"/>
      <c r="GK30" s="140"/>
      <c r="GL30" s="140"/>
      <c r="GM30" s="140"/>
      <c r="GN30" s="140"/>
      <c r="GO30" s="140"/>
      <c r="GP30" s="140"/>
      <c r="GQ30" s="140"/>
      <c r="GR30" s="140"/>
      <c r="GS30" s="140"/>
      <c r="GT30" s="140"/>
      <c r="GU30" s="140"/>
      <c r="GV30" s="140"/>
      <c r="GW30" s="140"/>
      <c r="GX30" s="140"/>
      <c r="GY30" s="140"/>
      <c r="GZ30" s="140"/>
      <c r="HA30" s="140"/>
      <c r="HB30" s="140"/>
      <c r="HC30" s="140"/>
      <c r="HD30" s="140"/>
      <c r="HE30" s="140"/>
      <c r="HF30" s="140"/>
      <c r="HG30" s="140"/>
      <c r="HH30" s="140"/>
      <c r="HI30" s="140"/>
      <c r="HJ30" s="140"/>
      <c r="HK30" s="140"/>
      <c r="HL30" s="140"/>
      <c r="HM30" s="140"/>
      <c r="HN30" s="140"/>
      <c r="HO30" s="140"/>
      <c r="HP30" s="140"/>
      <c r="HQ30" s="140"/>
      <c r="HR30" s="140"/>
    </row>
    <row r="31" spans="1:226" ht="15">
      <c r="A31" s="219" t="s">
        <v>228</v>
      </c>
      <c r="B31" s="142"/>
      <c r="C31" s="142"/>
      <c r="D31" s="142"/>
      <c r="E31" s="142"/>
      <c r="F31" s="142"/>
      <c r="G31" s="142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  <c r="DC31" s="140"/>
      <c r="DD31" s="140"/>
      <c r="DE31" s="140"/>
      <c r="DF31" s="140"/>
      <c r="DG31" s="140"/>
      <c r="DH31" s="140"/>
      <c r="DI31" s="140"/>
      <c r="DJ31" s="140"/>
      <c r="DK31" s="140"/>
      <c r="DL31" s="140"/>
      <c r="DM31" s="140"/>
      <c r="DN31" s="140"/>
      <c r="DO31" s="140"/>
      <c r="DP31" s="140"/>
      <c r="DQ31" s="140"/>
      <c r="DR31" s="140"/>
      <c r="DS31" s="140"/>
      <c r="DT31" s="140"/>
      <c r="DU31" s="140"/>
      <c r="DV31" s="140"/>
      <c r="DW31" s="140"/>
      <c r="DX31" s="140"/>
      <c r="DY31" s="140"/>
      <c r="DZ31" s="140"/>
      <c r="EA31" s="140"/>
      <c r="EB31" s="140"/>
      <c r="EC31" s="140"/>
      <c r="ED31" s="140"/>
      <c r="EE31" s="140"/>
      <c r="EF31" s="140"/>
      <c r="EG31" s="140"/>
      <c r="EH31" s="140"/>
      <c r="EI31" s="140"/>
      <c r="EJ31" s="140"/>
      <c r="EK31" s="140"/>
      <c r="EL31" s="140"/>
      <c r="EM31" s="140"/>
      <c r="EN31" s="140"/>
      <c r="EO31" s="140"/>
      <c r="EP31" s="140"/>
      <c r="EQ31" s="140"/>
      <c r="ER31" s="140"/>
      <c r="ES31" s="140"/>
      <c r="ET31" s="140"/>
      <c r="EU31" s="140"/>
      <c r="EV31" s="140"/>
      <c r="EW31" s="140"/>
      <c r="EX31" s="140"/>
      <c r="EY31" s="140"/>
      <c r="EZ31" s="140"/>
      <c r="FA31" s="140"/>
      <c r="FB31" s="140"/>
      <c r="FC31" s="140"/>
      <c r="FD31" s="140"/>
      <c r="FE31" s="140"/>
      <c r="FF31" s="140"/>
      <c r="FG31" s="140"/>
      <c r="FH31" s="140"/>
      <c r="FI31" s="140"/>
      <c r="FJ31" s="140"/>
      <c r="FK31" s="140"/>
      <c r="FL31" s="140"/>
      <c r="FM31" s="140"/>
      <c r="FN31" s="140"/>
      <c r="FO31" s="140"/>
      <c r="FP31" s="140"/>
      <c r="FQ31" s="140"/>
      <c r="FR31" s="140"/>
      <c r="FS31" s="140"/>
      <c r="FT31" s="140"/>
      <c r="FU31" s="140"/>
      <c r="FV31" s="140"/>
      <c r="FW31" s="140"/>
      <c r="FX31" s="140"/>
      <c r="FY31" s="140"/>
      <c r="FZ31" s="140"/>
      <c r="GA31" s="140"/>
      <c r="GB31" s="140"/>
      <c r="GC31" s="140"/>
      <c r="GD31" s="140"/>
      <c r="GE31" s="140"/>
      <c r="GF31" s="140"/>
      <c r="GG31" s="140"/>
      <c r="GH31" s="140"/>
      <c r="GI31" s="140"/>
      <c r="GJ31" s="140"/>
      <c r="GK31" s="140"/>
      <c r="GL31" s="140"/>
      <c r="GM31" s="140"/>
      <c r="GN31" s="140"/>
      <c r="GO31" s="140"/>
      <c r="GP31" s="140"/>
      <c r="GQ31" s="140"/>
      <c r="GR31" s="140"/>
      <c r="GS31" s="140"/>
      <c r="GT31" s="140"/>
      <c r="GU31" s="140"/>
      <c r="GV31" s="140"/>
      <c r="GW31" s="140"/>
      <c r="GX31" s="140"/>
      <c r="GY31" s="140"/>
      <c r="GZ31" s="140"/>
      <c r="HA31" s="140"/>
      <c r="HB31" s="140"/>
      <c r="HC31" s="140"/>
      <c r="HD31" s="140"/>
      <c r="HE31" s="140"/>
      <c r="HF31" s="140"/>
      <c r="HG31" s="140"/>
      <c r="HH31" s="140"/>
      <c r="HI31" s="140"/>
      <c r="HJ31" s="140"/>
      <c r="HK31" s="140"/>
      <c r="HL31" s="140"/>
      <c r="HM31" s="140"/>
      <c r="HN31" s="140"/>
      <c r="HO31" s="140"/>
      <c r="HP31" s="140"/>
      <c r="HQ31" s="140"/>
      <c r="HR31" s="140"/>
    </row>
    <row r="32" spans="1:226" ht="60">
      <c r="A32" s="222" t="s">
        <v>229</v>
      </c>
      <c r="B32" s="216"/>
      <c r="C32" s="216"/>
      <c r="D32" s="216"/>
      <c r="E32" s="216"/>
      <c r="F32" s="216"/>
      <c r="G32" s="237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0"/>
      <c r="DP32" s="140"/>
      <c r="DQ32" s="140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0"/>
      <c r="EF32" s="140"/>
      <c r="EG32" s="140"/>
      <c r="EH32" s="140"/>
      <c r="EI32" s="140"/>
      <c r="EJ32" s="140"/>
      <c r="EK32" s="140"/>
      <c r="EL32" s="140"/>
      <c r="EM32" s="140"/>
      <c r="EN32" s="140"/>
      <c r="EO32" s="140"/>
      <c r="EP32" s="140"/>
      <c r="EQ32" s="140"/>
      <c r="ER32" s="140"/>
      <c r="ES32" s="140"/>
      <c r="ET32" s="140"/>
      <c r="EU32" s="140"/>
      <c r="EV32" s="140"/>
      <c r="EW32" s="140"/>
      <c r="EX32" s="140"/>
      <c r="EY32" s="140"/>
      <c r="EZ32" s="140"/>
      <c r="FA32" s="140"/>
      <c r="FB32" s="140"/>
      <c r="FC32" s="140"/>
      <c r="FD32" s="140"/>
      <c r="FE32" s="140"/>
      <c r="FF32" s="140"/>
      <c r="FG32" s="140"/>
      <c r="FH32" s="140"/>
      <c r="FI32" s="140"/>
      <c r="FJ32" s="140"/>
      <c r="FK32" s="140"/>
      <c r="FL32" s="140"/>
      <c r="FM32" s="140"/>
      <c r="FN32" s="140"/>
      <c r="FO32" s="140"/>
      <c r="FP32" s="140"/>
      <c r="FQ32" s="140"/>
      <c r="FR32" s="140"/>
      <c r="FS32" s="140"/>
      <c r="FT32" s="140"/>
      <c r="FU32" s="140"/>
      <c r="FV32" s="140"/>
      <c r="FW32" s="140"/>
      <c r="FX32" s="140"/>
      <c r="FY32" s="140"/>
      <c r="FZ32" s="140"/>
      <c r="GA32" s="140"/>
      <c r="GB32" s="140"/>
      <c r="GC32" s="140"/>
      <c r="GD32" s="140"/>
      <c r="GE32" s="140"/>
      <c r="GF32" s="140"/>
      <c r="GG32" s="140"/>
      <c r="GH32" s="140"/>
      <c r="GI32" s="140"/>
      <c r="GJ32" s="140"/>
      <c r="GK32" s="140"/>
      <c r="GL32" s="140"/>
      <c r="GM32" s="140"/>
      <c r="GN32" s="140"/>
      <c r="GO32" s="140"/>
      <c r="GP32" s="140"/>
      <c r="GQ32" s="140"/>
      <c r="GR32" s="140"/>
      <c r="GS32" s="140"/>
      <c r="GT32" s="140"/>
      <c r="GU32" s="140"/>
      <c r="GV32" s="140"/>
      <c r="GW32" s="140"/>
      <c r="GX32" s="140"/>
      <c r="GY32" s="140"/>
      <c r="GZ32" s="140"/>
      <c r="HA32" s="140"/>
      <c r="HB32" s="140"/>
      <c r="HC32" s="140"/>
      <c r="HD32" s="140"/>
      <c r="HE32" s="140"/>
      <c r="HF32" s="140"/>
      <c r="HG32" s="140"/>
      <c r="HH32" s="140"/>
      <c r="HI32" s="140"/>
      <c r="HJ32" s="140"/>
      <c r="HK32" s="140"/>
      <c r="HL32" s="140"/>
      <c r="HM32" s="140"/>
      <c r="HN32" s="140"/>
      <c r="HO32" s="140"/>
      <c r="HP32" s="140"/>
      <c r="HQ32" s="140"/>
      <c r="HR32" s="140"/>
    </row>
    <row r="33" spans="5:6">
      <c r="E33" s="354"/>
      <c r="F33" s="141">
        <v>179</v>
      </c>
    </row>
  </sheetData>
  <pageMargins left="0.74803149606299202" right="0.511811023622047" top="0.62992125984252001" bottom="0.62992125984252001" header="0.31496062992126" footer="0.31496062992126"/>
  <pageSetup paperSize="9" orientation="portrait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44"/>
  <sheetViews>
    <sheetView topLeftCell="A25" workbookViewId="0">
      <selection activeCell="F8" sqref="F8"/>
    </sheetView>
  </sheetViews>
  <sheetFormatPr defaultRowHeight="16.5" customHeight="1"/>
  <cols>
    <col min="1" max="1" width="31.6640625" style="391" customWidth="1"/>
    <col min="2" max="5" width="7.21875" style="383" customWidth="1"/>
    <col min="6" max="255" width="8.88671875" style="383"/>
    <col min="256" max="256" width="38.109375" style="383" customWidth="1"/>
    <col min="257" max="261" width="7.21875" style="383" customWidth="1"/>
    <col min="262" max="511" width="8.88671875" style="383"/>
    <col min="512" max="512" width="38.109375" style="383" customWidth="1"/>
    <col min="513" max="517" width="7.21875" style="383" customWidth="1"/>
    <col min="518" max="767" width="8.88671875" style="383"/>
    <col min="768" max="768" width="38.109375" style="383" customWidth="1"/>
    <col min="769" max="773" width="7.21875" style="383" customWidth="1"/>
    <col min="774" max="1023" width="8.88671875" style="383"/>
    <col min="1024" max="1024" width="38.109375" style="383" customWidth="1"/>
    <col min="1025" max="1029" width="7.21875" style="383" customWidth="1"/>
    <col min="1030" max="1279" width="8.88671875" style="383"/>
    <col min="1280" max="1280" width="38.109375" style="383" customWidth="1"/>
    <col min="1281" max="1285" width="7.21875" style="383" customWidth="1"/>
    <col min="1286" max="1535" width="8.88671875" style="383"/>
    <col min="1536" max="1536" width="38.109375" style="383" customWidth="1"/>
    <col min="1537" max="1541" width="7.21875" style="383" customWidth="1"/>
    <col min="1542" max="1791" width="8.88671875" style="383"/>
    <col min="1792" max="1792" width="38.109375" style="383" customWidth="1"/>
    <col min="1793" max="1797" width="7.21875" style="383" customWidth="1"/>
    <col min="1798" max="2047" width="8.88671875" style="383"/>
    <col min="2048" max="2048" width="38.109375" style="383" customWidth="1"/>
    <col min="2049" max="2053" width="7.21875" style="383" customWidth="1"/>
    <col min="2054" max="2303" width="8.88671875" style="383"/>
    <col min="2304" max="2304" width="38.109375" style="383" customWidth="1"/>
    <col min="2305" max="2309" width="7.21875" style="383" customWidth="1"/>
    <col min="2310" max="2559" width="8.88671875" style="383"/>
    <col min="2560" max="2560" width="38.109375" style="383" customWidth="1"/>
    <col min="2561" max="2565" width="7.21875" style="383" customWidth="1"/>
    <col min="2566" max="2815" width="8.88671875" style="383"/>
    <col min="2816" max="2816" width="38.109375" style="383" customWidth="1"/>
    <col min="2817" max="2821" width="7.21875" style="383" customWidth="1"/>
    <col min="2822" max="3071" width="8.88671875" style="383"/>
    <col min="3072" max="3072" width="38.109375" style="383" customWidth="1"/>
    <col min="3073" max="3077" width="7.21875" style="383" customWidth="1"/>
    <col min="3078" max="3327" width="8.88671875" style="383"/>
    <col min="3328" max="3328" width="38.109375" style="383" customWidth="1"/>
    <col min="3329" max="3333" width="7.21875" style="383" customWidth="1"/>
    <col min="3334" max="3583" width="8.88671875" style="383"/>
    <col min="3584" max="3584" width="38.109375" style="383" customWidth="1"/>
    <col min="3585" max="3589" width="7.21875" style="383" customWidth="1"/>
    <col min="3590" max="3839" width="8.88671875" style="383"/>
    <col min="3840" max="3840" width="38.109375" style="383" customWidth="1"/>
    <col min="3841" max="3845" width="7.21875" style="383" customWidth="1"/>
    <col min="3846" max="4095" width="8.88671875" style="383"/>
    <col min="4096" max="4096" width="38.109375" style="383" customWidth="1"/>
    <col min="4097" max="4101" width="7.21875" style="383" customWidth="1"/>
    <col min="4102" max="4351" width="8.88671875" style="383"/>
    <col min="4352" max="4352" width="38.109375" style="383" customWidth="1"/>
    <col min="4353" max="4357" width="7.21875" style="383" customWidth="1"/>
    <col min="4358" max="4607" width="8.88671875" style="383"/>
    <col min="4608" max="4608" width="38.109375" style="383" customWidth="1"/>
    <col min="4609" max="4613" width="7.21875" style="383" customWidth="1"/>
    <col min="4614" max="4863" width="8.88671875" style="383"/>
    <col min="4864" max="4864" width="38.109375" style="383" customWidth="1"/>
    <col min="4865" max="4869" width="7.21875" style="383" customWidth="1"/>
    <col min="4870" max="5119" width="8.88671875" style="383"/>
    <col min="5120" max="5120" width="38.109375" style="383" customWidth="1"/>
    <col min="5121" max="5125" width="7.21875" style="383" customWidth="1"/>
    <col min="5126" max="5375" width="8.88671875" style="383"/>
    <col min="5376" max="5376" width="38.109375" style="383" customWidth="1"/>
    <col min="5377" max="5381" width="7.21875" style="383" customWidth="1"/>
    <col min="5382" max="5631" width="8.88671875" style="383"/>
    <col min="5632" max="5632" width="38.109375" style="383" customWidth="1"/>
    <col min="5633" max="5637" width="7.21875" style="383" customWidth="1"/>
    <col min="5638" max="5887" width="8.88671875" style="383"/>
    <col min="5888" max="5888" width="38.109375" style="383" customWidth="1"/>
    <col min="5889" max="5893" width="7.21875" style="383" customWidth="1"/>
    <col min="5894" max="6143" width="8.88671875" style="383"/>
    <col min="6144" max="6144" width="38.109375" style="383" customWidth="1"/>
    <col min="6145" max="6149" width="7.21875" style="383" customWidth="1"/>
    <col min="6150" max="6399" width="8.88671875" style="383"/>
    <col min="6400" max="6400" width="38.109375" style="383" customWidth="1"/>
    <col min="6401" max="6405" width="7.21875" style="383" customWidth="1"/>
    <col min="6406" max="6655" width="8.88671875" style="383"/>
    <col min="6656" max="6656" width="38.109375" style="383" customWidth="1"/>
    <col min="6657" max="6661" width="7.21875" style="383" customWidth="1"/>
    <col min="6662" max="6911" width="8.88671875" style="383"/>
    <col min="6912" max="6912" width="38.109375" style="383" customWidth="1"/>
    <col min="6913" max="6917" width="7.21875" style="383" customWidth="1"/>
    <col min="6918" max="7167" width="8.88671875" style="383"/>
    <col min="7168" max="7168" width="38.109375" style="383" customWidth="1"/>
    <col min="7169" max="7173" width="7.21875" style="383" customWidth="1"/>
    <col min="7174" max="7423" width="8.88671875" style="383"/>
    <col min="7424" max="7424" width="38.109375" style="383" customWidth="1"/>
    <col min="7425" max="7429" width="7.21875" style="383" customWidth="1"/>
    <col min="7430" max="7679" width="8.88671875" style="383"/>
    <col min="7680" max="7680" width="38.109375" style="383" customWidth="1"/>
    <col min="7681" max="7685" width="7.21875" style="383" customWidth="1"/>
    <col min="7686" max="7935" width="8.88671875" style="383"/>
    <col min="7936" max="7936" width="38.109375" style="383" customWidth="1"/>
    <col min="7937" max="7941" width="7.21875" style="383" customWidth="1"/>
    <col min="7942" max="8191" width="8.88671875" style="383"/>
    <col min="8192" max="8192" width="38.109375" style="383" customWidth="1"/>
    <col min="8193" max="8197" width="7.21875" style="383" customWidth="1"/>
    <col min="8198" max="8447" width="8.88671875" style="383"/>
    <col min="8448" max="8448" width="38.109375" style="383" customWidth="1"/>
    <col min="8449" max="8453" width="7.21875" style="383" customWidth="1"/>
    <col min="8454" max="8703" width="8.88671875" style="383"/>
    <col min="8704" max="8704" width="38.109375" style="383" customWidth="1"/>
    <col min="8705" max="8709" width="7.21875" style="383" customWidth="1"/>
    <col min="8710" max="8959" width="8.88671875" style="383"/>
    <col min="8960" max="8960" width="38.109375" style="383" customWidth="1"/>
    <col min="8961" max="8965" width="7.21875" style="383" customWidth="1"/>
    <col min="8966" max="9215" width="8.88671875" style="383"/>
    <col min="9216" max="9216" width="38.109375" style="383" customWidth="1"/>
    <col min="9217" max="9221" width="7.21875" style="383" customWidth="1"/>
    <col min="9222" max="9471" width="8.88671875" style="383"/>
    <col min="9472" max="9472" width="38.109375" style="383" customWidth="1"/>
    <col min="9473" max="9477" width="7.21875" style="383" customWidth="1"/>
    <col min="9478" max="9727" width="8.88671875" style="383"/>
    <col min="9728" max="9728" width="38.109375" style="383" customWidth="1"/>
    <col min="9729" max="9733" width="7.21875" style="383" customWidth="1"/>
    <col min="9734" max="9983" width="8.88671875" style="383"/>
    <col min="9984" max="9984" width="38.109375" style="383" customWidth="1"/>
    <col min="9985" max="9989" width="7.21875" style="383" customWidth="1"/>
    <col min="9990" max="10239" width="8.88671875" style="383"/>
    <col min="10240" max="10240" width="38.109375" style="383" customWidth="1"/>
    <col min="10241" max="10245" width="7.21875" style="383" customWidth="1"/>
    <col min="10246" max="10495" width="8.88671875" style="383"/>
    <col min="10496" max="10496" width="38.109375" style="383" customWidth="1"/>
    <col min="10497" max="10501" width="7.21875" style="383" customWidth="1"/>
    <col min="10502" max="10751" width="8.88671875" style="383"/>
    <col min="10752" max="10752" width="38.109375" style="383" customWidth="1"/>
    <col min="10753" max="10757" width="7.21875" style="383" customWidth="1"/>
    <col min="10758" max="11007" width="8.88671875" style="383"/>
    <col min="11008" max="11008" width="38.109375" style="383" customWidth="1"/>
    <col min="11009" max="11013" width="7.21875" style="383" customWidth="1"/>
    <col min="11014" max="11263" width="8.88671875" style="383"/>
    <col min="11264" max="11264" width="38.109375" style="383" customWidth="1"/>
    <col min="11265" max="11269" width="7.21875" style="383" customWidth="1"/>
    <col min="11270" max="11519" width="8.88671875" style="383"/>
    <col min="11520" max="11520" width="38.109375" style="383" customWidth="1"/>
    <col min="11521" max="11525" width="7.21875" style="383" customWidth="1"/>
    <col min="11526" max="11775" width="8.88671875" style="383"/>
    <col min="11776" max="11776" width="38.109375" style="383" customWidth="1"/>
    <col min="11777" max="11781" width="7.21875" style="383" customWidth="1"/>
    <col min="11782" max="12031" width="8.88671875" style="383"/>
    <col min="12032" max="12032" width="38.109375" style="383" customWidth="1"/>
    <col min="12033" max="12037" width="7.21875" style="383" customWidth="1"/>
    <col min="12038" max="12287" width="8.88671875" style="383"/>
    <col min="12288" max="12288" width="38.109375" style="383" customWidth="1"/>
    <col min="12289" max="12293" width="7.21875" style="383" customWidth="1"/>
    <col min="12294" max="12543" width="8.88671875" style="383"/>
    <col min="12544" max="12544" width="38.109375" style="383" customWidth="1"/>
    <col min="12545" max="12549" width="7.21875" style="383" customWidth="1"/>
    <col min="12550" max="12799" width="8.88671875" style="383"/>
    <col min="12800" max="12800" width="38.109375" style="383" customWidth="1"/>
    <col min="12801" max="12805" width="7.21875" style="383" customWidth="1"/>
    <col min="12806" max="13055" width="8.88671875" style="383"/>
    <col min="13056" max="13056" width="38.109375" style="383" customWidth="1"/>
    <col min="13057" max="13061" width="7.21875" style="383" customWidth="1"/>
    <col min="13062" max="13311" width="8.88671875" style="383"/>
    <col min="13312" max="13312" width="38.109375" style="383" customWidth="1"/>
    <col min="13313" max="13317" width="7.21875" style="383" customWidth="1"/>
    <col min="13318" max="13567" width="8.88671875" style="383"/>
    <col min="13568" max="13568" width="38.109375" style="383" customWidth="1"/>
    <col min="13569" max="13573" width="7.21875" style="383" customWidth="1"/>
    <col min="13574" max="13823" width="8.88671875" style="383"/>
    <col min="13824" max="13824" width="38.109375" style="383" customWidth="1"/>
    <col min="13825" max="13829" width="7.21875" style="383" customWidth="1"/>
    <col min="13830" max="14079" width="8.88671875" style="383"/>
    <col min="14080" max="14080" width="38.109375" style="383" customWidth="1"/>
    <col min="14081" max="14085" width="7.21875" style="383" customWidth="1"/>
    <col min="14086" max="14335" width="8.88671875" style="383"/>
    <col min="14336" max="14336" width="38.109375" style="383" customWidth="1"/>
    <col min="14337" max="14341" width="7.21875" style="383" customWidth="1"/>
    <col min="14342" max="14591" width="8.88671875" style="383"/>
    <col min="14592" max="14592" width="38.109375" style="383" customWidth="1"/>
    <col min="14593" max="14597" width="7.21875" style="383" customWidth="1"/>
    <col min="14598" max="14847" width="8.88671875" style="383"/>
    <col min="14848" max="14848" width="38.109375" style="383" customWidth="1"/>
    <col min="14849" max="14853" width="7.21875" style="383" customWidth="1"/>
    <col min="14854" max="15103" width="8.88671875" style="383"/>
    <col min="15104" max="15104" width="38.109375" style="383" customWidth="1"/>
    <col min="15105" max="15109" width="7.21875" style="383" customWidth="1"/>
    <col min="15110" max="15359" width="8.88671875" style="383"/>
    <col min="15360" max="15360" width="38.109375" style="383" customWidth="1"/>
    <col min="15361" max="15365" width="7.21875" style="383" customWidth="1"/>
    <col min="15366" max="15615" width="8.88671875" style="383"/>
    <col min="15616" max="15616" width="38.109375" style="383" customWidth="1"/>
    <col min="15617" max="15621" width="7.21875" style="383" customWidth="1"/>
    <col min="15622" max="15871" width="8.88671875" style="383"/>
    <col min="15872" max="15872" width="38.109375" style="383" customWidth="1"/>
    <col min="15873" max="15877" width="7.21875" style="383" customWidth="1"/>
    <col min="15878" max="16127" width="8.88671875" style="383"/>
    <col min="16128" max="16128" width="38.109375" style="383" customWidth="1"/>
    <col min="16129" max="16133" width="7.21875" style="383" customWidth="1"/>
    <col min="16134" max="16384" width="8.88671875" style="383"/>
  </cols>
  <sheetData>
    <row r="1" spans="1:7" ht="18" customHeight="1">
      <c r="A1" s="382" t="s">
        <v>336</v>
      </c>
      <c r="B1" s="382"/>
    </row>
    <row r="2" spans="1:7" ht="18" customHeight="1">
      <c r="A2" s="152" t="s">
        <v>189</v>
      </c>
      <c r="B2" s="152"/>
    </row>
    <row r="3" spans="1:7" ht="18" customHeight="1">
      <c r="A3" s="151" t="s">
        <v>337</v>
      </c>
      <c r="B3" s="151"/>
    </row>
    <row r="4" spans="1:7" ht="15">
      <c r="A4" s="384"/>
    </row>
    <row r="5" spans="1:7" ht="15">
      <c r="A5" s="385"/>
      <c r="B5" s="147"/>
      <c r="E5" s="147" t="s">
        <v>71</v>
      </c>
    </row>
    <row r="6" spans="1:7" ht="27" customHeight="1">
      <c r="A6" s="78"/>
      <c r="B6" s="363">
        <v>2015</v>
      </c>
      <c r="C6" s="363">
        <v>2016</v>
      </c>
      <c r="D6" s="363">
        <v>2017</v>
      </c>
      <c r="E6" s="363">
        <v>2018</v>
      </c>
      <c r="F6" s="363">
        <v>2019</v>
      </c>
    </row>
    <row r="7" spans="1:7" ht="15">
      <c r="A7" s="386"/>
    </row>
    <row r="8" spans="1:7" ht="16.5" customHeight="1">
      <c r="A8" s="191" t="s">
        <v>18</v>
      </c>
      <c r="B8" s="387"/>
      <c r="C8" s="388"/>
      <c r="E8" s="230">
        <f>('80'!E10/'71'!E8)*1000</f>
        <v>459.44762546311892</v>
      </c>
      <c r="F8" s="230">
        <f>('80'!F10/'71'!F8)*1000</f>
        <v>821.87491081044686</v>
      </c>
      <c r="G8" s="452"/>
    </row>
    <row r="9" spans="1:7" ht="16.5" customHeight="1">
      <c r="A9" s="207" t="s">
        <v>190</v>
      </c>
      <c r="B9" s="387"/>
      <c r="C9" s="387"/>
      <c r="E9" s="360">
        <f>('80'!E11/'71'!E9)*1000</f>
        <v>423.99605814239959</v>
      </c>
      <c r="F9" s="360">
        <f>('80'!F11/'71'!F9)*1000</f>
        <v>720.58192766557067</v>
      </c>
    </row>
    <row r="10" spans="1:7" ht="16.5" customHeight="1">
      <c r="A10" s="208" t="s">
        <v>191</v>
      </c>
      <c r="E10" s="360"/>
      <c r="F10" s="360"/>
    </row>
    <row r="11" spans="1:7" ht="16.5" customHeight="1">
      <c r="A11" s="207" t="s">
        <v>192</v>
      </c>
      <c r="E11" s="360">
        <f>('80'!E13/'71'!E11)*1000</f>
        <v>1090.1898734177216</v>
      </c>
      <c r="F11" s="360">
        <f>('80'!F13/'71'!F11)*1000</f>
        <v>786.717803030303</v>
      </c>
    </row>
    <row r="12" spans="1:7" ht="16.5" customHeight="1">
      <c r="A12" s="208" t="s">
        <v>193</v>
      </c>
      <c r="E12" s="360"/>
      <c r="F12" s="360"/>
    </row>
    <row r="13" spans="1:7" ht="16.5" customHeight="1">
      <c r="A13" s="207" t="s">
        <v>194</v>
      </c>
      <c r="E13" s="360">
        <f>('80'!E15/'71'!E13)*1000</f>
        <v>385.91916558018249</v>
      </c>
      <c r="F13" s="360">
        <f>('80'!F15/'71'!F13)*1000</f>
        <v>358.78746972594013</v>
      </c>
    </row>
    <row r="14" spans="1:7" ht="16.5" customHeight="1">
      <c r="A14" s="208" t="s">
        <v>195</v>
      </c>
      <c r="E14" s="360"/>
      <c r="F14" s="360"/>
    </row>
    <row r="15" spans="1:7" ht="16.5" customHeight="1">
      <c r="A15" s="207" t="s">
        <v>196</v>
      </c>
      <c r="E15" s="360">
        <f>('80'!E17/'71'!E15)*1000</f>
        <v>162.30366492146598</v>
      </c>
      <c r="F15" s="360">
        <f>('80'!F17/'71'!F15)*1000</f>
        <v>192.32283505154638</v>
      </c>
    </row>
    <row r="16" spans="1:7" ht="16.5" customHeight="1">
      <c r="A16" s="208" t="s">
        <v>197</v>
      </c>
      <c r="E16" s="360"/>
      <c r="F16" s="360"/>
    </row>
    <row r="17" spans="1:6" ht="16.5" customHeight="1">
      <c r="A17" s="207" t="s">
        <v>198</v>
      </c>
      <c r="E17" s="360">
        <f>('80'!E19/'71'!E17)*1000</f>
        <v>1405.2718286655684</v>
      </c>
      <c r="F17" s="360">
        <f>('80'!F19/'71'!F17)*1000</f>
        <v>4247.3383670886078</v>
      </c>
    </row>
    <row r="18" spans="1:6" ht="16.5" customHeight="1">
      <c r="A18" s="208" t="s">
        <v>199</v>
      </c>
      <c r="E18" s="360"/>
      <c r="F18" s="360"/>
    </row>
    <row r="19" spans="1:6" ht="16.5" customHeight="1">
      <c r="A19" s="207" t="s">
        <v>200</v>
      </c>
      <c r="E19" s="360">
        <f>('80'!E21/'71'!E19)*1000</f>
        <v>72.429906542056074</v>
      </c>
      <c r="F19" s="360">
        <f>('80'!F21/'71'!F19)*1000</f>
        <v>172.06845878136201</v>
      </c>
    </row>
    <row r="20" spans="1:6" ht="16.5" customHeight="1">
      <c r="A20" s="208" t="s">
        <v>201</v>
      </c>
      <c r="E20" s="360"/>
      <c r="F20" s="360"/>
    </row>
    <row r="21" spans="1:6" ht="16.5" customHeight="1">
      <c r="A21" s="207" t="s">
        <v>202</v>
      </c>
      <c r="E21" s="360">
        <f>('80'!E23/'71'!E21)*1000</f>
        <v>165.52609067579127</v>
      </c>
      <c r="F21" s="360">
        <f>('80'!F23/'71'!F21)*1000</f>
        <v>318.23649593495941</v>
      </c>
    </row>
    <row r="22" spans="1:6" ht="16.5" customHeight="1">
      <c r="A22" s="208" t="s">
        <v>203</v>
      </c>
      <c r="E22" s="360"/>
      <c r="F22" s="360"/>
    </row>
    <row r="23" spans="1:6" ht="16.5" customHeight="1">
      <c r="A23" s="207" t="s">
        <v>204</v>
      </c>
      <c r="E23" s="360">
        <f>('80'!E25/'71'!E23)*1000</f>
        <v>481.76795580110496</v>
      </c>
      <c r="F23" s="360">
        <f>('80'!F25/'71'!F23)*1000</f>
        <v>448.58829953198131</v>
      </c>
    </row>
    <row r="24" spans="1:6" ht="16.5" customHeight="1">
      <c r="A24" s="208" t="s">
        <v>205</v>
      </c>
      <c r="E24" s="360"/>
      <c r="F24" s="360"/>
    </row>
    <row r="25" spans="1:6" ht="16.5" customHeight="1">
      <c r="A25" s="207" t="s">
        <v>206</v>
      </c>
      <c r="E25" s="360">
        <f>('80'!E27/'71'!E25)*1000</f>
        <v>1526.8817204301074</v>
      </c>
      <c r="F25" s="360">
        <f>('80'!F27/'71'!F25)*1000</f>
        <v>7377.6861660079057</v>
      </c>
    </row>
    <row r="26" spans="1:6" ht="16.5" customHeight="1">
      <c r="A26" s="208" t="s">
        <v>207</v>
      </c>
      <c r="E26" s="360"/>
      <c r="F26" s="360"/>
    </row>
    <row r="27" spans="1:6" ht="16.5" customHeight="1">
      <c r="A27" s="207" t="s">
        <v>208</v>
      </c>
      <c r="E27" s="360">
        <f>('80'!E29/'71'!E27)*1000</f>
        <v>952.2643818849449</v>
      </c>
      <c r="F27" s="360">
        <f>('80'!F29/'71'!F27)*1000</f>
        <v>1404.3727176220809</v>
      </c>
    </row>
    <row r="28" spans="1:6" ht="16.5" customHeight="1">
      <c r="A28" s="208" t="s">
        <v>209</v>
      </c>
    </row>
    <row r="43" spans="1:6" ht="16.5" customHeight="1">
      <c r="A43" s="389"/>
      <c r="B43" s="390"/>
      <c r="C43" s="390"/>
      <c r="D43" s="390"/>
      <c r="E43" s="390"/>
      <c r="F43" s="390"/>
    </row>
    <row r="44" spans="1:6" ht="16.5" customHeight="1">
      <c r="E44" s="397"/>
      <c r="F44" s="397">
        <v>180</v>
      </c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0"/>
  <sheetViews>
    <sheetView workbookViewId="0">
      <selection activeCell="A3" sqref="A3"/>
    </sheetView>
  </sheetViews>
  <sheetFormatPr defaultColWidth="8.88671875" defaultRowHeight="18" customHeight="1"/>
  <cols>
    <col min="1" max="1" width="39.77734375" style="45" customWidth="1"/>
    <col min="2" max="2" width="6.77734375" style="400" customWidth="1"/>
    <col min="3" max="6" width="6.77734375" style="45" customWidth="1"/>
    <col min="7" max="7" width="7.33203125" style="45" customWidth="1"/>
    <col min="8" max="16384" width="8.88671875" style="45"/>
  </cols>
  <sheetData>
    <row r="1" spans="1:10" ht="19.5" customHeight="1">
      <c r="A1" s="82" t="s">
        <v>340</v>
      </c>
    </row>
    <row r="2" spans="1:10" ht="19.5" customHeight="1">
      <c r="A2" s="82" t="s">
        <v>188</v>
      </c>
    </row>
    <row r="3" spans="1:10" ht="19.5" customHeight="1">
      <c r="A3" s="64" t="s">
        <v>142</v>
      </c>
    </row>
    <row r="4" spans="1:10" ht="19.5" customHeight="1">
      <c r="A4" s="81"/>
    </row>
    <row r="5" spans="1:10" ht="19.5" customHeight="1">
      <c r="A5" s="80"/>
      <c r="E5" s="79" t="s">
        <v>24</v>
      </c>
    </row>
    <row r="6" spans="1:10" ht="40.5" customHeight="1">
      <c r="A6" s="7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10" ht="19.5" customHeight="1">
      <c r="A7" s="77"/>
    </row>
    <row r="8" spans="1:10" ht="17.100000000000001" customHeight="1">
      <c r="A8" s="191" t="s">
        <v>18</v>
      </c>
      <c r="B8" s="401">
        <v>1207</v>
      </c>
      <c r="C8" s="270">
        <v>1281</v>
      </c>
      <c r="D8" s="270">
        <f>SUM(D9:D27)</f>
        <v>1323</v>
      </c>
      <c r="E8" s="270">
        <f>SUM(E9:E27)</f>
        <v>1371</v>
      </c>
      <c r="F8" s="270">
        <f>SUM(F9:F27)</f>
        <v>1413</v>
      </c>
      <c r="G8" s="47"/>
      <c r="H8" s="109"/>
      <c r="I8" s="109"/>
      <c r="J8" s="109"/>
    </row>
    <row r="9" spans="1:10" ht="17.100000000000001" customHeight="1">
      <c r="A9" s="207" t="s">
        <v>190</v>
      </c>
      <c r="B9" s="402">
        <v>831</v>
      </c>
      <c r="C9" s="295">
        <v>875</v>
      </c>
      <c r="D9" s="295">
        <v>897</v>
      </c>
      <c r="E9" s="295">
        <v>954</v>
      </c>
      <c r="F9" s="295">
        <v>994</v>
      </c>
      <c r="G9" s="47"/>
    </row>
    <row r="10" spans="1:10" ht="18" customHeight="1">
      <c r="A10" s="208" t="s">
        <v>191</v>
      </c>
      <c r="B10" s="296"/>
      <c r="C10" s="296"/>
      <c r="D10" s="296"/>
      <c r="E10" s="296"/>
      <c r="F10" s="295"/>
    </row>
    <row r="11" spans="1:10" ht="18" customHeight="1">
      <c r="A11" s="207" t="s">
        <v>192</v>
      </c>
      <c r="B11" s="296">
        <v>36</v>
      </c>
      <c r="C11" s="296">
        <v>39</v>
      </c>
      <c r="D11" s="296">
        <v>45</v>
      </c>
      <c r="E11" s="296">
        <v>50</v>
      </c>
      <c r="F11" s="295">
        <v>47</v>
      </c>
      <c r="G11" s="47"/>
    </row>
    <row r="12" spans="1:10" ht="18" customHeight="1">
      <c r="A12" s="208" t="s">
        <v>193</v>
      </c>
      <c r="B12" s="296"/>
      <c r="C12" s="296"/>
      <c r="D12" s="296"/>
      <c r="E12" s="296"/>
      <c r="F12" s="295"/>
    </row>
    <row r="13" spans="1:10" ht="18" customHeight="1">
      <c r="A13" s="207" t="s">
        <v>194</v>
      </c>
      <c r="B13" s="296">
        <v>98</v>
      </c>
      <c r="C13" s="296">
        <v>104</v>
      </c>
      <c r="D13" s="296">
        <v>111</v>
      </c>
      <c r="E13" s="296">
        <v>85</v>
      </c>
      <c r="F13" s="295">
        <v>96</v>
      </c>
      <c r="G13" s="47"/>
    </row>
    <row r="14" spans="1:10" ht="18" customHeight="1">
      <c r="A14" s="208" t="s">
        <v>195</v>
      </c>
      <c r="B14" s="296"/>
      <c r="C14" s="296"/>
      <c r="D14" s="296"/>
      <c r="E14" s="296"/>
      <c r="F14" s="295"/>
    </row>
    <row r="15" spans="1:10" ht="18" customHeight="1">
      <c r="A15" s="207" t="s">
        <v>196</v>
      </c>
      <c r="B15" s="296">
        <v>73</v>
      </c>
      <c r="C15" s="296">
        <v>79</v>
      </c>
      <c r="D15" s="296">
        <v>75</v>
      </c>
      <c r="E15" s="296">
        <v>81</v>
      </c>
      <c r="F15" s="295">
        <v>63</v>
      </c>
      <c r="G15" s="47"/>
    </row>
    <row r="16" spans="1:10" ht="18" customHeight="1">
      <c r="A16" s="208" t="s">
        <v>197</v>
      </c>
      <c r="B16" s="296"/>
      <c r="C16" s="296"/>
      <c r="D16" s="296"/>
      <c r="E16" s="296"/>
      <c r="F16" s="295"/>
    </row>
    <row r="17" spans="1:7" ht="18" customHeight="1">
      <c r="A17" s="207" t="s">
        <v>198</v>
      </c>
      <c r="B17" s="296">
        <v>18</v>
      </c>
      <c r="C17" s="296">
        <v>34</v>
      </c>
      <c r="D17" s="296">
        <v>40</v>
      </c>
      <c r="E17" s="296">
        <v>36</v>
      </c>
      <c r="F17" s="295">
        <v>43</v>
      </c>
      <c r="G17" s="47"/>
    </row>
    <row r="18" spans="1:7" ht="18" customHeight="1">
      <c r="A18" s="208" t="s">
        <v>199</v>
      </c>
      <c r="B18" s="296"/>
      <c r="C18" s="296"/>
      <c r="D18" s="296"/>
      <c r="E18" s="296"/>
      <c r="F18" s="295"/>
    </row>
    <row r="19" spans="1:7" ht="18" customHeight="1">
      <c r="A19" s="207" t="s">
        <v>200</v>
      </c>
      <c r="B19" s="296">
        <v>23</v>
      </c>
      <c r="C19" s="296">
        <v>24</v>
      </c>
      <c r="D19" s="296">
        <v>26</v>
      </c>
      <c r="E19" s="296">
        <v>21</v>
      </c>
      <c r="F19" s="295">
        <v>22</v>
      </c>
      <c r="G19" s="47"/>
    </row>
    <row r="20" spans="1:7" ht="18" customHeight="1">
      <c r="A20" s="208" t="s">
        <v>201</v>
      </c>
      <c r="B20" s="296"/>
      <c r="C20" s="296"/>
      <c r="D20" s="296"/>
      <c r="E20" s="296"/>
      <c r="F20" s="295"/>
      <c r="G20" s="47"/>
    </row>
    <row r="21" spans="1:7" ht="18" customHeight="1">
      <c r="A21" s="207" t="s">
        <v>202</v>
      </c>
      <c r="B21" s="296">
        <v>67</v>
      </c>
      <c r="C21" s="296">
        <v>61</v>
      </c>
      <c r="D21" s="296">
        <v>59</v>
      </c>
      <c r="E21" s="296">
        <v>71</v>
      </c>
      <c r="F21" s="295">
        <v>80</v>
      </c>
      <c r="G21" s="47"/>
    </row>
    <row r="22" spans="1:7" ht="18" customHeight="1">
      <c r="A22" s="208" t="s">
        <v>203</v>
      </c>
      <c r="B22" s="296"/>
      <c r="C22" s="296"/>
      <c r="D22" s="296"/>
      <c r="E22" s="296"/>
      <c r="F22" s="295"/>
    </row>
    <row r="23" spans="1:7" ht="18" customHeight="1">
      <c r="A23" s="207" t="s">
        <v>204</v>
      </c>
      <c r="B23" s="296">
        <v>37</v>
      </c>
      <c r="C23" s="296">
        <v>39</v>
      </c>
      <c r="D23" s="296">
        <v>43</v>
      </c>
      <c r="E23" s="296">
        <v>46</v>
      </c>
      <c r="F23" s="295">
        <v>40</v>
      </c>
      <c r="G23" s="47"/>
    </row>
    <row r="24" spans="1:7" ht="18" customHeight="1">
      <c r="A24" s="208" t="s">
        <v>205</v>
      </c>
      <c r="B24" s="296"/>
      <c r="C24" s="296"/>
      <c r="D24" s="296"/>
      <c r="E24" s="296"/>
      <c r="F24" s="295"/>
    </row>
    <row r="25" spans="1:7" ht="18" customHeight="1">
      <c r="A25" s="207" t="s">
        <v>206</v>
      </c>
      <c r="B25" s="296">
        <v>21</v>
      </c>
      <c r="C25" s="296">
        <v>23</v>
      </c>
      <c r="D25" s="296">
        <v>19</v>
      </c>
      <c r="E25" s="296">
        <v>18</v>
      </c>
      <c r="F25" s="295">
        <v>19</v>
      </c>
      <c r="G25" s="47"/>
    </row>
    <row r="26" spans="1:7" ht="18" customHeight="1">
      <c r="A26" s="208" t="s">
        <v>207</v>
      </c>
      <c r="B26" s="296"/>
      <c r="C26" s="296"/>
      <c r="D26" s="296"/>
      <c r="E26" s="296"/>
      <c r="F26" s="295"/>
    </row>
    <row r="27" spans="1:7" ht="18" customHeight="1">
      <c r="A27" s="207" t="s">
        <v>208</v>
      </c>
      <c r="B27" s="296">
        <v>3</v>
      </c>
      <c r="C27" s="296">
        <v>3</v>
      </c>
      <c r="D27" s="296">
        <v>8</v>
      </c>
      <c r="E27" s="296">
        <v>9</v>
      </c>
      <c r="F27" s="295">
        <v>9</v>
      </c>
      <c r="G27" s="47"/>
    </row>
    <row r="28" spans="1:7" ht="18" customHeight="1">
      <c r="A28" s="208" t="s">
        <v>209</v>
      </c>
    </row>
    <row r="39" spans="1:6" ht="18" customHeight="1">
      <c r="A39" s="205"/>
      <c r="B39" s="403"/>
      <c r="C39" s="205"/>
      <c r="D39" s="205"/>
      <c r="E39" s="205"/>
      <c r="F39" s="205"/>
    </row>
    <row r="40" spans="1:6" ht="18" customHeight="1">
      <c r="E40" s="354"/>
      <c r="F40" s="56">
        <v>143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69" workbookViewId="0">
      <selection activeCell="L34" sqref="L34"/>
    </sheetView>
  </sheetViews>
  <sheetFormatPr defaultColWidth="8.88671875" defaultRowHeight="16.5" customHeight="1"/>
  <cols>
    <col min="1" max="1" width="38.109375" style="31" customWidth="1"/>
    <col min="2" max="2" width="7.21875" style="31" customWidth="1"/>
    <col min="3" max="4" width="7.21875" style="32" customWidth="1"/>
    <col min="5" max="6" width="7.21875" style="31" customWidth="1"/>
    <col min="7" max="16384" width="8.88671875" style="31"/>
  </cols>
  <sheetData>
    <row r="1" spans="1:7" ht="16.5" customHeight="1">
      <c r="A1" s="43" t="s">
        <v>364</v>
      </c>
    </row>
    <row r="2" spans="1:7" ht="16.5" customHeight="1">
      <c r="A2" s="42" t="s">
        <v>152</v>
      </c>
    </row>
    <row r="3" spans="1:7" ht="16.5" customHeight="1">
      <c r="A3" s="42"/>
    </row>
    <row r="4" spans="1:7" ht="16.5" customHeight="1">
      <c r="A4" s="36"/>
      <c r="B4" s="41"/>
      <c r="C4" s="41"/>
      <c r="E4" s="41" t="s">
        <v>73</v>
      </c>
    </row>
    <row r="5" spans="1:7" ht="27" customHeight="1">
      <c r="A5" s="33"/>
      <c r="B5" s="184">
        <v>2015</v>
      </c>
      <c r="C5" s="356">
        <v>2016</v>
      </c>
      <c r="D5" s="356">
        <v>2017</v>
      </c>
      <c r="E5" s="356">
        <v>2018</v>
      </c>
      <c r="F5" s="356">
        <v>2019</v>
      </c>
    </row>
    <row r="6" spans="1:7" ht="16.5" customHeight="1">
      <c r="A6" s="33"/>
      <c r="B6" s="39"/>
      <c r="D6" s="40"/>
      <c r="E6" s="40"/>
    </row>
    <row r="7" spans="1:7" ht="16.5" customHeight="1">
      <c r="A7" s="33"/>
      <c r="B7" s="39"/>
      <c r="D7" s="31"/>
    </row>
    <row r="8" spans="1:7" ht="16.5" customHeight="1">
      <c r="A8" s="191" t="s">
        <v>18</v>
      </c>
      <c r="B8" s="38">
        <f>SUM(B9:B28)</f>
        <v>27</v>
      </c>
      <c r="C8" s="38">
        <f>SUM(C9:C28)</f>
        <v>29</v>
      </c>
      <c r="D8" s="38">
        <f>SUM(D9:D28)</f>
        <v>33</v>
      </c>
      <c r="E8" s="38">
        <f>SUM(E9:E28)</f>
        <v>37</v>
      </c>
      <c r="F8" s="38">
        <f>SUM(F9:F28)</f>
        <v>39</v>
      </c>
      <c r="G8" s="438"/>
    </row>
    <row r="9" spans="1:7" s="34" customFormat="1" ht="16.5" customHeight="1">
      <c r="A9" s="207" t="s">
        <v>190</v>
      </c>
      <c r="B9" s="247">
        <v>11</v>
      </c>
      <c r="C9" s="247">
        <v>15</v>
      </c>
      <c r="D9" s="247">
        <v>17</v>
      </c>
      <c r="E9" s="247">
        <v>16</v>
      </c>
      <c r="F9" s="34">
        <v>14</v>
      </c>
    </row>
    <row r="10" spans="1:7" s="34" customFormat="1" ht="16.5" customHeight="1">
      <c r="A10" s="208" t="s">
        <v>191</v>
      </c>
      <c r="B10" s="247"/>
      <c r="C10" s="247"/>
      <c r="D10" s="247"/>
      <c r="E10" s="247"/>
    </row>
    <row r="11" spans="1:7" s="34" customFormat="1" ht="16.5" customHeight="1">
      <c r="A11" s="207" t="s">
        <v>192</v>
      </c>
      <c r="B11" s="247">
        <v>1</v>
      </c>
      <c r="C11" s="247">
        <v>1</v>
      </c>
      <c r="D11" s="247">
        <v>0</v>
      </c>
      <c r="E11" s="247">
        <v>0</v>
      </c>
      <c r="F11" s="34">
        <v>0</v>
      </c>
    </row>
    <row r="12" spans="1:7" s="34" customFormat="1" ht="16.5" customHeight="1">
      <c r="A12" s="208" t="s">
        <v>193</v>
      </c>
      <c r="B12" s="247"/>
      <c r="C12" s="247"/>
      <c r="D12" s="247"/>
      <c r="E12" s="247"/>
    </row>
    <row r="13" spans="1:7" s="34" customFormat="1" ht="16.5" customHeight="1">
      <c r="A13" s="207" t="s">
        <v>194</v>
      </c>
      <c r="B13" s="247">
        <v>6</v>
      </c>
      <c r="C13" s="247">
        <v>5</v>
      </c>
      <c r="D13" s="247">
        <v>7</v>
      </c>
      <c r="E13" s="247">
        <v>5</v>
      </c>
      <c r="F13" s="34">
        <v>3</v>
      </c>
    </row>
    <row r="14" spans="1:7" s="34" customFormat="1" ht="16.5" customHeight="1">
      <c r="A14" s="208" t="s">
        <v>195</v>
      </c>
      <c r="B14" s="247"/>
      <c r="C14" s="247"/>
      <c r="D14" s="247"/>
      <c r="E14" s="247"/>
    </row>
    <row r="15" spans="1:7" s="34" customFormat="1" ht="16.5" customHeight="1">
      <c r="A15" s="207" t="s">
        <v>196</v>
      </c>
      <c r="B15" s="247">
        <v>1</v>
      </c>
      <c r="C15" s="247">
        <v>1</v>
      </c>
      <c r="D15" s="247">
        <v>1</v>
      </c>
      <c r="E15" s="247">
        <v>4</v>
      </c>
      <c r="F15" s="34">
        <v>3</v>
      </c>
    </row>
    <row r="16" spans="1:7" s="34" customFormat="1" ht="16.5" customHeight="1">
      <c r="A16" s="208" t="s">
        <v>197</v>
      </c>
      <c r="B16" s="247"/>
      <c r="C16" s="247"/>
      <c r="D16" s="247"/>
      <c r="E16" s="247"/>
    </row>
    <row r="17" spans="1:6" s="34" customFormat="1" ht="16.5" customHeight="1">
      <c r="A17" s="207" t="s">
        <v>198</v>
      </c>
      <c r="B17" s="247">
        <v>2</v>
      </c>
      <c r="C17" s="247">
        <v>3</v>
      </c>
      <c r="D17" s="247">
        <v>2</v>
      </c>
      <c r="E17" s="247">
        <v>5</v>
      </c>
      <c r="F17" s="34">
        <v>5</v>
      </c>
    </row>
    <row r="18" spans="1:6" s="34" customFormat="1" ht="16.5" customHeight="1">
      <c r="A18" s="208" t="s">
        <v>199</v>
      </c>
      <c r="B18" s="247"/>
      <c r="C18" s="247"/>
      <c r="D18" s="247"/>
      <c r="E18" s="247"/>
    </row>
    <row r="19" spans="1:6" s="34" customFormat="1" ht="16.5" customHeight="1">
      <c r="A19" s="207" t="s">
        <v>200</v>
      </c>
      <c r="B19" s="247">
        <v>0</v>
      </c>
      <c r="C19" s="247">
        <v>0</v>
      </c>
      <c r="D19" s="247">
        <v>1</v>
      </c>
      <c r="E19" s="247">
        <v>1</v>
      </c>
      <c r="F19" s="34">
        <v>2</v>
      </c>
    </row>
    <row r="20" spans="1:6" s="34" customFormat="1" ht="16.5" customHeight="1">
      <c r="A20" s="208" t="s">
        <v>201</v>
      </c>
      <c r="B20" s="247"/>
      <c r="C20" s="247"/>
      <c r="D20" s="247"/>
      <c r="E20" s="247"/>
    </row>
    <row r="21" spans="1:6" s="34" customFormat="1" ht="16.5" customHeight="1">
      <c r="A21" s="207" t="s">
        <v>202</v>
      </c>
      <c r="B21" s="247">
        <v>5</v>
      </c>
      <c r="C21" s="247">
        <v>3</v>
      </c>
      <c r="D21" s="247">
        <v>4</v>
      </c>
      <c r="E21" s="247">
        <v>5</v>
      </c>
      <c r="F21" s="34">
        <v>9</v>
      </c>
    </row>
    <row r="22" spans="1:6" s="34" customFormat="1" ht="16.5" customHeight="1">
      <c r="A22" s="208" t="s">
        <v>203</v>
      </c>
      <c r="B22" s="247"/>
      <c r="C22" s="247"/>
      <c r="D22" s="247"/>
      <c r="E22" s="247"/>
    </row>
    <row r="23" spans="1:6" s="34" customFormat="1" ht="16.5" customHeight="1">
      <c r="A23" s="207" t="s">
        <v>204</v>
      </c>
      <c r="B23" s="247">
        <v>1</v>
      </c>
      <c r="C23" s="247">
        <v>1</v>
      </c>
      <c r="D23" s="247">
        <v>1</v>
      </c>
      <c r="E23" s="247">
        <v>1</v>
      </c>
      <c r="F23" s="34">
        <v>1</v>
      </c>
    </row>
    <row r="24" spans="1:6" s="34" customFormat="1" ht="16.5" customHeight="1">
      <c r="A24" s="208" t="s">
        <v>205</v>
      </c>
      <c r="B24" s="35"/>
      <c r="C24" s="37"/>
      <c r="D24" s="37"/>
      <c r="E24" s="37"/>
    </row>
    <row r="25" spans="1:6" s="34" customFormat="1" ht="16.5" customHeight="1">
      <c r="A25" s="207" t="s">
        <v>206</v>
      </c>
      <c r="B25" s="35"/>
      <c r="C25" s="37"/>
      <c r="D25" s="37"/>
      <c r="E25" s="37"/>
      <c r="F25" s="34">
        <v>2</v>
      </c>
    </row>
    <row r="26" spans="1:6" s="34" customFormat="1" ht="16.5" customHeight="1">
      <c r="A26" s="208" t="s">
        <v>207</v>
      </c>
      <c r="B26" s="35"/>
      <c r="C26" s="37"/>
      <c r="D26" s="37"/>
      <c r="E26" s="37"/>
    </row>
    <row r="27" spans="1:6" s="34" customFormat="1" ht="16.5" customHeight="1">
      <c r="A27" s="207" t="s">
        <v>208</v>
      </c>
      <c r="B27" s="35"/>
      <c r="C27" s="37"/>
      <c r="D27" s="37"/>
      <c r="E27" s="37"/>
      <c r="F27" s="34">
        <v>0</v>
      </c>
    </row>
    <row r="28" spans="1:6" s="34" customFormat="1" ht="16.5" customHeight="1">
      <c r="A28" s="208" t="s">
        <v>209</v>
      </c>
      <c r="B28" s="35"/>
      <c r="C28" s="37"/>
      <c r="D28" s="37"/>
      <c r="E28" s="37"/>
    </row>
    <row r="29" spans="1:6" s="34" customFormat="1" ht="16.5" customHeight="1">
      <c r="A29" s="192"/>
      <c r="B29" s="35"/>
      <c r="C29" s="37"/>
      <c r="D29" s="37"/>
      <c r="E29" s="37"/>
    </row>
    <row r="30" spans="1:6" s="34" customFormat="1" ht="16.5" customHeight="1">
      <c r="A30" s="192"/>
      <c r="B30" s="35"/>
      <c r="C30" s="37"/>
      <c r="D30" s="37"/>
      <c r="E30" s="37"/>
    </row>
    <row r="31" spans="1:6" s="34" customFormat="1" ht="16.5" customHeight="1">
      <c r="A31" s="192"/>
      <c r="B31" s="35"/>
      <c r="C31" s="37"/>
      <c r="D31" s="37"/>
      <c r="E31" s="37"/>
    </row>
    <row r="32" spans="1:6" s="34" customFormat="1" ht="16.5" customHeight="1">
      <c r="A32" s="192"/>
      <c r="B32" s="35"/>
      <c r="C32" s="37"/>
      <c r="D32" s="37"/>
      <c r="E32" s="37"/>
    </row>
    <row r="33" spans="1:6" ht="16.5" customHeight="1">
      <c r="B33" s="32"/>
      <c r="D33" s="31"/>
    </row>
    <row r="34" spans="1:6" ht="16.5" customHeight="1">
      <c r="B34" s="32"/>
      <c r="D34" s="31"/>
    </row>
    <row r="35" spans="1:6" ht="16.5" customHeight="1">
      <c r="B35" s="32"/>
      <c r="D35" s="31"/>
    </row>
    <row r="36" spans="1:6" ht="16.5" customHeight="1">
      <c r="B36" s="32"/>
      <c r="D36" s="31"/>
    </row>
    <row r="37" spans="1:6" ht="16.5" customHeight="1">
      <c r="B37" s="32"/>
      <c r="D37" s="31"/>
    </row>
    <row r="38" spans="1:6" ht="16.5" customHeight="1">
      <c r="B38" s="32"/>
      <c r="D38" s="31"/>
    </row>
    <row r="39" spans="1:6" ht="16.5" customHeight="1">
      <c r="B39" s="32"/>
      <c r="D39" s="31"/>
    </row>
    <row r="40" spans="1:6" ht="16.5" customHeight="1">
      <c r="B40" s="32"/>
      <c r="D40" s="31"/>
    </row>
    <row r="41" spans="1:6" ht="16.5" customHeight="1">
      <c r="B41" s="32"/>
      <c r="D41" s="31"/>
    </row>
    <row r="42" spans="1:6" ht="16.5" customHeight="1">
      <c r="B42" s="32"/>
      <c r="D42" s="31"/>
    </row>
    <row r="43" spans="1:6" ht="16.5" customHeight="1">
      <c r="A43" s="217"/>
      <c r="B43" s="217"/>
      <c r="C43" s="218"/>
      <c r="D43" s="218"/>
      <c r="E43" s="217"/>
      <c r="F43" s="217"/>
    </row>
    <row r="44" spans="1:6" ht="16.5" customHeight="1">
      <c r="E44" s="354"/>
      <c r="F44" s="31">
        <v>181</v>
      </c>
    </row>
    <row r="46" spans="1:6" ht="16.5" customHeight="1">
      <c r="A46" s="43" t="s">
        <v>365</v>
      </c>
    </row>
    <row r="47" spans="1:6" ht="16.5" customHeight="1">
      <c r="A47" s="42" t="s">
        <v>153</v>
      </c>
    </row>
    <row r="48" spans="1:6" ht="16.5" customHeight="1">
      <c r="A48" s="42"/>
    </row>
    <row r="49" spans="1:6" ht="16.5" customHeight="1">
      <c r="A49" s="36"/>
      <c r="B49" s="41"/>
      <c r="C49" s="41"/>
      <c r="E49" s="41" t="s">
        <v>74</v>
      </c>
    </row>
    <row r="50" spans="1:6" ht="30.75" customHeight="1">
      <c r="A50" s="33"/>
      <c r="B50" s="184">
        <v>2015</v>
      </c>
      <c r="C50" s="356">
        <v>2016</v>
      </c>
      <c r="D50" s="356">
        <v>2017</v>
      </c>
      <c r="E50" s="356">
        <v>2018</v>
      </c>
      <c r="F50" s="356">
        <v>2019</v>
      </c>
    </row>
    <row r="51" spans="1:6" ht="16.5" customHeight="1">
      <c r="A51" s="33"/>
      <c r="B51" s="39"/>
      <c r="D51" s="40"/>
      <c r="E51" s="40"/>
    </row>
    <row r="52" spans="1:6" ht="16.5" customHeight="1">
      <c r="A52" s="191" t="s">
        <v>18</v>
      </c>
      <c r="B52" s="44">
        <f>SUM(B53:B72)</f>
        <v>382</v>
      </c>
      <c r="C52" s="44">
        <f>SUM(C53:C72)</f>
        <v>216</v>
      </c>
      <c r="D52" s="44">
        <f>SUM(D53:D72)</f>
        <v>237</v>
      </c>
      <c r="E52" s="44">
        <f>SUM(E53:E72)</f>
        <v>299</v>
      </c>
      <c r="F52" s="44">
        <f>SUM(F53:F72)</f>
        <v>360</v>
      </c>
    </row>
    <row r="53" spans="1:6" ht="16.5" customHeight="1">
      <c r="A53" s="207" t="s">
        <v>190</v>
      </c>
      <c r="B53" s="226">
        <v>134</v>
      </c>
      <c r="C53" s="226">
        <v>88</v>
      </c>
      <c r="D53" s="226">
        <v>101</v>
      </c>
      <c r="E53" s="226">
        <v>139</v>
      </c>
      <c r="F53" s="31">
        <v>121</v>
      </c>
    </row>
    <row r="54" spans="1:6" ht="16.5" customHeight="1">
      <c r="A54" s="208" t="s">
        <v>191</v>
      </c>
      <c r="B54" s="32"/>
      <c r="C54" s="31"/>
      <c r="D54" s="31"/>
    </row>
    <row r="55" spans="1:6" ht="16.5" customHeight="1">
      <c r="A55" s="207" t="s">
        <v>192</v>
      </c>
      <c r="B55" s="32">
        <v>15</v>
      </c>
      <c r="C55" s="31">
        <v>10</v>
      </c>
      <c r="D55" s="31">
        <v>0</v>
      </c>
      <c r="E55" s="31">
        <v>0</v>
      </c>
      <c r="F55" s="31">
        <v>0</v>
      </c>
    </row>
    <row r="56" spans="1:6" ht="16.5" customHeight="1">
      <c r="A56" s="208" t="s">
        <v>193</v>
      </c>
      <c r="B56" s="32"/>
      <c r="C56" s="31"/>
      <c r="D56" s="31"/>
    </row>
    <row r="57" spans="1:6" ht="16.5" customHeight="1">
      <c r="A57" s="207" t="s">
        <v>194</v>
      </c>
      <c r="B57" s="32">
        <v>51</v>
      </c>
      <c r="C57" s="31">
        <v>40</v>
      </c>
      <c r="D57" s="31">
        <v>64</v>
      </c>
      <c r="E57" s="31">
        <v>45</v>
      </c>
      <c r="F57" s="31">
        <v>36</v>
      </c>
    </row>
    <row r="58" spans="1:6" ht="16.5" customHeight="1">
      <c r="A58" s="208" t="s">
        <v>195</v>
      </c>
      <c r="B58" s="32"/>
      <c r="C58" s="31"/>
      <c r="D58" s="31"/>
    </row>
    <row r="59" spans="1:6" ht="16.5" customHeight="1">
      <c r="A59" s="207" t="s">
        <v>196</v>
      </c>
      <c r="B59" s="32">
        <v>134</v>
      </c>
      <c r="C59" s="31">
        <v>24</v>
      </c>
      <c r="D59" s="31">
        <v>19</v>
      </c>
      <c r="E59" s="31">
        <v>28</v>
      </c>
      <c r="F59" s="31">
        <v>29</v>
      </c>
    </row>
    <row r="60" spans="1:6" ht="16.5" customHeight="1">
      <c r="A60" s="208" t="s">
        <v>197</v>
      </c>
      <c r="B60" s="32"/>
      <c r="C60" s="31"/>
      <c r="D60" s="31"/>
    </row>
    <row r="61" spans="1:6" ht="16.5" customHeight="1">
      <c r="A61" s="207" t="s">
        <v>198</v>
      </c>
      <c r="B61" s="32">
        <v>6</v>
      </c>
      <c r="C61" s="31">
        <v>16</v>
      </c>
      <c r="D61" s="31">
        <v>13</v>
      </c>
      <c r="E61" s="31">
        <v>45</v>
      </c>
      <c r="F61" s="31">
        <v>46</v>
      </c>
    </row>
    <row r="62" spans="1:6" ht="16.5" customHeight="1">
      <c r="A62" s="208" t="s">
        <v>199</v>
      </c>
      <c r="B62" s="32"/>
      <c r="C62" s="31"/>
      <c r="D62" s="31"/>
    </row>
    <row r="63" spans="1:6" ht="16.5" customHeight="1">
      <c r="A63" s="207" t="s">
        <v>200</v>
      </c>
      <c r="B63" s="31">
        <v>0</v>
      </c>
      <c r="C63" s="31">
        <v>0</v>
      </c>
      <c r="D63" s="31">
        <v>2</v>
      </c>
      <c r="E63" s="31">
        <v>2</v>
      </c>
      <c r="F63" s="31">
        <v>10</v>
      </c>
    </row>
    <row r="64" spans="1:6" ht="16.5" customHeight="1">
      <c r="A64" s="208" t="s">
        <v>201</v>
      </c>
      <c r="B64" s="32"/>
      <c r="C64" s="31"/>
      <c r="D64" s="31"/>
    </row>
    <row r="65" spans="1:6" ht="16.5" customHeight="1">
      <c r="A65" s="207" t="s">
        <v>202</v>
      </c>
      <c r="B65" s="32">
        <v>39</v>
      </c>
      <c r="C65" s="31">
        <v>34</v>
      </c>
      <c r="D65" s="31">
        <v>35</v>
      </c>
      <c r="E65" s="31">
        <v>37</v>
      </c>
      <c r="F65" s="31">
        <v>101</v>
      </c>
    </row>
    <row r="66" spans="1:6" ht="16.5" customHeight="1">
      <c r="A66" s="208" t="s">
        <v>203</v>
      </c>
      <c r="B66" s="32"/>
      <c r="C66" s="31"/>
      <c r="D66" s="31"/>
    </row>
    <row r="67" spans="1:6" ht="16.5" customHeight="1">
      <c r="A67" s="207" t="s">
        <v>204</v>
      </c>
      <c r="B67" s="32">
        <v>3</v>
      </c>
      <c r="C67" s="31">
        <v>4</v>
      </c>
      <c r="D67" s="31">
        <v>3</v>
      </c>
      <c r="E67" s="31">
        <v>3</v>
      </c>
      <c r="F67" s="31">
        <v>1</v>
      </c>
    </row>
    <row r="68" spans="1:6" ht="16.5" customHeight="1">
      <c r="A68" s="208" t="s">
        <v>205</v>
      </c>
      <c r="B68" s="32"/>
      <c r="D68" s="31"/>
    </row>
    <row r="69" spans="1:6" ht="16.5" customHeight="1">
      <c r="A69" s="207" t="s">
        <v>206</v>
      </c>
      <c r="B69" s="32"/>
      <c r="D69" s="31"/>
      <c r="F69" s="31">
        <v>16</v>
      </c>
    </row>
    <row r="70" spans="1:6" ht="16.5" customHeight="1">
      <c r="A70" s="208" t="s">
        <v>207</v>
      </c>
    </row>
    <row r="71" spans="1:6" ht="16.5" customHeight="1">
      <c r="A71" s="207" t="s">
        <v>208</v>
      </c>
      <c r="F71" s="31">
        <v>0</v>
      </c>
    </row>
    <row r="72" spans="1:6" ht="16.5" customHeight="1">
      <c r="A72" s="208" t="s">
        <v>209</v>
      </c>
    </row>
    <row r="87" spans="1:6" ht="16.5" customHeight="1">
      <c r="A87" s="217"/>
      <c r="B87" s="217"/>
      <c r="C87" s="218"/>
      <c r="D87" s="218"/>
      <c r="E87" s="217"/>
      <c r="F87" s="217"/>
    </row>
    <row r="88" spans="1:6" ht="16.5" customHeight="1">
      <c r="E88" s="354"/>
      <c r="F88" s="31">
        <v>182</v>
      </c>
    </row>
  </sheetData>
  <pageMargins left="0.74803149606299202" right="0.511811023622047" top="0.62992125984252001" bottom="0.62992125984252001" header="0.31496062992126" footer="0.31496062992126"/>
  <pageSetup paperSize="9" orientation="portrait" r:id="rId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opLeftCell="A64" workbookViewId="0">
      <selection activeCell="H9" sqref="H9"/>
    </sheetView>
  </sheetViews>
  <sheetFormatPr defaultRowHeight="12.75"/>
  <cols>
    <col min="1" max="1" width="35.5546875" style="317" customWidth="1"/>
    <col min="2" max="4" width="6.44140625" style="317" customWidth="1"/>
    <col min="5" max="5" width="7.44140625" style="317" customWidth="1"/>
    <col min="6" max="255" width="8.88671875" style="317"/>
    <col min="256" max="256" width="38.77734375" style="317" customWidth="1"/>
    <col min="257" max="260" width="6.44140625" style="317" customWidth="1"/>
    <col min="261" max="261" width="7.44140625" style="317" customWidth="1"/>
    <col min="262" max="511" width="8.88671875" style="317"/>
    <col min="512" max="512" width="38.77734375" style="317" customWidth="1"/>
    <col min="513" max="516" width="6.44140625" style="317" customWidth="1"/>
    <col min="517" max="517" width="7.44140625" style="317" customWidth="1"/>
    <col min="518" max="767" width="8.88671875" style="317"/>
    <col min="768" max="768" width="38.77734375" style="317" customWidth="1"/>
    <col min="769" max="772" width="6.44140625" style="317" customWidth="1"/>
    <col min="773" max="773" width="7.44140625" style="317" customWidth="1"/>
    <col min="774" max="1023" width="8.88671875" style="317"/>
    <col min="1024" max="1024" width="38.77734375" style="317" customWidth="1"/>
    <col min="1025" max="1028" width="6.44140625" style="317" customWidth="1"/>
    <col min="1029" max="1029" width="7.44140625" style="317" customWidth="1"/>
    <col min="1030" max="1279" width="8.88671875" style="317"/>
    <col min="1280" max="1280" width="38.77734375" style="317" customWidth="1"/>
    <col min="1281" max="1284" width="6.44140625" style="317" customWidth="1"/>
    <col min="1285" max="1285" width="7.44140625" style="317" customWidth="1"/>
    <col min="1286" max="1535" width="8.88671875" style="317"/>
    <col min="1536" max="1536" width="38.77734375" style="317" customWidth="1"/>
    <col min="1537" max="1540" width="6.44140625" style="317" customWidth="1"/>
    <col min="1541" max="1541" width="7.44140625" style="317" customWidth="1"/>
    <col min="1542" max="1791" width="8.88671875" style="317"/>
    <col min="1792" max="1792" width="38.77734375" style="317" customWidth="1"/>
    <col min="1793" max="1796" width="6.44140625" style="317" customWidth="1"/>
    <col min="1797" max="1797" width="7.44140625" style="317" customWidth="1"/>
    <col min="1798" max="2047" width="8.88671875" style="317"/>
    <col min="2048" max="2048" width="38.77734375" style="317" customWidth="1"/>
    <col min="2049" max="2052" width="6.44140625" style="317" customWidth="1"/>
    <col min="2053" max="2053" width="7.44140625" style="317" customWidth="1"/>
    <col min="2054" max="2303" width="8.88671875" style="317"/>
    <col min="2304" max="2304" width="38.77734375" style="317" customWidth="1"/>
    <col min="2305" max="2308" width="6.44140625" style="317" customWidth="1"/>
    <col min="2309" max="2309" width="7.44140625" style="317" customWidth="1"/>
    <col min="2310" max="2559" width="8.88671875" style="317"/>
    <col min="2560" max="2560" width="38.77734375" style="317" customWidth="1"/>
    <col min="2561" max="2564" width="6.44140625" style="317" customWidth="1"/>
    <col min="2565" max="2565" width="7.44140625" style="317" customWidth="1"/>
    <col min="2566" max="2815" width="8.88671875" style="317"/>
    <col min="2816" max="2816" width="38.77734375" style="317" customWidth="1"/>
    <col min="2817" max="2820" width="6.44140625" style="317" customWidth="1"/>
    <col min="2821" max="2821" width="7.44140625" style="317" customWidth="1"/>
    <col min="2822" max="3071" width="8.88671875" style="317"/>
    <col min="3072" max="3072" width="38.77734375" style="317" customWidth="1"/>
    <col min="3073" max="3076" width="6.44140625" style="317" customWidth="1"/>
    <col min="3077" max="3077" width="7.44140625" style="317" customWidth="1"/>
    <col min="3078" max="3327" width="8.88671875" style="317"/>
    <col min="3328" max="3328" width="38.77734375" style="317" customWidth="1"/>
    <col min="3329" max="3332" width="6.44140625" style="317" customWidth="1"/>
    <col min="3333" max="3333" width="7.44140625" style="317" customWidth="1"/>
    <col min="3334" max="3583" width="8.88671875" style="317"/>
    <col min="3584" max="3584" width="38.77734375" style="317" customWidth="1"/>
    <col min="3585" max="3588" width="6.44140625" style="317" customWidth="1"/>
    <col min="3589" max="3589" width="7.44140625" style="317" customWidth="1"/>
    <col min="3590" max="3839" width="8.88671875" style="317"/>
    <col min="3840" max="3840" width="38.77734375" style="317" customWidth="1"/>
    <col min="3841" max="3844" width="6.44140625" style="317" customWidth="1"/>
    <col min="3845" max="3845" width="7.44140625" style="317" customWidth="1"/>
    <col min="3846" max="4095" width="8.88671875" style="317"/>
    <col min="4096" max="4096" width="38.77734375" style="317" customWidth="1"/>
    <col min="4097" max="4100" width="6.44140625" style="317" customWidth="1"/>
    <col min="4101" max="4101" width="7.44140625" style="317" customWidth="1"/>
    <col min="4102" max="4351" width="8.88671875" style="317"/>
    <col min="4352" max="4352" width="38.77734375" style="317" customWidth="1"/>
    <col min="4353" max="4356" width="6.44140625" style="317" customWidth="1"/>
    <col min="4357" max="4357" width="7.44140625" style="317" customWidth="1"/>
    <col min="4358" max="4607" width="8.88671875" style="317"/>
    <col min="4608" max="4608" width="38.77734375" style="317" customWidth="1"/>
    <col min="4609" max="4612" width="6.44140625" style="317" customWidth="1"/>
    <col min="4613" max="4613" width="7.44140625" style="317" customWidth="1"/>
    <col min="4614" max="4863" width="8.88671875" style="317"/>
    <col min="4864" max="4864" width="38.77734375" style="317" customWidth="1"/>
    <col min="4865" max="4868" width="6.44140625" style="317" customWidth="1"/>
    <col min="4869" max="4869" width="7.44140625" style="317" customWidth="1"/>
    <col min="4870" max="5119" width="8.88671875" style="317"/>
    <col min="5120" max="5120" width="38.77734375" style="317" customWidth="1"/>
    <col min="5121" max="5124" width="6.44140625" style="317" customWidth="1"/>
    <col min="5125" max="5125" width="7.44140625" style="317" customWidth="1"/>
    <col min="5126" max="5375" width="8.88671875" style="317"/>
    <col min="5376" max="5376" width="38.77734375" style="317" customWidth="1"/>
    <col min="5377" max="5380" width="6.44140625" style="317" customWidth="1"/>
    <col min="5381" max="5381" width="7.44140625" style="317" customWidth="1"/>
    <col min="5382" max="5631" width="8.88671875" style="317"/>
    <col min="5632" max="5632" width="38.77734375" style="317" customWidth="1"/>
    <col min="5633" max="5636" width="6.44140625" style="317" customWidth="1"/>
    <col min="5637" max="5637" width="7.44140625" style="317" customWidth="1"/>
    <col min="5638" max="5887" width="8.88671875" style="317"/>
    <col min="5888" max="5888" width="38.77734375" style="317" customWidth="1"/>
    <col min="5889" max="5892" width="6.44140625" style="317" customWidth="1"/>
    <col min="5893" max="5893" width="7.44140625" style="317" customWidth="1"/>
    <col min="5894" max="6143" width="8.88671875" style="317"/>
    <col min="6144" max="6144" width="38.77734375" style="317" customWidth="1"/>
    <col min="6145" max="6148" width="6.44140625" style="317" customWidth="1"/>
    <col min="6149" max="6149" width="7.44140625" style="317" customWidth="1"/>
    <col min="6150" max="6399" width="8.88671875" style="317"/>
    <col min="6400" max="6400" width="38.77734375" style="317" customWidth="1"/>
    <col min="6401" max="6404" width="6.44140625" style="317" customWidth="1"/>
    <col min="6405" max="6405" width="7.44140625" style="317" customWidth="1"/>
    <col min="6406" max="6655" width="8.88671875" style="317"/>
    <col min="6656" max="6656" width="38.77734375" style="317" customWidth="1"/>
    <col min="6657" max="6660" width="6.44140625" style="317" customWidth="1"/>
    <col min="6661" max="6661" width="7.44140625" style="317" customWidth="1"/>
    <col min="6662" max="6911" width="8.88671875" style="317"/>
    <col min="6912" max="6912" width="38.77734375" style="317" customWidth="1"/>
    <col min="6913" max="6916" width="6.44140625" style="317" customWidth="1"/>
    <col min="6917" max="6917" width="7.44140625" style="317" customWidth="1"/>
    <col min="6918" max="7167" width="8.88671875" style="317"/>
    <col min="7168" max="7168" width="38.77734375" style="317" customWidth="1"/>
    <col min="7169" max="7172" width="6.44140625" style="317" customWidth="1"/>
    <col min="7173" max="7173" width="7.44140625" style="317" customWidth="1"/>
    <col min="7174" max="7423" width="8.88671875" style="317"/>
    <col min="7424" max="7424" width="38.77734375" style="317" customWidth="1"/>
    <col min="7425" max="7428" width="6.44140625" style="317" customWidth="1"/>
    <col min="7429" max="7429" width="7.44140625" style="317" customWidth="1"/>
    <col min="7430" max="7679" width="8.88671875" style="317"/>
    <col min="7680" max="7680" width="38.77734375" style="317" customWidth="1"/>
    <col min="7681" max="7684" width="6.44140625" style="317" customWidth="1"/>
    <col min="7685" max="7685" width="7.44140625" style="317" customWidth="1"/>
    <col min="7686" max="7935" width="8.88671875" style="317"/>
    <col min="7936" max="7936" width="38.77734375" style="317" customWidth="1"/>
    <col min="7937" max="7940" width="6.44140625" style="317" customWidth="1"/>
    <col min="7941" max="7941" width="7.44140625" style="317" customWidth="1"/>
    <col min="7942" max="8191" width="8.88671875" style="317"/>
    <col min="8192" max="8192" width="38.77734375" style="317" customWidth="1"/>
    <col min="8193" max="8196" width="6.44140625" style="317" customWidth="1"/>
    <col min="8197" max="8197" width="7.44140625" style="317" customWidth="1"/>
    <col min="8198" max="8447" width="8.88671875" style="317"/>
    <col min="8448" max="8448" width="38.77734375" style="317" customWidth="1"/>
    <col min="8449" max="8452" width="6.44140625" style="317" customWidth="1"/>
    <col min="8453" max="8453" width="7.44140625" style="317" customWidth="1"/>
    <col min="8454" max="8703" width="8.88671875" style="317"/>
    <col min="8704" max="8704" width="38.77734375" style="317" customWidth="1"/>
    <col min="8705" max="8708" width="6.44140625" style="317" customWidth="1"/>
    <col min="8709" max="8709" width="7.44140625" style="317" customWidth="1"/>
    <col min="8710" max="8959" width="8.88671875" style="317"/>
    <col min="8960" max="8960" width="38.77734375" style="317" customWidth="1"/>
    <col min="8961" max="8964" width="6.44140625" style="317" customWidth="1"/>
    <col min="8965" max="8965" width="7.44140625" style="317" customWidth="1"/>
    <col min="8966" max="9215" width="8.88671875" style="317"/>
    <col min="9216" max="9216" width="38.77734375" style="317" customWidth="1"/>
    <col min="9217" max="9220" width="6.44140625" style="317" customWidth="1"/>
    <col min="9221" max="9221" width="7.44140625" style="317" customWidth="1"/>
    <col min="9222" max="9471" width="8.88671875" style="317"/>
    <col min="9472" max="9472" width="38.77734375" style="317" customWidth="1"/>
    <col min="9473" max="9476" width="6.44140625" style="317" customWidth="1"/>
    <col min="9477" max="9477" width="7.44140625" style="317" customWidth="1"/>
    <col min="9478" max="9727" width="8.88671875" style="317"/>
    <col min="9728" max="9728" width="38.77734375" style="317" customWidth="1"/>
    <col min="9729" max="9732" width="6.44140625" style="317" customWidth="1"/>
    <col min="9733" max="9733" width="7.44140625" style="317" customWidth="1"/>
    <col min="9734" max="9983" width="8.88671875" style="317"/>
    <col min="9984" max="9984" width="38.77734375" style="317" customWidth="1"/>
    <col min="9985" max="9988" width="6.44140625" style="317" customWidth="1"/>
    <col min="9989" max="9989" width="7.44140625" style="317" customWidth="1"/>
    <col min="9990" max="10239" width="8.88671875" style="317"/>
    <col min="10240" max="10240" width="38.77734375" style="317" customWidth="1"/>
    <col min="10241" max="10244" width="6.44140625" style="317" customWidth="1"/>
    <col min="10245" max="10245" width="7.44140625" style="317" customWidth="1"/>
    <col min="10246" max="10495" width="8.88671875" style="317"/>
    <col min="10496" max="10496" width="38.77734375" style="317" customWidth="1"/>
    <col min="10497" max="10500" width="6.44140625" style="317" customWidth="1"/>
    <col min="10501" max="10501" width="7.44140625" style="317" customWidth="1"/>
    <col min="10502" max="10751" width="8.88671875" style="317"/>
    <col min="10752" max="10752" width="38.77734375" style="317" customWidth="1"/>
    <col min="10753" max="10756" width="6.44140625" style="317" customWidth="1"/>
    <col min="10757" max="10757" width="7.44140625" style="317" customWidth="1"/>
    <col min="10758" max="11007" width="8.88671875" style="317"/>
    <col min="11008" max="11008" width="38.77734375" style="317" customWidth="1"/>
    <col min="11009" max="11012" width="6.44140625" style="317" customWidth="1"/>
    <col min="11013" max="11013" width="7.44140625" style="317" customWidth="1"/>
    <col min="11014" max="11263" width="8.88671875" style="317"/>
    <col min="11264" max="11264" width="38.77734375" style="317" customWidth="1"/>
    <col min="11265" max="11268" width="6.44140625" style="317" customWidth="1"/>
    <col min="11269" max="11269" width="7.44140625" style="317" customWidth="1"/>
    <col min="11270" max="11519" width="8.88671875" style="317"/>
    <col min="11520" max="11520" width="38.77734375" style="317" customWidth="1"/>
    <col min="11521" max="11524" width="6.44140625" style="317" customWidth="1"/>
    <col min="11525" max="11525" width="7.44140625" style="317" customWidth="1"/>
    <col min="11526" max="11775" width="8.88671875" style="317"/>
    <col min="11776" max="11776" width="38.77734375" style="317" customWidth="1"/>
    <col min="11777" max="11780" width="6.44140625" style="317" customWidth="1"/>
    <col min="11781" max="11781" width="7.44140625" style="317" customWidth="1"/>
    <col min="11782" max="12031" width="8.88671875" style="317"/>
    <col min="12032" max="12032" width="38.77734375" style="317" customWidth="1"/>
    <col min="12033" max="12036" width="6.44140625" style="317" customWidth="1"/>
    <col min="12037" max="12037" width="7.44140625" style="317" customWidth="1"/>
    <col min="12038" max="12287" width="8.88671875" style="317"/>
    <col min="12288" max="12288" width="38.77734375" style="317" customWidth="1"/>
    <col min="12289" max="12292" width="6.44140625" style="317" customWidth="1"/>
    <col min="12293" max="12293" width="7.44140625" style="317" customWidth="1"/>
    <col min="12294" max="12543" width="8.88671875" style="317"/>
    <col min="12544" max="12544" width="38.77734375" style="317" customWidth="1"/>
    <col min="12545" max="12548" width="6.44140625" style="317" customWidth="1"/>
    <col min="12549" max="12549" width="7.44140625" style="317" customWidth="1"/>
    <col min="12550" max="12799" width="8.88671875" style="317"/>
    <col min="12800" max="12800" width="38.77734375" style="317" customWidth="1"/>
    <col min="12801" max="12804" width="6.44140625" style="317" customWidth="1"/>
    <col min="12805" max="12805" width="7.44140625" style="317" customWidth="1"/>
    <col min="12806" max="13055" width="8.88671875" style="317"/>
    <col min="13056" max="13056" width="38.77734375" style="317" customWidth="1"/>
    <col min="13057" max="13060" width="6.44140625" style="317" customWidth="1"/>
    <col min="13061" max="13061" width="7.44140625" style="317" customWidth="1"/>
    <col min="13062" max="13311" width="8.88671875" style="317"/>
    <col min="13312" max="13312" width="38.77734375" style="317" customWidth="1"/>
    <col min="13313" max="13316" width="6.44140625" style="317" customWidth="1"/>
    <col min="13317" max="13317" width="7.44140625" style="317" customWidth="1"/>
    <col min="13318" max="13567" width="8.88671875" style="317"/>
    <col min="13568" max="13568" width="38.77734375" style="317" customWidth="1"/>
    <col min="13569" max="13572" width="6.44140625" style="317" customWidth="1"/>
    <col min="13573" max="13573" width="7.44140625" style="317" customWidth="1"/>
    <col min="13574" max="13823" width="8.88671875" style="317"/>
    <col min="13824" max="13824" width="38.77734375" style="317" customWidth="1"/>
    <col min="13825" max="13828" width="6.44140625" style="317" customWidth="1"/>
    <col min="13829" max="13829" width="7.44140625" style="317" customWidth="1"/>
    <col min="13830" max="14079" width="8.88671875" style="317"/>
    <col min="14080" max="14080" width="38.77734375" style="317" customWidth="1"/>
    <col min="14081" max="14084" width="6.44140625" style="317" customWidth="1"/>
    <col min="14085" max="14085" width="7.44140625" style="317" customWidth="1"/>
    <col min="14086" max="14335" width="8.88671875" style="317"/>
    <col min="14336" max="14336" width="38.77734375" style="317" customWidth="1"/>
    <col min="14337" max="14340" width="6.44140625" style="317" customWidth="1"/>
    <col min="14341" max="14341" width="7.44140625" style="317" customWidth="1"/>
    <col min="14342" max="14591" width="8.88671875" style="317"/>
    <col min="14592" max="14592" width="38.77734375" style="317" customWidth="1"/>
    <col min="14593" max="14596" width="6.44140625" style="317" customWidth="1"/>
    <col min="14597" max="14597" width="7.44140625" style="317" customWidth="1"/>
    <col min="14598" max="14847" width="8.88671875" style="317"/>
    <col min="14848" max="14848" width="38.77734375" style="317" customWidth="1"/>
    <col min="14849" max="14852" width="6.44140625" style="317" customWidth="1"/>
    <col min="14853" max="14853" width="7.44140625" style="317" customWidth="1"/>
    <col min="14854" max="15103" width="8.88671875" style="317"/>
    <col min="15104" max="15104" width="38.77734375" style="317" customWidth="1"/>
    <col min="15105" max="15108" width="6.44140625" style="317" customWidth="1"/>
    <col min="15109" max="15109" width="7.44140625" style="317" customWidth="1"/>
    <col min="15110" max="15359" width="8.88671875" style="317"/>
    <col min="15360" max="15360" width="38.77734375" style="317" customWidth="1"/>
    <col min="15361" max="15364" width="6.44140625" style="317" customWidth="1"/>
    <col min="15365" max="15365" width="7.44140625" style="317" customWidth="1"/>
    <col min="15366" max="15615" width="8.88671875" style="317"/>
    <col min="15616" max="15616" width="38.77734375" style="317" customWidth="1"/>
    <col min="15617" max="15620" width="6.44140625" style="317" customWidth="1"/>
    <col min="15621" max="15621" width="7.44140625" style="317" customWidth="1"/>
    <col min="15622" max="15871" width="8.88671875" style="317"/>
    <col min="15872" max="15872" width="38.77734375" style="317" customWidth="1"/>
    <col min="15873" max="15876" width="6.44140625" style="317" customWidth="1"/>
    <col min="15877" max="15877" width="7.44140625" style="317" customWidth="1"/>
    <col min="15878" max="16127" width="8.88671875" style="317"/>
    <col min="16128" max="16128" width="38.77734375" style="317" customWidth="1"/>
    <col min="16129" max="16132" width="6.44140625" style="317" customWidth="1"/>
    <col min="16133" max="16133" width="7.44140625" style="317" customWidth="1"/>
    <col min="16134" max="16384" width="8.88671875" style="317"/>
  </cols>
  <sheetData>
    <row r="1" spans="1:6" ht="18" customHeight="1">
      <c r="A1" s="316" t="s">
        <v>366</v>
      </c>
    </row>
    <row r="2" spans="1:6" ht="18" customHeight="1">
      <c r="A2" s="316" t="s">
        <v>72</v>
      </c>
    </row>
    <row r="3" spans="1:6" ht="18" customHeight="1">
      <c r="A3" s="318" t="s">
        <v>288</v>
      </c>
    </row>
    <row r="4" spans="1:6" ht="17.100000000000001" customHeight="1">
      <c r="A4" s="318" t="s">
        <v>289</v>
      </c>
    </row>
    <row r="5" spans="1:6" ht="17.100000000000001" customHeight="1">
      <c r="A5" s="319"/>
      <c r="E5" s="320" t="s">
        <v>290</v>
      </c>
    </row>
    <row r="6" spans="1:6" ht="27" customHeight="1">
      <c r="A6" s="321"/>
      <c r="B6" s="322">
        <v>2015</v>
      </c>
      <c r="C6" s="322">
        <v>2017</v>
      </c>
      <c r="D6" s="323">
        <v>2018</v>
      </c>
      <c r="E6" s="322">
        <v>2019</v>
      </c>
      <c r="F6" s="323" t="s">
        <v>388</v>
      </c>
    </row>
    <row r="7" spans="1:6" ht="27" customHeight="1">
      <c r="A7" s="324"/>
      <c r="B7" s="325"/>
      <c r="C7" s="325"/>
      <c r="D7" s="326"/>
      <c r="E7" s="326"/>
    </row>
    <row r="8" spans="1:6" ht="17.100000000000001" customHeight="1">
      <c r="A8" s="327" t="s">
        <v>18</v>
      </c>
      <c r="B8" s="328">
        <f>SUM(B9:B27)</f>
        <v>22349</v>
      </c>
      <c r="C8" s="328">
        <f>SUM(C9:C27)</f>
        <v>25126</v>
      </c>
      <c r="D8" s="328">
        <f>SUM(D9:D27)</f>
        <v>25945</v>
      </c>
      <c r="E8" s="328">
        <f>SUM(E9:E27)</f>
        <v>27316</v>
      </c>
      <c r="F8" s="328">
        <v>28761</v>
      </c>
    </row>
    <row r="9" spans="1:6">
      <c r="A9" s="219" t="s">
        <v>211</v>
      </c>
      <c r="B9" s="287">
        <v>19</v>
      </c>
      <c r="C9" s="329">
        <v>15</v>
      </c>
      <c r="D9" s="329">
        <v>3</v>
      </c>
      <c r="E9" s="329">
        <v>15</v>
      </c>
      <c r="F9" s="329">
        <v>14</v>
      </c>
    </row>
    <row r="10" spans="1:6">
      <c r="A10" s="219" t="s">
        <v>212</v>
      </c>
      <c r="B10" s="287">
        <v>3577</v>
      </c>
      <c r="C10" s="329">
        <v>3684</v>
      </c>
      <c r="D10" s="329">
        <v>3597</v>
      </c>
      <c r="E10" s="329">
        <v>3962</v>
      </c>
      <c r="F10" s="329">
        <v>4065</v>
      </c>
    </row>
    <row r="11" spans="1:6" ht="36">
      <c r="A11" s="219" t="s">
        <v>213</v>
      </c>
      <c r="B11" s="477">
        <v>21</v>
      </c>
      <c r="C11" s="477">
        <v>29</v>
      </c>
      <c r="D11" s="477">
        <v>23</v>
      </c>
      <c r="E11" s="329">
        <v>30</v>
      </c>
      <c r="F11" s="329">
        <v>33</v>
      </c>
    </row>
    <row r="12" spans="1:6" ht="36">
      <c r="A12" s="219" t="s">
        <v>214</v>
      </c>
      <c r="B12" s="477">
        <v>0</v>
      </c>
      <c r="C12" s="477">
        <v>0</v>
      </c>
      <c r="D12" s="477">
        <v>0</v>
      </c>
      <c r="E12" s="329">
        <v>0</v>
      </c>
      <c r="F12" s="329">
        <v>0</v>
      </c>
    </row>
    <row r="13" spans="1:6">
      <c r="A13" s="219" t="s">
        <v>215</v>
      </c>
      <c r="B13" s="330">
        <v>141</v>
      </c>
      <c r="C13" s="331">
        <v>262</v>
      </c>
      <c r="D13" s="331">
        <v>329</v>
      </c>
      <c r="E13" s="329">
        <v>304</v>
      </c>
      <c r="F13" s="329">
        <v>368</v>
      </c>
    </row>
    <row r="14" spans="1:6" ht="36">
      <c r="A14" s="219" t="s">
        <v>216</v>
      </c>
      <c r="B14" s="477">
        <v>10817</v>
      </c>
      <c r="C14" s="477">
        <v>12055</v>
      </c>
      <c r="D14" s="477">
        <v>12485</v>
      </c>
      <c r="E14" s="329">
        <v>13039</v>
      </c>
      <c r="F14" s="329">
        <v>13662</v>
      </c>
    </row>
    <row r="15" spans="1:6">
      <c r="A15" s="220" t="s">
        <v>217</v>
      </c>
      <c r="B15" s="330">
        <v>1050</v>
      </c>
      <c r="C15" s="331">
        <v>1085</v>
      </c>
      <c r="D15" s="331">
        <v>1120</v>
      </c>
      <c r="E15" s="329">
        <v>1186</v>
      </c>
      <c r="F15" s="329">
        <v>1223</v>
      </c>
    </row>
    <row r="16" spans="1:6" ht="24">
      <c r="A16" s="219" t="s">
        <v>218</v>
      </c>
      <c r="B16" s="477">
        <v>3747</v>
      </c>
      <c r="C16" s="477">
        <v>4556</v>
      </c>
      <c r="D16" s="477">
        <v>5056</v>
      </c>
      <c r="E16" s="329">
        <v>5036</v>
      </c>
      <c r="F16" s="329">
        <v>5422</v>
      </c>
    </row>
    <row r="17" spans="1:6" ht="24">
      <c r="A17" s="219" t="s">
        <v>219</v>
      </c>
      <c r="B17" s="478">
        <v>186</v>
      </c>
      <c r="C17" s="479">
        <v>219</v>
      </c>
      <c r="D17" s="479">
        <v>178</v>
      </c>
      <c r="E17" s="329">
        <v>235</v>
      </c>
      <c r="F17" s="329">
        <v>249</v>
      </c>
    </row>
    <row r="18" spans="1:6" ht="24">
      <c r="A18" s="219" t="s">
        <v>220</v>
      </c>
      <c r="B18" s="477">
        <v>74</v>
      </c>
      <c r="C18" s="477">
        <v>60</v>
      </c>
      <c r="D18" s="477">
        <v>54</v>
      </c>
      <c r="E18" s="329">
        <v>65</v>
      </c>
      <c r="F18" s="329">
        <v>63</v>
      </c>
    </row>
    <row r="19" spans="1:6" ht="24">
      <c r="A19" s="219" t="s">
        <v>221</v>
      </c>
      <c r="B19" s="330">
        <v>463</v>
      </c>
      <c r="C19" s="331">
        <v>605</v>
      </c>
      <c r="D19" s="331">
        <v>610</v>
      </c>
      <c r="E19" s="329">
        <v>693</v>
      </c>
      <c r="F19" s="329">
        <v>767</v>
      </c>
    </row>
    <row r="20" spans="1:6" ht="24">
      <c r="A20" s="219" t="s">
        <v>222</v>
      </c>
      <c r="B20" s="282">
        <v>117</v>
      </c>
      <c r="C20" s="282">
        <v>102</v>
      </c>
      <c r="D20" s="282">
        <v>97</v>
      </c>
      <c r="E20" s="329">
        <v>106</v>
      </c>
      <c r="F20" s="329">
        <v>103</v>
      </c>
    </row>
    <row r="21" spans="1:6" ht="24">
      <c r="A21" s="219" t="s">
        <v>223</v>
      </c>
      <c r="B21" s="282">
        <v>172</v>
      </c>
      <c r="C21" s="282">
        <v>185</v>
      </c>
      <c r="D21" s="282">
        <v>178</v>
      </c>
      <c r="E21" s="329">
        <v>196</v>
      </c>
      <c r="F21" s="329">
        <v>203</v>
      </c>
    </row>
    <row r="22" spans="1:6" ht="60">
      <c r="A22" s="219" t="s">
        <v>224</v>
      </c>
      <c r="B22" s="477">
        <v>0</v>
      </c>
      <c r="C22" s="477">
        <v>0</v>
      </c>
      <c r="D22" s="477">
        <v>0</v>
      </c>
      <c r="E22" s="329">
        <v>0</v>
      </c>
      <c r="F22" s="329">
        <v>0</v>
      </c>
    </row>
    <row r="23" spans="1:6">
      <c r="A23" s="219" t="s">
        <v>225</v>
      </c>
      <c r="B23" s="330">
        <v>170</v>
      </c>
      <c r="C23" s="331">
        <v>229</v>
      </c>
      <c r="D23" s="331">
        <v>262</v>
      </c>
      <c r="E23" s="329">
        <v>241</v>
      </c>
      <c r="F23" s="329">
        <v>263</v>
      </c>
    </row>
    <row r="24" spans="1:6" ht="24">
      <c r="A24" s="219" t="s">
        <v>226</v>
      </c>
      <c r="B24" s="477">
        <v>134</v>
      </c>
      <c r="C24" s="477">
        <v>164</v>
      </c>
      <c r="D24" s="477">
        <v>173</v>
      </c>
      <c r="E24" s="329">
        <v>174</v>
      </c>
      <c r="F24" s="329">
        <v>186</v>
      </c>
    </row>
    <row r="25" spans="1:6" ht="24">
      <c r="A25" s="219" t="s">
        <v>227</v>
      </c>
      <c r="B25" s="477">
        <v>277</v>
      </c>
      <c r="C25" s="477">
        <v>287</v>
      </c>
      <c r="D25" s="477">
        <v>278</v>
      </c>
      <c r="E25" s="329">
        <v>326</v>
      </c>
      <c r="F25" s="329">
        <v>340</v>
      </c>
    </row>
    <row r="26" spans="1:6">
      <c r="A26" s="219" t="s">
        <v>228</v>
      </c>
      <c r="B26" s="330">
        <v>1384</v>
      </c>
      <c r="C26" s="331">
        <v>1589</v>
      </c>
      <c r="D26" s="331">
        <v>1502</v>
      </c>
      <c r="E26" s="329">
        <v>1708</v>
      </c>
      <c r="F26" s="329">
        <v>1800</v>
      </c>
    </row>
    <row r="27" spans="1:6" ht="60">
      <c r="A27" s="219" t="s">
        <v>229</v>
      </c>
      <c r="B27" s="477">
        <v>0</v>
      </c>
      <c r="C27" s="477">
        <v>0</v>
      </c>
      <c r="D27" s="477">
        <v>0</v>
      </c>
      <c r="E27" s="477">
        <v>0</v>
      </c>
      <c r="F27" s="329">
        <v>0</v>
      </c>
    </row>
    <row r="28" spans="1:6" ht="17.100000000000001" customHeight="1">
      <c r="A28" s="201"/>
      <c r="B28" s="332"/>
      <c r="C28" s="332"/>
      <c r="D28" s="332"/>
      <c r="E28" s="332"/>
      <c r="F28" s="329"/>
    </row>
    <row r="29" spans="1:6" ht="17.100000000000001" customHeight="1">
      <c r="A29" s="201"/>
    </row>
    <row r="30" spans="1:6" ht="17.100000000000001" customHeight="1">
      <c r="A30" s="333"/>
      <c r="F30" s="319"/>
    </row>
    <row r="31" spans="1:6" ht="17.100000000000001" customHeight="1">
      <c r="A31" s="398"/>
      <c r="B31" s="321"/>
      <c r="C31" s="321"/>
      <c r="D31" s="321"/>
      <c r="E31" s="321"/>
      <c r="F31" s="317">
        <v>183</v>
      </c>
    </row>
    <row r="32" spans="1:6" ht="17.100000000000001" customHeight="1">
      <c r="A32" s="204"/>
    </row>
    <row r="33" spans="1:6" ht="17.100000000000001" customHeight="1">
      <c r="A33" s="316" t="s">
        <v>368</v>
      </c>
    </row>
    <row r="34" spans="1:6" ht="17.100000000000001" customHeight="1">
      <c r="A34" s="316" t="s">
        <v>189</v>
      </c>
    </row>
    <row r="35" spans="1:6" ht="17.100000000000001" customHeight="1">
      <c r="A35" s="318" t="s">
        <v>291</v>
      </c>
    </row>
    <row r="36" spans="1:6" ht="17.100000000000001" customHeight="1"/>
    <row r="37" spans="1:6" ht="17.100000000000001" customHeight="1"/>
    <row r="38" spans="1:6" ht="17.100000000000001" customHeight="1">
      <c r="A38" s="319"/>
      <c r="E38" s="320" t="s">
        <v>290</v>
      </c>
    </row>
    <row r="39" spans="1:6" ht="28.5" customHeight="1">
      <c r="A39" s="321"/>
      <c r="B39" s="322">
        <v>2015</v>
      </c>
      <c r="C39" s="322">
        <v>2017</v>
      </c>
      <c r="D39" s="323">
        <v>2018</v>
      </c>
      <c r="E39" s="322">
        <v>2019</v>
      </c>
      <c r="F39" s="323" t="s">
        <v>407</v>
      </c>
    </row>
    <row r="40" spans="1:6" ht="17.100000000000001" customHeight="1"/>
    <row r="41" spans="1:6" ht="17.100000000000001" customHeight="1">
      <c r="A41" s="327" t="s">
        <v>18</v>
      </c>
      <c r="B41" s="328">
        <f>SUM(B42:B60)</f>
        <v>22349</v>
      </c>
      <c r="C41" s="328">
        <f>SUM(C42:C60)</f>
        <v>25126</v>
      </c>
      <c r="D41" s="328">
        <f>SUM(D42:D60)</f>
        <v>25945</v>
      </c>
      <c r="E41" s="328">
        <f>SUM(E42:E60)</f>
        <v>27316</v>
      </c>
      <c r="F41" s="328">
        <v>28761</v>
      </c>
    </row>
    <row r="42" spans="1:6" ht="17.100000000000001" customHeight="1">
      <c r="A42" s="207" t="s">
        <v>190</v>
      </c>
      <c r="B42" s="275">
        <v>12195</v>
      </c>
      <c r="C42" s="329">
        <v>13433</v>
      </c>
      <c r="D42" s="329">
        <v>13893</v>
      </c>
      <c r="E42" s="329">
        <v>14715</v>
      </c>
      <c r="F42" s="329">
        <v>15423</v>
      </c>
    </row>
    <row r="43" spans="1:6" ht="17.100000000000001" customHeight="1">
      <c r="A43" s="208" t="s">
        <v>191</v>
      </c>
      <c r="B43" s="275"/>
      <c r="C43" s="329"/>
      <c r="D43" s="329"/>
      <c r="E43" s="329"/>
      <c r="F43" s="329"/>
    </row>
    <row r="44" spans="1:6" ht="17.100000000000001" customHeight="1">
      <c r="A44" s="207" t="s">
        <v>192</v>
      </c>
      <c r="B44" s="275">
        <v>1186</v>
      </c>
      <c r="C44" s="329">
        <v>1394</v>
      </c>
      <c r="D44" s="329">
        <v>1415</v>
      </c>
      <c r="E44" s="329">
        <v>1529</v>
      </c>
      <c r="F44" s="329">
        <v>1629</v>
      </c>
    </row>
    <row r="45" spans="1:6" ht="17.100000000000001" customHeight="1">
      <c r="A45" s="208" t="s">
        <v>193</v>
      </c>
      <c r="B45" s="275"/>
      <c r="C45" s="334"/>
      <c r="D45" s="334"/>
      <c r="E45" s="334"/>
      <c r="F45" s="329"/>
    </row>
    <row r="46" spans="1:6" ht="17.100000000000001" customHeight="1">
      <c r="A46" s="207" t="s">
        <v>194</v>
      </c>
      <c r="B46" s="275">
        <v>1734</v>
      </c>
      <c r="C46" s="334">
        <v>2042</v>
      </c>
      <c r="D46" s="334">
        <v>2068</v>
      </c>
      <c r="E46" s="334">
        <v>2160</v>
      </c>
      <c r="F46" s="329">
        <v>2282</v>
      </c>
    </row>
    <row r="47" spans="1:6" ht="17.100000000000001" customHeight="1">
      <c r="A47" s="208" t="s">
        <v>195</v>
      </c>
      <c r="B47" s="275"/>
      <c r="C47" s="334"/>
      <c r="D47" s="334"/>
      <c r="E47" s="334"/>
      <c r="F47" s="329"/>
    </row>
    <row r="48" spans="1:6" ht="17.100000000000001" customHeight="1">
      <c r="A48" s="207" t="s">
        <v>196</v>
      </c>
      <c r="B48" s="275">
        <v>1694</v>
      </c>
      <c r="C48" s="329">
        <v>1905</v>
      </c>
      <c r="D48" s="329">
        <v>1867</v>
      </c>
      <c r="E48" s="329">
        <v>1863</v>
      </c>
      <c r="F48" s="329">
        <v>1908</v>
      </c>
    </row>
    <row r="49" spans="1:6" ht="17.100000000000001" customHeight="1">
      <c r="A49" s="208" t="s">
        <v>197</v>
      </c>
      <c r="B49" s="275"/>
      <c r="C49" s="328"/>
      <c r="D49" s="329" t="s">
        <v>54</v>
      </c>
      <c r="E49" s="329"/>
      <c r="F49" s="329"/>
    </row>
    <row r="50" spans="1:6" ht="15.95" customHeight="1">
      <c r="A50" s="207" t="s">
        <v>198</v>
      </c>
      <c r="B50" s="275">
        <v>362</v>
      </c>
      <c r="C50" s="329">
        <v>429</v>
      </c>
      <c r="D50" s="329">
        <v>440</v>
      </c>
      <c r="E50" s="329">
        <v>476</v>
      </c>
      <c r="F50" s="329">
        <v>510</v>
      </c>
    </row>
    <row r="51" spans="1:6" ht="15.95" customHeight="1">
      <c r="A51" s="208" t="s">
        <v>199</v>
      </c>
      <c r="B51" s="275"/>
      <c r="C51" s="329"/>
      <c r="D51" s="329"/>
      <c r="E51" s="329"/>
      <c r="F51" s="329"/>
    </row>
    <row r="52" spans="1:6" ht="15.95" customHeight="1">
      <c r="A52" s="207" t="s">
        <v>200</v>
      </c>
      <c r="B52" s="275">
        <v>683</v>
      </c>
      <c r="C52" s="329">
        <v>772</v>
      </c>
      <c r="D52" s="329">
        <v>845</v>
      </c>
      <c r="E52" s="329">
        <v>826</v>
      </c>
      <c r="F52" s="329">
        <v>866</v>
      </c>
    </row>
    <row r="53" spans="1:6" ht="15.95" customHeight="1">
      <c r="A53" s="208" t="s">
        <v>201</v>
      </c>
      <c r="B53" s="275"/>
      <c r="C53" s="329"/>
      <c r="D53" s="329"/>
      <c r="E53" s="329"/>
      <c r="F53" s="329"/>
    </row>
    <row r="54" spans="1:6" ht="15.95" customHeight="1">
      <c r="A54" s="207" t="s">
        <v>202</v>
      </c>
      <c r="B54" s="275">
        <v>2524</v>
      </c>
      <c r="C54" s="329">
        <v>2727</v>
      </c>
      <c r="D54" s="329">
        <v>2851</v>
      </c>
      <c r="E54" s="329">
        <v>2875</v>
      </c>
      <c r="F54" s="329">
        <v>2970</v>
      </c>
    </row>
    <row r="55" spans="1:6" ht="15.95" customHeight="1">
      <c r="A55" s="208" t="s">
        <v>203</v>
      </c>
      <c r="B55" s="275"/>
      <c r="C55" s="329"/>
      <c r="D55" s="329"/>
      <c r="E55" s="329"/>
      <c r="F55" s="329"/>
    </row>
    <row r="56" spans="1:6" ht="15.95" customHeight="1">
      <c r="A56" s="207" t="s">
        <v>204</v>
      </c>
      <c r="B56" s="275">
        <v>1641</v>
      </c>
      <c r="C56" s="329">
        <v>1923</v>
      </c>
      <c r="D56" s="329">
        <v>2004</v>
      </c>
      <c r="E56" s="329">
        <v>2121</v>
      </c>
      <c r="F56" s="329">
        <v>2262</v>
      </c>
    </row>
    <row r="57" spans="1:6" ht="15.95" customHeight="1">
      <c r="A57" s="208" t="s">
        <v>205</v>
      </c>
      <c r="B57" s="275"/>
      <c r="C57" s="329"/>
      <c r="D57" s="329"/>
      <c r="E57" s="329"/>
      <c r="F57" s="329"/>
    </row>
    <row r="58" spans="1:6" ht="15.95" customHeight="1">
      <c r="A58" s="207" t="s">
        <v>206</v>
      </c>
      <c r="B58" s="275">
        <v>245</v>
      </c>
      <c r="C58" s="329">
        <v>329</v>
      </c>
      <c r="D58" s="329">
        <v>387</v>
      </c>
      <c r="E58" s="329">
        <v>500</v>
      </c>
      <c r="F58" s="329">
        <v>598</v>
      </c>
    </row>
    <row r="59" spans="1:6" ht="15.95" customHeight="1">
      <c r="A59" s="208" t="s">
        <v>207</v>
      </c>
      <c r="B59" s="275"/>
      <c r="C59" s="329"/>
      <c r="D59" s="329"/>
      <c r="E59" s="329"/>
      <c r="F59" s="329"/>
    </row>
    <row r="60" spans="1:6" ht="15.95" customHeight="1">
      <c r="A60" s="207" t="s">
        <v>208</v>
      </c>
      <c r="B60" s="275">
        <v>85</v>
      </c>
      <c r="C60" s="329">
        <v>172</v>
      </c>
      <c r="D60" s="329">
        <v>175</v>
      </c>
      <c r="E60" s="329">
        <v>251</v>
      </c>
      <c r="F60" s="329">
        <v>313</v>
      </c>
    </row>
    <row r="61" spans="1:6" ht="15.95" customHeight="1">
      <c r="A61" s="208" t="s">
        <v>209</v>
      </c>
      <c r="F61" s="329"/>
    </row>
    <row r="62" spans="1:6" ht="15.95" customHeight="1"/>
    <row r="63" spans="1:6" ht="15.95" customHeight="1"/>
    <row r="64" spans="1:6" ht="15.95" customHeight="1"/>
    <row r="65" spans="1:6" ht="15.95" customHeight="1"/>
    <row r="66" spans="1:6" ht="15.95" customHeight="1"/>
    <row r="67" spans="1:6" ht="15.95" customHeight="1"/>
    <row r="68" spans="1:6" ht="15.95" customHeight="1"/>
    <row r="69" spans="1:6" ht="15.95" customHeight="1"/>
    <row r="70" spans="1:6" ht="15.95" customHeight="1"/>
    <row r="71" spans="1:6" ht="15.95" customHeight="1"/>
    <row r="72" spans="1:6" ht="15.95" customHeight="1"/>
    <row r="73" spans="1:6" ht="15.95" customHeight="1">
      <c r="A73" s="324"/>
      <c r="B73" s="324"/>
      <c r="C73" s="324"/>
      <c r="D73" s="324"/>
      <c r="E73" s="324"/>
    </row>
    <row r="74" spans="1:6" ht="15.95" customHeight="1">
      <c r="A74" s="319"/>
      <c r="B74" s="319"/>
      <c r="C74" s="319"/>
      <c r="D74" s="319"/>
      <c r="E74" s="319"/>
      <c r="F74" s="319"/>
    </row>
    <row r="75" spans="1:6" ht="15.95" customHeight="1">
      <c r="F75" s="317">
        <v>184</v>
      </c>
    </row>
    <row r="76" spans="1:6" ht="15.95" customHeight="1">
      <c r="A76" s="324"/>
      <c r="B76" s="324"/>
      <c r="C76" s="324"/>
      <c r="D76" s="324"/>
      <c r="E76" s="324"/>
    </row>
    <row r="77" spans="1:6" ht="15.95" customHeight="1">
      <c r="A77" s="324"/>
      <c r="B77" s="324"/>
      <c r="C77" s="324"/>
      <c r="D77" s="324"/>
      <c r="E77" s="324"/>
    </row>
    <row r="78" spans="1:6" ht="15.95" customHeight="1"/>
    <row r="79" spans="1:6" ht="15.95" customHeight="1"/>
    <row r="80" spans="1:6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9" workbookViewId="0">
      <selection activeCell="J54" sqref="J54"/>
    </sheetView>
  </sheetViews>
  <sheetFormatPr defaultRowHeight="12.75"/>
  <cols>
    <col min="1" max="1" width="35.88671875" style="335" customWidth="1"/>
    <col min="2" max="4" width="6.44140625" style="335" customWidth="1"/>
    <col min="5" max="5" width="8.109375" style="335" customWidth="1"/>
    <col min="6" max="255" width="8.88671875" style="335"/>
    <col min="256" max="256" width="35.88671875" style="335" customWidth="1"/>
    <col min="257" max="260" width="6.44140625" style="335" customWidth="1"/>
    <col min="261" max="261" width="8.109375" style="335" customWidth="1"/>
    <col min="262" max="511" width="8.88671875" style="335"/>
    <col min="512" max="512" width="35.88671875" style="335" customWidth="1"/>
    <col min="513" max="516" width="6.44140625" style="335" customWidth="1"/>
    <col min="517" max="517" width="8.109375" style="335" customWidth="1"/>
    <col min="518" max="767" width="8.88671875" style="335"/>
    <col min="768" max="768" width="35.88671875" style="335" customWidth="1"/>
    <col min="769" max="772" width="6.44140625" style="335" customWidth="1"/>
    <col min="773" max="773" width="8.109375" style="335" customWidth="1"/>
    <col min="774" max="1023" width="8.88671875" style="335"/>
    <col min="1024" max="1024" width="35.88671875" style="335" customWidth="1"/>
    <col min="1025" max="1028" width="6.44140625" style="335" customWidth="1"/>
    <col min="1029" max="1029" width="8.109375" style="335" customWidth="1"/>
    <col min="1030" max="1279" width="8.88671875" style="335"/>
    <col min="1280" max="1280" width="35.88671875" style="335" customWidth="1"/>
    <col min="1281" max="1284" width="6.44140625" style="335" customWidth="1"/>
    <col min="1285" max="1285" width="8.109375" style="335" customWidth="1"/>
    <col min="1286" max="1535" width="8.88671875" style="335"/>
    <col min="1536" max="1536" width="35.88671875" style="335" customWidth="1"/>
    <col min="1537" max="1540" width="6.44140625" style="335" customWidth="1"/>
    <col min="1541" max="1541" width="8.109375" style="335" customWidth="1"/>
    <col min="1542" max="1791" width="8.88671875" style="335"/>
    <col min="1792" max="1792" width="35.88671875" style="335" customWidth="1"/>
    <col min="1793" max="1796" width="6.44140625" style="335" customWidth="1"/>
    <col min="1797" max="1797" width="8.109375" style="335" customWidth="1"/>
    <col min="1798" max="2047" width="8.88671875" style="335"/>
    <col min="2048" max="2048" width="35.88671875" style="335" customWidth="1"/>
    <col min="2049" max="2052" width="6.44140625" style="335" customWidth="1"/>
    <col min="2053" max="2053" width="8.109375" style="335" customWidth="1"/>
    <col min="2054" max="2303" width="8.88671875" style="335"/>
    <col min="2304" max="2304" width="35.88671875" style="335" customWidth="1"/>
    <col min="2305" max="2308" width="6.44140625" style="335" customWidth="1"/>
    <col min="2309" max="2309" width="8.109375" style="335" customWidth="1"/>
    <col min="2310" max="2559" width="8.88671875" style="335"/>
    <col min="2560" max="2560" width="35.88671875" style="335" customWidth="1"/>
    <col min="2561" max="2564" width="6.44140625" style="335" customWidth="1"/>
    <col min="2565" max="2565" width="8.109375" style="335" customWidth="1"/>
    <col min="2566" max="2815" width="8.88671875" style="335"/>
    <col min="2816" max="2816" width="35.88671875" style="335" customWidth="1"/>
    <col min="2817" max="2820" width="6.44140625" style="335" customWidth="1"/>
    <col min="2821" max="2821" width="8.109375" style="335" customWidth="1"/>
    <col min="2822" max="3071" width="8.88671875" style="335"/>
    <col min="3072" max="3072" width="35.88671875" style="335" customWidth="1"/>
    <col min="3073" max="3076" width="6.44140625" style="335" customWidth="1"/>
    <col min="3077" max="3077" width="8.109375" style="335" customWidth="1"/>
    <col min="3078" max="3327" width="8.88671875" style="335"/>
    <col min="3328" max="3328" width="35.88671875" style="335" customWidth="1"/>
    <col min="3329" max="3332" width="6.44140625" style="335" customWidth="1"/>
    <col min="3333" max="3333" width="8.109375" style="335" customWidth="1"/>
    <col min="3334" max="3583" width="8.88671875" style="335"/>
    <col min="3584" max="3584" width="35.88671875" style="335" customWidth="1"/>
    <col min="3585" max="3588" width="6.44140625" style="335" customWidth="1"/>
    <col min="3589" max="3589" width="8.109375" style="335" customWidth="1"/>
    <col min="3590" max="3839" width="8.88671875" style="335"/>
    <col min="3840" max="3840" width="35.88671875" style="335" customWidth="1"/>
    <col min="3841" max="3844" width="6.44140625" style="335" customWidth="1"/>
    <col min="3845" max="3845" width="8.109375" style="335" customWidth="1"/>
    <col min="3846" max="4095" width="8.88671875" style="335"/>
    <col min="4096" max="4096" width="35.88671875" style="335" customWidth="1"/>
    <col min="4097" max="4100" width="6.44140625" style="335" customWidth="1"/>
    <col min="4101" max="4101" width="8.109375" style="335" customWidth="1"/>
    <col min="4102" max="4351" width="8.88671875" style="335"/>
    <col min="4352" max="4352" width="35.88671875" style="335" customWidth="1"/>
    <col min="4353" max="4356" width="6.44140625" style="335" customWidth="1"/>
    <col min="4357" max="4357" width="8.109375" style="335" customWidth="1"/>
    <col min="4358" max="4607" width="8.88671875" style="335"/>
    <col min="4608" max="4608" width="35.88671875" style="335" customWidth="1"/>
    <col min="4609" max="4612" width="6.44140625" style="335" customWidth="1"/>
    <col min="4613" max="4613" width="8.109375" style="335" customWidth="1"/>
    <col min="4614" max="4863" width="8.88671875" style="335"/>
    <col min="4864" max="4864" width="35.88671875" style="335" customWidth="1"/>
    <col min="4865" max="4868" width="6.44140625" style="335" customWidth="1"/>
    <col min="4869" max="4869" width="8.109375" style="335" customWidth="1"/>
    <col min="4870" max="5119" width="8.88671875" style="335"/>
    <col min="5120" max="5120" width="35.88671875" style="335" customWidth="1"/>
    <col min="5121" max="5124" width="6.44140625" style="335" customWidth="1"/>
    <col min="5125" max="5125" width="8.109375" style="335" customWidth="1"/>
    <col min="5126" max="5375" width="8.88671875" style="335"/>
    <col min="5376" max="5376" width="35.88671875" style="335" customWidth="1"/>
    <col min="5377" max="5380" width="6.44140625" style="335" customWidth="1"/>
    <col min="5381" max="5381" width="8.109375" style="335" customWidth="1"/>
    <col min="5382" max="5631" width="8.88671875" style="335"/>
    <col min="5632" max="5632" width="35.88671875" style="335" customWidth="1"/>
    <col min="5633" max="5636" width="6.44140625" style="335" customWidth="1"/>
    <col min="5637" max="5637" width="8.109375" style="335" customWidth="1"/>
    <col min="5638" max="5887" width="8.88671875" style="335"/>
    <col min="5888" max="5888" width="35.88671875" style="335" customWidth="1"/>
    <col min="5889" max="5892" width="6.44140625" style="335" customWidth="1"/>
    <col min="5893" max="5893" width="8.109375" style="335" customWidth="1"/>
    <col min="5894" max="6143" width="8.88671875" style="335"/>
    <col min="6144" max="6144" width="35.88671875" style="335" customWidth="1"/>
    <col min="6145" max="6148" width="6.44140625" style="335" customWidth="1"/>
    <col min="6149" max="6149" width="8.109375" style="335" customWidth="1"/>
    <col min="6150" max="6399" width="8.88671875" style="335"/>
    <col min="6400" max="6400" width="35.88671875" style="335" customWidth="1"/>
    <col min="6401" max="6404" width="6.44140625" style="335" customWidth="1"/>
    <col min="6405" max="6405" width="8.109375" style="335" customWidth="1"/>
    <col min="6406" max="6655" width="8.88671875" style="335"/>
    <col min="6656" max="6656" width="35.88671875" style="335" customWidth="1"/>
    <col min="6657" max="6660" width="6.44140625" style="335" customWidth="1"/>
    <col min="6661" max="6661" width="8.109375" style="335" customWidth="1"/>
    <col min="6662" max="6911" width="8.88671875" style="335"/>
    <col min="6912" max="6912" width="35.88671875" style="335" customWidth="1"/>
    <col min="6913" max="6916" width="6.44140625" style="335" customWidth="1"/>
    <col min="6917" max="6917" width="8.109375" style="335" customWidth="1"/>
    <col min="6918" max="7167" width="8.88671875" style="335"/>
    <col min="7168" max="7168" width="35.88671875" style="335" customWidth="1"/>
    <col min="7169" max="7172" width="6.44140625" style="335" customWidth="1"/>
    <col min="7173" max="7173" width="8.109375" style="335" customWidth="1"/>
    <col min="7174" max="7423" width="8.88671875" style="335"/>
    <col min="7424" max="7424" width="35.88671875" style="335" customWidth="1"/>
    <col min="7425" max="7428" width="6.44140625" style="335" customWidth="1"/>
    <col min="7429" max="7429" width="8.109375" style="335" customWidth="1"/>
    <col min="7430" max="7679" width="8.88671875" style="335"/>
    <col min="7680" max="7680" width="35.88671875" style="335" customWidth="1"/>
    <col min="7681" max="7684" width="6.44140625" style="335" customWidth="1"/>
    <col min="7685" max="7685" width="8.109375" style="335" customWidth="1"/>
    <col min="7686" max="7935" width="8.88671875" style="335"/>
    <col min="7936" max="7936" width="35.88671875" style="335" customWidth="1"/>
    <col min="7937" max="7940" width="6.44140625" style="335" customWidth="1"/>
    <col min="7941" max="7941" width="8.109375" style="335" customWidth="1"/>
    <col min="7942" max="8191" width="8.88671875" style="335"/>
    <col min="8192" max="8192" width="35.88671875" style="335" customWidth="1"/>
    <col min="8193" max="8196" width="6.44140625" style="335" customWidth="1"/>
    <col min="8197" max="8197" width="8.109375" style="335" customWidth="1"/>
    <col min="8198" max="8447" width="8.88671875" style="335"/>
    <col min="8448" max="8448" width="35.88671875" style="335" customWidth="1"/>
    <col min="8449" max="8452" width="6.44140625" style="335" customWidth="1"/>
    <col min="8453" max="8453" width="8.109375" style="335" customWidth="1"/>
    <col min="8454" max="8703" width="8.88671875" style="335"/>
    <col min="8704" max="8704" width="35.88671875" style="335" customWidth="1"/>
    <col min="8705" max="8708" width="6.44140625" style="335" customWidth="1"/>
    <col min="8709" max="8709" width="8.109375" style="335" customWidth="1"/>
    <col min="8710" max="8959" width="8.88671875" style="335"/>
    <col min="8960" max="8960" width="35.88671875" style="335" customWidth="1"/>
    <col min="8961" max="8964" width="6.44140625" style="335" customWidth="1"/>
    <col min="8965" max="8965" width="8.109375" style="335" customWidth="1"/>
    <col min="8966" max="9215" width="8.88671875" style="335"/>
    <col min="9216" max="9216" width="35.88671875" style="335" customWidth="1"/>
    <col min="9217" max="9220" width="6.44140625" style="335" customWidth="1"/>
    <col min="9221" max="9221" width="8.109375" style="335" customWidth="1"/>
    <col min="9222" max="9471" width="8.88671875" style="335"/>
    <col min="9472" max="9472" width="35.88671875" style="335" customWidth="1"/>
    <col min="9473" max="9476" width="6.44140625" style="335" customWidth="1"/>
    <col min="9477" max="9477" width="8.109375" style="335" customWidth="1"/>
    <col min="9478" max="9727" width="8.88671875" style="335"/>
    <col min="9728" max="9728" width="35.88671875" style="335" customWidth="1"/>
    <col min="9729" max="9732" width="6.44140625" style="335" customWidth="1"/>
    <col min="9733" max="9733" width="8.109375" style="335" customWidth="1"/>
    <col min="9734" max="9983" width="8.88671875" style="335"/>
    <col min="9984" max="9984" width="35.88671875" style="335" customWidth="1"/>
    <col min="9985" max="9988" width="6.44140625" style="335" customWidth="1"/>
    <col min="9989" max="9989" width="8.109375" style="335" customWidth="1"/>
    <col min="9990" max="10239" width="8.88671875" style="335"/>
    <col min="10240" max="10240" width="35.88671875" style="335" customWidth="1"/>
    <col min="10241" max="10244" width="6.44140625" style="335" customWidth="1"/>
    <col min="10245" max="10245" width="8.109375" style="335" customWidth="1"/>
    <col min="10246" max="10495" width="8.88671875" style="335"/>
    <col min="10496" max="10496" width="35.88671875" style="335" customWidth="1"/>
    <col min="10497" max="10500" width="6.44140625" style="335" customWidth="1"/>
    <col min="10501" max="10501" width="8.109375" style="335" customWidth="1"/>
    <col min="10502" max="10751" width="8.88671875" style="335"/>
    <col min="10752" max="10752" width="35.88671875" style="335" customWidth="1"/>
    <col min="10753" max="10756" width="6.44140625" style="335" customWidth="1"/>
    <col min="10757" max="10757" width="8.109375" style="335" customWidth="1"/>
    <col min="10758" max="11007" width="8.88671875" style="335"/>
    <col min="11008" max="11008" width="35.88671875" style="335" customWidth="1"/>
    <col min="11009" max="11012" width="6.44140625" style="335" customWidth="1"/>
    <col min="11013" max="11013" width="8.109375" style="335" customWidth="1"/>
    <col min="11014" max="11263" width="8.88671875" style="335"/>
    <col min="11264" max="11264" width="35.88671875" style="335" customWidth="1"/>
    <col min="11265" max="11268" width="6.44140625" style="335" customWidth="1"/>
    <col min="11269" max="11269" width="8.109375" style="335" customWidth="1"/>
    <col min="11270" max="11519" width="8.88671875" style="335"/>
    <col min="11520" max="11520" width="35.88671875" style="335" customWidth="1"/>
    <col min="11521" max="11524" width="6.44140625" style="335" customWidth="1"/>
    <col min="11525" max="11525" width="8.109375" style="335" customWidth="1"/>
    <col min="11526" max="11775" width="8.88671875" style="335"/>
    <col min="11776" max="11776" width="35.88671875" style="335" customWidth="1"/>
    <col min="11777" max="11780" width="6.44140625" style="335" customWidth="1"/>
    <col min="11781" max="11781" width="8.109375" style="335" customWidth="1"/>
    <col min="11782" max="12031" width="8.88671875" style="335"/>
    <col min="12032" max="12032" width="35.88671875" style="335" customWidth="1"/>
    <col min="12033" max="12036" width="6.44140625" style="335" customWidth="1"/>
    <col min="12037" max="12037" width="8.109375" style="335" customWidth="1"/>
    <col min="12038" max="12287" width="8.88671875" style="335"/>
    <col min="12288" max="12288" width="35.88671875" style="335" customWidth="1"/>
    <col min="12289" max="12292" width="6.44140625" style="335" customWidth="1"/>
    <col min="12293" max="12293" width="8.109375" style="335" customWidth="1"/>
    <col min="12294" max="12543" width="8.88671875" style="335"/>
    <col min="12544" max="12544" width="35.88671875" style="335" customWidth="1"/>
    <col min="12545" max="12548" width="6.44140625" style="335" customWidth="1"/>
    <col min="12549" max="12549" width="8.109375" style="335" customWidth="1"/>
    <col min="12550" max="12799" width="8.88671875" style="335"/>
    <col min="12800" max="12800" width="35.88671875" style="335" customWidth="1"/>
    <col min="12801" max="12804" width="6.44140625" style="335" customWidth="1"/>
    <col min="12805" max="12805" width="8.109375" style="335" customWidth="1"/>
    <col min="12806" max="13055" width="8.88671875" style="335"/>
    <col min="13056" max="13056" width="35.88671875" style="335" customWidth="1"/>
    <col min="13057" max="13060" width="6.44140625" style="335" customWidth="1"/>
    <col min="13061" max="13061" width="8.109375" style="335" customWidth="1"/>
    <col min="13062" max="13311" width="8.88671875" style="335"/>
    <col min="13312" max="13312" width="35.88671875" style="335" customWidth="1"/>
    <col min="13313" max="13316" width="6.44140625" style="335" customWidth="1"/>
    <col min="13317" max="13317" width="8.109375" style="335" customWidth="1"/>
    <col min="13318" max="13567" width="8.88671875" style="335"/>
    <col min="13568" max="13568" width="35.88671875" style="335" customWidth="1"/>
    <col min="13569" max="13572" width="6.44140625" style="335" customWidth="1"/>
    <col min="13573" max="13573" width="8.109375" style="335" customWidth="1"/>
    <col min="13574" max="13823" width="8.88671875" style="335"/>
    <col min="13824" max="13824" width="35.88671875" style="335" customWidth="1"/>
    <col min="13825" max="13828" width="6.44140625" style="335" customWidth="1"/>
    <col min="13829" max="13829" width="8.109375" style="335" customWidth="1"/>
    <col min="13830" max="14079" width="8.88671875" style="335"/>
    <col min="14080" max="14080" width="35.88671875" style="335" customWidth="1"/>
    <col min="14081" max="14084" width="6.44140625" style="335" customWidth="1"/>
    <col min="14085" max="14085" width="8.109375" style="335" customWidth="1"/>
    <col min="14086" max="14335" width="8.88671875" style="335"/>
    <col min="14336" max="14336" width="35.88671875" style="335" customWidth="1"/>
    <col min="14337" max="14340" width="6.44140625" style="335" customWidth="1"/>
    <col min="14341" max="14341" width="8.109375" style="335" customWidth="1"/>
    <col min="14342" max="14591" width="8.88671875" style="335"/>
    <col min="14592" max="14592" width="35.88671875" style="335" customWidth="1"/>
    <col min="14593" max="14596" width="6.44140625" style="335" customWidth="1"/>
    <col min="14597" max="14597" width="8.109375" style="335" customWidth="1"/>
    <col min="14598" max="14847" width="8.88671875" style="335"/>
    <col min="14848" max="14848" width="35.88671875" style="335" customWidth="1"/>
    <col min="14849" max="14852" width="6.44140625" style="335" customWidth="1"/>
    <col min="14853" max="14853" width="8.109375" style="335" customWidth="1"/>
    <col min="14854" max="15103" width="8.88671875" style="335"/>
    <col min="15104" max="15104" width="35.88671875" style="335" customWidth="1"/>
    <col min="15105" max="15108" width="6.44140625" style="335" customWidth="1"/>
    <col min="15109" max="15109" width="8.109375" style="335" customWidth="1"/>
    <col min="15110" max="15359" width="8.88671875" style="335"/>
    <col min="15360" max="15360" width="35.88671875" style="335" customWidth="1"/>
    <col min="15361" max="15364" width="6.44140625" style="335" customWidth="1"/>
    <col min="15365" max="15365" width="8.109375" style="335" customWidth="1"/>
    <col min="15366" max="15615" width="8.88671875" style="335"/>
    <col min="15616" max="15616" width="35.88671875" style="335" customWidth="1"/>
    <col min="15617" max="15620" width="6.44140625" style="335" customWidth="1"/>
    <col min="15621" max="15621" width="8.109375" style="335" customWidth="1"/>
    <col min="15622" max="15871" width="8.88671875" style="335"/>
    <col min="15872" max="15872" width="35.88671875" style="335" customWidth="1"/>
    <col min="15873" max="15876" width="6.44140625" style="335" customWidth="1"/>
    <col min="15877" max="15877" width="8.109375" style="335" customWidth="1"/>
    <col min="15878" max="16127" width="8.88671875" style="335"/>
    <col min="16128" max="16128" width="35.88671875" style="335" customWidth="1"/>
    <col min="16129" max="16132" width="6.44140625" style="335" customWidth="1"/>
    <col min="16133" max="16133" width="8.109375" style="335" customWidth="1"/>
    <col min="16134" max="16384" width="8.88671875" style="335"/>
  </cols>
  <sheetData>
    <row r="1" spans="1:6" ht="18" customHeight="1">
      <c r="A1" s="316" t="s">
        <v>367</v>
      </c>
      <c r="B1" s="317"/>
      <c r="C1" s="317"/>
      <c r="D1" s="317"/>
      <c r="E1" s="317"/>
    </row>
    <row r="2" spans="1:6" ht="18" customHeight="1">
      <c r="A2" s="316" t="s">
        <v>292</v>
      </c>
      <c r="B2" s="317"/>
      <c r="C2" s="317"/>
      <c r="D2" s="317"/>
      <c r="E2" s="317"/>
    </row>
    <row r="3" spans="1:6" ht="18" customHeight="1">
      <c r="A3" s="318" t="s">
        <v>293</v>
      </c>
      <c r="B3" s="317"/>
      <c r="C3" s="317"/>
      <c r="D3" s="317"/>
      <c r="E3" s="317"/>
    </row>
    <row r="4" spans="1:6" ht="17.100000000000001" customHeight="1">
      <c r="A4" s="318" t="s">
        <v>294</v>
      </c>
      <c r="B4" s="317"/>
      <c r="C4" s="317"/>
      <c r="D4" s="317"/>
      <c r="E4" s="317"/>
    </row>
    <row r="5" spans="1:6" ht="17.100000000000001" customHeight="1">
      <c r="A5" s="336"/>
      <c r="B5" s="317"/>
      <c r="C5" s="317"/>
      <c r="D5" s="317"/>
      <c r="E5" s="317"/>
    </row>
    <row r="6" spans="1:6" ht="17.100000000000001" customHeight="1">
      <c r="A6" s="336"/>
      <c r="B6" s="317"/>
      <c r="C6" s="317"/>
      <c r="D6" s="317"/>
      <c r="E6" s="317"/>
    </row>
    <row r="7" spans="1:6" ht="17.100000000000001" customHeight="1">
      <c r="A7" s="319"/>
      <c r="B7" s="317"/>
      <c r="C7" s="317"/>
      <c r="D7" s="317"/>
      <c r="E7" s="337" t="s">
        <v>295</v>
      </c>
    </row>
    <row r="8" spans="1:6" ht="27" customHeight="1">
      <c r="A8" s="321"/>
      <c r="B8" s="322">
        <v>2015</v>
      </c>
      <c r="C8" s="322">
        <v>2017</v>
      </c>
      <c r="D8" s="323">
        <v>2018</v>
      </c>
      <c r="E8" s="322">
        <v>2019</v>
      </c>
      <c r="F8" s="323" t="s">
        <v>388</v>
      </c>
    </row>
    <row r="9" spans="1:6" ht="17.100000000000001" customHeight="1">
      <c r="A9" s="317"/>
      <c r="B9" s="317"/>
      <c r="C9" s="317"/>
      <c r="D9" s="317"/>
      <c r="E9" s="317"/>
    </row>
    <row r="10" spans="1:6" ht="17.100000000000001" customHeight="1">
      <c r="A10" s="327" t="s">
        <v>18</v>
      </c>
      <c r="B10" s="338">
        <v>34027</v>
      </c>
      <c r="C10" s="328">
        <f>SUM(C11:C29)</f>
        <v>38508</v>
      </c>
      <c r="D10" s="328">
        <f>SUM(D11:D29)</f>
        <v>39267</v>
      </c>
      <c r="E10" s="328">
        <f>SUM(E11:E29)</f>
        <v>40281</v>
      </c>
      <c r="F10" s="328">
        <f>SUM(F11:F29)</f>
        <v>42298</v>
      </c>
    </row>
    <row r="11" spans="1:6">
      <c r="A11" s="219" t="s">
        <v>211</v>
      </c>
      <c r="B11" s="282">
        <v>56</v>
      </c>
      <c r="C11" s="329">
        <v>61</v>
      </c>
      <c r="D11" s="329">
        <v>8</v>
      </c>
      <c r="E11" s="329">
        <v>60</v>
      </c>
      <c r="F11" s="334">
        <v>61</v>
      </c>
    </row>
    <row r="12" spans="1:6">
      <c r="A12" s="219" t="s">
        <v>212</v>
      </c>
      <c r="B12" s="282">
        <v>6571</v>
      </c>
      <c r="C12" s="329">
        <v>6492</v>
      </c>
      <c r="D12" s="329">
        <v>5832</v>
      </c>
      <c r="E12" s="329">
        <v>6411</v>
      </c>
      <c r="F12" s="334">
        <v>6372</v>
      </c>
    </row>
    <row r="13" spans="1:6" ht="36">
      <c r="A13" s="219" t="s">
        <v>213</v>
      </c>
      <c r="B13" s="477">
        <v>48</v>
      </c>
      <c r="C13" s="477">
        <v>61</v>
      </c>
      <c r="D13" s="477">
        <v>50</v>
      </c>
      <c r="E13" s="477">
        <v>60</v>
      </c>
      <c r="F13" s="334">
        <v>63</v>
      </c>
    </row>
    <row r="14" spans="1:6" ht="36">
      <c r="A14" s="219" t="s">
        <v>214</v>
      </c>
      <c r="B14" s="477">
        <v>0</v>
      </c>
      <c r="C14" s="477">
        <v>0</v>
      </c>
      <c r="D14" s="477">
        <v>0</v>
      </c>
      <c r="E14" s="477">
        <v>0</v>
      </c>
      <c r="F14" s="334">
        <v>0</v>
      </c>
    </row>
    <row r="15" spans="1:6">
      <c r="A15" s="219" t="s">
        <v>215</v>
      </c>
      <c r="B15" s="477">
        <v>621</v>
      </c>
      <c r="C15" s="479">
        <v>988</v>
      </c>
      <c r="D15" s="479">
        <v>1795</v>
      </c>
      <c r="E15" s="479">
        <v>1867</v>
      </c>
      <c r="F15" s="334">
        <v>2458</v>
      </c>
    </row>
    <row r="16" spans="1:6" ht="36">
      <c r="A16" s="219" t="s">
        <v>216</v>
      </c>
      <c r="B16" s="477">
        <v>14925</v>
      </c>
      <c r="C16" s="477">
        <v>16685</v>
      </c>
      <c r="D16" s="477">
        <v>17141</v>
      </c>
      <c r="E16" s="477">
        <v>17102</v>
      </c>
      <c r="F16" s="334">
        <v>17694</v>
      </c>
    </row>
    <row r="17" spans="1:6">
      <c r="A17" s="220" t="s">
        <v>217</v>
      </c>
      <c r="B17" s="477">
        <v>1246</v>
      </c>
      <c r="C17" s="479">
        <v>1273</v>
      </c>
      <c r="D17" s="479">
        <v>1355</v>
      </c>
      <c r="E17" s="479">
        <v>1370</v>
      </c>
      <c r="F17" s="334">
        <v>1403</v>
      </c>
    </row>
    <row r="18" spans="1:6" ht="24">
      <c r="A18" s="219" t="s">
        <v>218</v>
      </c>
      <c r="B18" s="477">
        <v>6477</v>
      </c>
      <c r="C18" s="477">
        <v>8063</v>
      </c>
      <c r="D18" s="477">
        <v>8529</v>
      </c>
      <c r="E18" s="477">
        <v>8376</v>
      </c>
      <c r="F18" s="334">
        <v>8932</v>
      </c>
    </row>
    <row r="19" spans="1:6" ht="24">
      <c r="A19" s="219" t="s">
        <v>219</v>
      </c>
      <c r="B19" s="477">
        <v>249</v>
      </c>
      <c r="C19" s="477">
        <v>332</v>
      </c>
      <c r="D19" s="477">
        <v>192</v>
      </c>
      <c r="E19" s="477">
        <v>325</v>
      </c>
      <c r="F19" s="334">
        <v>347</v>
      </c>
    </row>
    <row r="20" spans="1:6" ht="24">
      <c r="A20" s="219" t="s">
        <v>220</v>
      </c>
      <c r="B20" s="477">
        <v>83</v>
      </c>
      <c r="C20" s="477">
        <v>86</v>
      </c>
      <c r="D20" s="477">
        <v>81</v>
      </c>
      <c r="E20" s="477">
        <v>82</v>
      </c>
      <c r="F20" s="334">
        <v>82</v>
      </c>
    </row>
    <row r="21" spans="1:6" ht="24">
      <c r="A21" s="219" t="s">
        <v>221</v>
      </c>
      <c r="B21" s="477">
        <v>501</v>
      </c>
      <c r="C21" s="477">
        <v>635</v>
      </c>
      <c r="D21" s="477">
        <v>637</v>
      </c>
      <c r="E21" s="477">
        <v>739</v>
      </c>
      <c r="F21" s="334">
        <v>814</v>
      </c>
    </row>
    <row r="22" spans="1:6" ht="24">
      <c r="A22" s="219" t="s">
        <v>222</v>
      </c>
      <c r="B22" s="477">
        <v>185</v>
      </c>
      <c r="C22" s="477">
        <v>201</v>
      </c>
      <c r="D22" s="477">
        <v>191</v>
      </c>
      <c r="E22" s="477">
        <v>197</v>
      </c>
      <c r="F22" s="334">
        <v>200</v>
      </c>
    </row>
    <row r="23" spans="1:6" ht="24">
      <c r="A23" s="219" t="s">
        <v>223</v>
      </c>
      <c r="B23" s="477">
        <v>270</v>
      </c>
      <c r="C23" s="477">
        <v>276</v>
      </c>
      <c r="D23" s="477">
        <v>265</v>
      </c>
      <c r="E23" s="477">
        <v>272</v>
      </c>
      <c r="F23" s="334">
        <v>273</v>
      </c>
    </row>
    <row r="24" spans="1:6" ht="60">
      <c r="A24" s="219" t="s">
        <v>224</v>
      </c>
      <c r="B24" s="477">
        <v>0</v>
      </c>
      <c r="C24" s="477">
        <v>0</v>
      </c>
      <c r="D24" s="477">
        <v>0</v>
      </c>
      <c r="E24" s="477">
        <v>0</v>
      </c>
      <c r="F24" s="334">
        <v>0</v>
      </c>
    </row>
    <row r="25" spans="1:6">
      <c r="A25" s="219" t="s">
        <v>225</v>
      </c>
      <c r="B25" s="477">
        <v>217</v>
      </c>
      <c r="C25" s="479">
        <v>312</v>
      </c>
      <c r="D25" s="479">
        <v>323</v>
      </c>
      <c r="E25" s="479">
        <v>308</v>
      </c>
      <c r="F25" s="334">
        <v>336</v>
      </c>
    </row>
    <row r="26" spans="1:6" ht="24">
      <c r="A26" s="219" t="s">
        <v>226</v>
      </c>
      <c r="B26" s="477">
        <v>245</v>
      </c>
      <c r="C26" s="477">
        <v>285</v>
      </c>
      <c r="D26" s="477">
        <v>289</v>
      </c>
      <c r="E26" s="477">
        <v>282</v>
      </c>
      <c r="F26" s="334">
        <v>292</v>
      </c>
    </row>
    <row r="27" spans="1:6" ht="24">
      <c r="A27" s="219" t="s">
        <v>227</v>
      </c>
      <c r="B27" s="477">
        <v>450</v>
      </c>
      <c r="C27" s="477">
        <v>526</v>
      </c>
      <c r="D27" s="477">
        <v>507</v>
      </c>
      <c r="E27" s="477">
        <v>607</v>
      </c>
      <c r="F27" s="334">
        <v>654</v>
      </c>
    </row>
    <row r="28" spans="1:6">
      <c r="A28" s="219" t="s">
        <v>228</v>
      </c>
      <c r="B28" s="477">
        <v>1883</v>
      </c>
      <c r="C28" s="479">
        <v>2232</v>
      </c>
      <c r="D28" s="479">
        <v>2072</v>
      </c>
      <c r="E28" s="479">
        <v>2223</v>
      </c>
      <c r="F28" s="334">
        <v>2317</v>
      </c>
    </row>
    <row r="29" spans="1:6" ht="60">
      <c r="A29" s="219" t="s">
        <v>229</v>
      </c>
      <c r="B29" s="477">
        <v>0</v>
      </c>
      <c r="C29" s="477">
        <v>0</v>
      </c>
      <c r="D29" s="477">
        <v>0</v>
      </c>
      <c r="E29" s="477">
        <v>0</v>
      </c>
      <c r="F29" s="335">
        <v>0</v>
      </c>
    </row>
    <row r="30" spans="1:6" ht="17.100000000000001" customHeight="1">
      <c r="A30" s="339"/>
      <c r="B30" s="319"/>
      <c r="C30" s="319"/>
      <c r="D30" s="319"/>
      <c r="E30" s="319"/>
      <c r="F30" s="341"/>
    </row>
    <row r="31" spans="1:6" ht="17.100000000000001" customHeight="1">
      <c r="A31" s="340"/>
      <c r="B31" s="324"/>
      <c r="C31" s="324"/>
      <c r="D31" s="324"/>
      <c r="E31" s="324"/>
      <c r="F31" s="335">
        <v>185</v>
      </c>
    </row>
    <row r="32" spans="1:6" ht="17.100000000000001" customHeight="1">
      <c r="A32" s="340"/>
      <c r="B32" s="324"/>
      <c r="C32" s="324"/>
      <c r="D32" s="324"/>
      <c r="E32" s="324"/>
    </row>
    <row r="33" spans="1:6" ht="20.100000000000001" customHeight="1">
      <c r="A33" s="316" t="s">
        <v>369</v>
      </c>
      <c r="B33" s="317"/>
      <c r="C33" s="317"/>
      <c r="D33" s="317"/>
      <c r="E33" s="317"/>
    </row>
    <row r="34" spans="1:6" ht="20.100000000000001" customHeight="1">
      <c r="A34" s="316" t="s">
        <v>296</v>
      </c>
      <c r="B34" s="317"/>
      <c r="C34" s="317"/>
      <c r="D34" s="317"/>
      <c r="E34" s="317"/>
    </row>
    <row r="35" spans="1:6" ht="20.100000000000001" customHeight="1">
      <c r="A35" s="318" t="s">
        <v>297</v>
      </c>
      <c r="B35" s="317"/>
      <c r="C35" s="317"/>
      <c r="D35" s="317"/>
      <c r="E35" s="317"/>
    </row>
    <row r="36" spans="1:6" ht="20.100000000000001" customHeight="1">
      <c r="A36" s="318" t="s">
        <v>298</v>
      </c>
      <c r="B36" s="317"/>
      <c r="C36" s="317"/>
      <c r="D36" s="317"/>
      <c r="E36" s="317"/>
    </row>
    <row r="37" spans="1:6" ht="17.100000000000001" customHeight="1">
      <c r="A37" s="317"/>
      <c r="B37" s="317"/>
      <c r="C37" s="317"/>
      <c r="D37" s="317"/>
      <c r="E37" s="317"/>
    </row>
    <row r="38" spans="1:6" ht="17.100000000000001" customHeight="1">
      <c r="A38" s="317"/>
      <c r="B38" s="317"/>
      <c r="C38" s="317"/>
      <c r="D38" s="317"/>
      <c r="E38" s="317"/>
    </row>
    <row r="39" spans="1:6" ht="17.100000000000001" customHeight="1">
      <c r="A39" s="319"/>
      <c r="B39" s="317"/>
      <c r="C39" s="317"/>
      <c r="D39" s="317"/>
      <c r="E39" s="337" t="s">
        <v>295</v>
      </c>
    </row>
    <row r="40" spans="1:6" ht="28.5" customHeight="1">
      <c r="A40" s="321"/>
      <c r="B40" s="322">
        <v>2015</v>
      </c>
      <c r="C40" s="322">
        <v>2017</v>
      </c>
      <c r="D40" s="323">
        <v>2018</v>
      </c>
      <c r="E40" s="322">
        <v>2019</v>
      </c>
      <c r="F40" s="323" t="s">
        <v>407</v>
      </c>
    </row>
    <row r="41" spans="1:6" ht="17.100000000000001" customHeight="1">
      <c r="A41" s="317"/>
      <c r="B41" s="317"/>
      <c r="C41" s="317"/>
      <c r="D41" s="317"/>
      <c r="E41" s="317"/>
    </row>
    <row r="42" spans="1:6" ht="17.100000000000001" customHeight="1">
      <c r="A42" s="327" t="s">
        <v>18</v>
      </c>
      <c r="B42" s="273">
        <f>SUM(B43:B61)</f>
        <v>34027</v>
      </c>
      <c r="C42" s="273">
        <f>SUM(C43:C61)</f>
        <v>38508</v>
      </c>
      <c r="D42" s="328">
        <f>SUM(D43:D61)</f>
        <v>39267</v>
      </c>
      <c r="E42" s="328">
        <f>SUM(E43:E61)</f>
        <v>40281</v>
      </c>
      <c r="F42" s="328">
        <f>SUM(F43:F61)</f>
        <v>42298</v>
      </c>
    </row>
    <row r="43" spans="1:6" ht="17.100000000000001" customHeight="1">
      <c r="A43" s="207" t="s">
        <v>190</v>
      </c>
      <c r="B43" s="275">
        <v>19379</v>
      </c>
      <c r="C43" s="329">
        <v>21689</v>
      </c>
      <c r="D43" s="329">
        <v>21767</v>
      </c>
      <c r="E43" s="329">
        <v>22096</v>
      </c>
      <c r="F43" s="334">
        <v>22833</v>
      </c>
    </row>
    <row r="44" spans="1:6" ht="17.100000000000001" customHeight="1">
      <c r="A44" s="208" t="s">
        <v>191</v>
      </c>
      <c r="B44" s="275"/>
      <c r="C44" s="329"/>
      <c r="D44" s="329"/>
      <c r="E44" s="329"/>
      <c r="F44" s="334"/>
    </row>
    <row r="45" spans="1:6" ht="17.100000000000001" customHeight="1">
      <c r="A45" s="207" t="s">
        <v>192</v>
      </c>
      <c r="B45" s="275">
        <v>1784</v>
      </c>
      <c r="C45" s="329">
        <v>2104</v>
      </c>
      <c r="D45" s="329">
        <v>2050</v>
      </c>
      <c r="E45" s="329">
        <v>2397</v>
      </c>
      <c r="F45" s="334">
        <v>2581</v>
      </c>
    </row>
    <row r="46" spans="1:6" ht="17.100000000000001" customHeight="1">
      <c r="A46" s="208" t="s">
        <v>193</v>
      </c>
      <c r="B46" s="275"/>
      <c r="C46" s="329"/>
      <c r="D46" s="329"/>
      <c r="E46" s="329"/>
      <c r="F46" s="334"/>
    </row>
    <row r="47" spans="1:6" ht="17.100000000000001" customHeight="1">
      <c r="A47" s="207" t="s">
        <v>194</v>
      </c>
      <c r="B47" s="275">
        <v>2606</v>
      </c>
      <c r="C47" s="334">
        <v>3079</v>
      </c>
      <c r="D47" s="334">
        <v>3112</v>
      </c>
      <c r="E47" s="334">
        <v>3258</v>
      </c>
      <c r="F47" s="334">
        <v>3445</v>
      </c>
    </row>
    <row r="48" spans="1:6" ht="17.100000000000001" customHeight="1">
      <c r="A48" s="208" t="s">
        <v>195</v>
      </c>
      <c r="B48" s="275"/>
      <c r="C48" s="334"/>
      <c r="D48" s="334"/>
      <c r="E48" s="334"/>
      <c r="F48" s="334"/>
    </row>
    <row r="49" spans="1:6" ht="17.100000000000001" customHeight="1">
      <c r="A49" s="207" t="s">
        <v>196</v>
      </c>
      <c r="B49" s="275">
        <v>2457</v>
      </c>
      <c r="C49" s="334">
        <v>2587</v>
      </c>
      <c r="D49" s="334">
        <v>2735</v>
      </c>
      <c r="E49" s="334">
        <v>2668</v>
      </c>
      <c r="F49" s="334">
        <v>2724</v>
      </c>
    </row>
    <row r="50" spans="1:6" ht="17.100000000000001" customHeight="1">
      <c r="A50" s="208" t="s">
        <v>197</v>
      </c>
      <c r="B50" s="275"/>
      <c r="C50" s="334"/>
      <c r="D50" s="334"/>
      <c r="E50" s="334"/>
      <c r="F50" s="334"/>
    </row>
    <row r="51" spans="1:6" ht="17.100000000000001" customHeight="1">
      <c r="A51" s="207" t="s">
        <v>198</v>
      </c>
      <c r="B51" s="275">
        <v>635</v>
      </c>
      <c r="C51" s="334">
        <v>665</v>
      </c>
      <c r="D51" s="334">
        <v>670</v>
      </c>
      <c r="E51" s="334">
        <v>697</v>
      </c>
      <c r="F51" s="334">
        <v>713</v>
      </c>
    </row>
    <row r="52" spans="1:6" ht="16.5" customHeight="1">
      <c r="A52" s="208" t="s">
        <v>199</v>
      </c>
      <c r="B52" s="275"/>
      <c r="C52" s="334"/>
      <c r="D52" s="334"/>
      <c r="E52" s="334"/>
      <c r="F52" s="334"/>
    </row>
    <row r="53" spans="1:6" ht="15" customHeight="1">
      <c r="A53" s="207" t="s">
        <v>200</v>
      </c>
      <c r="B53" s="275">
        <v>976</v>
      </c>
      <c r="C53" s="334">
        <v>1103</v>
      </c>
      <c r="D53" s="334">
        <v>1428</v>
      </c>
      <c r="E53" s="334">
        <v>1426</v>
      </c>
      <c r="F53" s="334">
        <v>1568</v>
      </c>
    </row>
    <row r="54" spans="1:6" ht="15" customHeight="1">
      <c r="A54" s="208" t="s">
        <v>201</v>
      </c>
      <c r="B54" s="275"/>
      <c r="C54" s="334"/>
      <c r="D54" s="334"/>
      <c r="E54" s="334"/>
      <c r="F54" s="334"/>
    </row>
    <row r="55" spans="1:6" ht="15" customHeight="1">
      <c r="A55" s="207" t="s">
        <v>202</v>
      </c>
      <c r="B55" s="275">
        <v>3604</v>
      </c>
      <c r="C55" s="334">
        <v>3941</v>
      </c>
      <c r="D55" s="334">
        <v>3941</v>
      </c>
      <c r="E55" s="334">
        <v>4053</v>
      </c>
      <c r="F55" s="334">
        <v>4174</v>
      </c>
    </row>
    <row r="56" spans="1:6" ht="15" customHeight="1">
      <c r="A56" s="208" t="s">
        <v>203</v>
      </c>
      <c r="B56" s="275"/>
      <c r="C56" s="334"/>
      <c r="D56" s="334"/>
      <c r="E56" s="334"/>
      <c r="F56" s="334"/>
    </row>
    <row r="57" spans="1:6" ht="15" customHeight="1">
      <c r="A57" s="207" t="s">
        <v>204</v>
      </c>
      <c r="B57" s="275">
        <v>2072</v>
      </c>
      <c r="C57" s="334">
        <v>2679</v>
      </c>
      <c r="D57" s="334">
        <v>2671</v>
      </c>
      <c r="E57" s="334">
        <v>2659</v>
      </c>
      <c r="F57" s="334">
        <v>2830</v>
      </c>
    </row>
    <row r="58" spans="1:6" ht="15" customHeight="1">
      <c r="A58" s="208" t="s">
        <v>205</v>
      </c>
      <c r="B58" s="275"/>
      <c r="C58" s="334"/>
      <c r="D58" s="334"/>
      <c r="E58" s="334"/>
      <c r="F58" s="334"/>
    </row>
    <row r="59" spans="1:6" ht="15" customHeight="1">
      <c r="A59" s="207" t="s">
        <v>206</v>
      </c>
      <c r="B59" s="275">
        <v>386</v>
      </c>
      <c r="C59" s="334">
        <v>424</v>
      </c>
      <c r="D59" s="334">
        <v>616</v>
      </c>
      <c r="E59" s="334">
        <v>724</v>
      </c>
      <c r="F59" s="334">
        <v>847</v>
      </c>
    </row>
    <row r="60" spans="1:6" ht="15" customHeight="1">
      <c r="A60" s="208" t="s">
        <v>207</v>
      </c>
      <c r="B60" s="275"/>
      <c r="C60" s="334"/>
      <c r="D60" s="334"/>
      <c r="E60" s="334"/>
      <c r="F60" s="334"/>
    </row>
    <row r="61" spans="1:6" ht="15" customHeight="1">
      <c r="A61" s="207" t="s">
        <v>208</v>
      </c>
      <c r="B61" s="275">
        <v>128</v>
      </c>
      <c r="C61" s="334">
        <v>237</v>
      </c>
      <c r="D61" s="334">
        <v>277</v>
      </c>
      <c r="E61" s="334">
        <v>303</v>
      </c>
      <c r="F61" s="334">
        <v>583</v>
      </c>
    </row>
    <row r="62" spans="1:6" ht="15" customHeight="1">
      <c r="A62" s="208" t="s">
        <v>209</v>
      </c>
    </row>
    <row r="63" spans="1:6" ht="15" customHeight="1"/>
    <row r="64" spans="1:6" ht="15" customHeight="1"/>
    <row r="76" spans="1:6">
      <c r="A76" s="341"/>
      <c r="B76" s="341"/>
      <c r="C76" s="341"/>
      <c r="D76" s="341"/>
      <c r="E76" s="341"/>
      <c r="F76" s="341"/>
    </row>
    <row r="77" spans="1:6">
      <c r="F77" s="335">
        <v>186</v>
      </c>
    </row>
    <row r="81" spans="1:5">
      <c r="A81" s="344"/>
      <c r="B81" s="344"/>
      <c r="C81" s="344"/>
      <c r="D81" s="344"/>
      <c r="E81" s="344"/>
    </row>
    <row r="82" spans="1:5">
      <c r="A82" s="344"/>
      <c r="B82" s="344"/>
      <c r="C82" s="344"/>
      <c r="D82" s="344"/>
      <c r="E82" s="344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zoomScaleNormal="100" workbookViewId="0">
      <selection activeCell="F6" sqref="F6"/>
    </sheetView>
  </sheetViews>
  <sheetFormatPr defaultRowHeight="12.75"/>
  <cols>
    <col min="1" max="1" width="34" style="335" customWidth="1"/>
    <col min="2" max="2" width="7.109375" style="335" customWidth="1"/>
    <col min="3" max="3" width="7.33203125" style="335" customWidth="1"/>
    <col min="4" max="4" width="7.109375" style="335" customWidth="1"/>
    <col min="5" max="5" width="7.88671875" style="335" customWidth="1"/>
    <col min="6" max="255" width="8.88671875" style="335"/>
    <col min="256" max="256" width="34" style="335" customWidth="1"/>
    <col min="257" max="257" width="7.109375" style="335" customWidth="1"/>
    <col min="258" max="258" width="7.5546875" style="335" customWidth="1"/>
    <col min="259" max="259" width="7.33203125" style="335" customWidth="1"/>
    <col min="260" max="260" width="7.109375" style="335" customWidth="1"/>
    <col min="261" max="261" width="7.88671875" style="335" customWidth="1"/>
    <col min="262" max="511" width="8.88671875" style="335"/>
    <col min="512" max="512" width="34" style="335" customWidth="1"/>
    <col min="513" max="513" width="7.109375" style="335" customWidth="1"/>
    <col min="514" max="514" width="7.5546875" style="335" customWidth="1"/>
    <col min="515" max="515" width="7.33203125" style="335" customWidth="1"/>
    <col min="516" max="516" width="7.109375" style="335" customWidth="1"/>
    <col min="517" max="517" width="7.88671875" style="335" customWidth="1"/>
    <col min="518" max="767" width="8.88671875" style="335"/>
    <col min="768" max="768" width="34" style="335" customWidth="1"/>
    <col min="769" max="769" width="7.109375" style="335" customWidth="1"/>
    <col min="770" max="770" width="7.5546875" style="335" customWidth="1"/>
    <col min="771" max="771" width="7.33203125" style="335" customWidth="1"/>
    <col min="772" max="772" width="7.109375" style="335" customWidth="1"/>
    <col min="773" max="773" width="7.88671875" style="335" customWidth="1"/>
    <col min="774" max="1023" width="8.88671875" style="335"/>
    <col min="1024" max="1024" width="34" style="335" customWidth="1"/>
    <col min="1025" max="1025" width="7.109375" style="335" customWidth="1"/>
    <col min="1026" max="1026" width="7.5546875" style="335" customWidth="1"/>
    <col min="1027" max="1027" width="7.33203125" style="335" customWidth="1"/>
    <col min="1028" max="1028" width="7.109375" style="335" customWidth="1"/>
    <col min="1029" max="1029" width="7.88671875" style="335" customWidth="1"/>
    <col min="1030" max="1279" width="8.88671875" style="335"/>
    <col min="1280" max="1280" width="34" style="335" customWidth="1"/>
    <col min="1281" max="1281" width="7.109375" style="335" customWidth="1"/>
    <col min="1282" max="1282" width="7.5546875" style="335" customWidth="1"/>
    <col min="1283" max="1283" width="7.33203125" style="335" customWidth="1"/>
    <col min="1284" max="1284" width="7.109375" style="335" customWidth="1"/>
    <col min="1285" max="1285" width="7.88671875" style="335" customWidth="1"/>
    <col min="1286" max="1535" width="8.88671875" style="335"/>
    <col min="1536" max="1536" width="34" style="335" customWidth="1"/>
    <col min="1537" max="1537" width="7.109375" style="335" customWidth="1"/>
    <col min="1538" max="1538" width="7.5546875" style="335" customWidth="1"/>
    <col min="1539" max="1539" width="7.33203125" style="335" customWidth="1"/>
    <col min="1540" max="1540" width="7.109375" style="335" customWidth="1"/>
    <col min="1541" max="1541" width="7.88671875" style="335" customWidth="1"/>
    <col min="1542" max="1791" width="8.88671875" style="335"/>
    <col min="1792" max="1792" width="34" style="335" customWidth="1"/>
    <col min="1793" max="1793" width="7.109375" style="335" customWidth="1"/>
    <col min="1794" max="1794" width="7.5546875" style="335" customWidth="1"/>
    <col min="1795" max="1795" width="7.33203125" style="335" customWidth="1"/>
    <col min="1796" max="1796" width="7.109375" style="335" customWidth="1"/>
    <col min="1797" max="1797" width="7.88671875" style="335" customWidth="1"/>
    <col min="1798" max="2047" width="8.88671875" style="335"/>
    <col min="2048" max="2048" width="34" style="335" customWidth="1"/>
    <col min="2049" max="2049" width="7.109375" style="335" customWidth="1"/>
    <col min="2050" max="2050" width="7.5546875" style="335" customWidth="1"/>
    <col min="2051" max="2051" width="7.33203125" style="335" customWidth="1"/>
    <col min="2052" max="2052" width="7.109375" style="335" customWidth="1"/>
    <col min="2053" max="2053" width="7.88671875" style="335" customWidth="1"/>
    <col min="2054" max="2303" width="8.88671875" style="335"/>
    <col min="2304" max="2304" width="34" style="335" customWidth="1"/>
    <col min="2305" max="2305" width="7.109375" style="335" customWidth="1"/>
    <col min="2306" max="2306" width="7.5546875" style="335" customWidth="1"/>
    <col min="2307" max="2307" width="7.33203125" style="335" customWidth="1"/>
    <col min="2308" max="2308" width="7.109375" style="335" customWidth="1"/>
    <col min="2309" max="2309" width="7.88671875" style="335" customWidth="1"/>
    <col min="2310" max="2559" width="8.88671875" style="335"/>
    <col min="2560" max="2560" width="34" style="335" customWidth="1"/>
    <col min="2561" max="2561" width="7.109375" style="335" customWidth="1"/>
    <col min="2562" max="2562" width="7.5546875" style="335" customWidth="1"/>
    <col min="2563" max="2563" width="7.33203125" style="335" customWidth="1"/>
    <col min="2564" max="2564" width="7.109375" style="335" customWidth="1"/>
    <col min="2565" max="2565" width="7.88671875" style="335" customWidth="1"/>
    <col min="2566" max="2815" width="8.88671875" style="335"/>
    <col min="2816" max="2816" width="34" style="335" customWidth="1"/>
    <col min="2817" max="2817" width="7.109375" style="335" customWidth="1"/>
    <col min="2818" max="2818" width="7.5546875" style="335" customWidth="1"/>
    <col min="2819" max="2819" width="7.33203125" style="335" customWidth="1"/>
    <col min="2820" max="2820" width="7.109375" style="335" customWidth="1"/>
    <col min="2821" max="2821" width="7.88671875" style="335" customWidth="1"/>
    <col min="2822" max="3071" width="8.88671875" style="335"/>
    <col min="3072" max="3072" width="34" style="335" customWidth="1"/>
    <col min="3073" max="3073" width="7.109375" style="335" customWidth="1"/>
    <col min="3074" max="3074" width="7.5546875" style="335" customWidth="1"/>
    <col min="3075" max="3075" width="7.33203125" style="335" customWidth="1"/>
    <col min="3076" max="3076" width="7.109375" style="335" customWidth="1"/>
    <col min="3077" max="3077" width="7.88671875" style="335" customWidth="1"/>
    <col min="3078" max="3327" width="8.88671875" style="335"/>
    <col min="3328" max="3328" width="34" style="335" customWidth="1"/>
    <col min="3329" max="3329" width="7.109375" style="335" customWidth="1"/>
    <col min="3330" max="3330" width="7.5546875" style="335" customWidth="1"/>
    <col min="3331" max="3331" width="7.33203125" style="335" customWidth="1"/>
    <col min="3332" max="3332" width="7.109375" style="335" customWidth="1"/>
    <col min="3333" max="3333" width="7.88671875" style="335" customWidth="1"/>
    <col min="3334" max="3583" width="8.88671875" style="335"/>
    <col min="3584" max="3584" width="34" style="335" customWidth="1"/>
    <col min="3585" max="3585" width="7.109375" style="335" customWidth="1"/>
    <col min="3586" max="3586" width="7.5546875" style="335" customWidth="1"/>
    <col min="3587" max="3587" width="7.33203125" style="335" customWidth="1"/>
    <col min="3588" max="3588" width="7.109375" style="335" customWidth="1"/>
    <col min="3589" max="3589" width="7.88671875" style="335" customWidth="1"/>
    <col min="3590" max="3839" width="8.88671875" style="335"/>
    <col min="3840" max="3840" width="34" style="335" customWidth="1"/>
    <col min="3841" max="3841" width="7.109375" style="335" customWidth="1"/>
    <col min="3842" max="3842" width="7.5546875" style="335" customWidth="1"/>
    <col min="3843" max="3843" width="7.33203125" style="335" customWidth="1"/>
    <col min="3844" max="3844" width="7.109375" style="335" customWidth="1"/>
    <col min="3845" max="3845" width="7.88671875" style="335" customWidth="1"/>
    <col min="3846" max="4095" width="8.88671875" style="335"/>
    <col min="4096" max="4096" width="34" style="335" customWidth="1"/>
    <col min="4097" max="4097" width="7.109375" style="335" customWidth="1"/>
    <col min="4098" max="4098" width="7.5546875" style="335" customWidth="1"/>
    <col min="4099" max="4099" width="7.33203125" style="335" customWidth="1"/>
    <col min="4100" max="4100" width="7.109375" style="335" customWidth="1"/>
    <col min="4101" max="4101" width="7.88671875" style="335" customWidth="1"/>
    <col min="4102" max="4351" width="8.88671875" style="335"/>
    <col min="4352" max="4352" width="34" style="335" customWidth="1"/>
    <col min="4353" max="4353" width="7.109375" style="335" customWidth="1"/>
    <col min="4354" max="4354" width="7.5546875" style="335" customWidth="1"/>
    <col min="4355" max="4355" width="7.33203125" style="335" customWidth="1"/>
    <col min="4356" max="4356" width="7.109375" style="335" customWidth="1"/>
    <col min="4357" max="4357" width="7.88671875" style="335" customWidth="1"/>
    <col min="4358" max="4607" width="8.88671875" style="335"/>
    <col min="4608" max="4608" width="34" style="335" customWidth="1"/>
    <col min="4609" max="4609" width="7.109375" style="335" customWidth="1"/>
    <col min="4610" max="4610" width="7.5546875" style="335" customWidth="1"/>
    <col min="4611" max="4611" width="7.33203125" style="335" customWidth="1"/>
    <col min="4612" max="4612" width="7.109375" style="335" customWidth="1"/>
    <col min="4613" max="4613" width="7.88671875" style="335" customWidth="1"/>
    <col min="4614" max="4863" width="8.88671875" style="335"/>
    <col min="4864" max="4864" width="34" style="335" customWidth="1"/>
    <col min="4865" max="4865" width="7.109375" style="335" customWidth="1"/>
    <col min="4866" max="4866" width="7.5546875" style="335" customWidth="1"/>
    <col min="4867" max="4867" width="7.33203125" style="335" customWidth="1"/>
    <col min="4868" max="4868" width="7.109375" style="335" customWidth="1"/>
    <col min="4869" max="4869" width="7.88671875" style="335" customWidth="1"/>
    <col min="4870" max="5119" width="8.88671875" style="335"/>
    <col min="5120" max="5120" width="34" style="335" customWidth="1"/>
    <col min="5121" max="5121" width="7.109375" style="335" customWidth="1"/>
    <col min="5122" max="5122" width="7.5546875" style="335" customWidth="1"/>
    <col min="5123" max="5123" width="7.33203125" style="335" customWidth="1"/>
    <col min="5124" max="5124" width="7.109375" style="335" customWidth="1"/>
    <col min="5125" max="5125" width="7.88671875" style="335" customWidth="1"/>
    <col min="5126" max="5375" width="8.88671875" style="335"/>
    <col min="5376" max="5376" width="34" style="335" customWidth="1"/>
    <col min="5377" max="5377" width="7.109375" style="335" customWidth="1"/>
    <col min="5378" max="5378" width="7.5546875" style="335" customWidth="1"/>
    <col min="5379" max="5379" width="7.33203125" style="335" customWidth="1"/>
    <col min="5380" max="5380" width="7.109375" style="335" customWidth="1"/>
    <col min="5381" max="5381" width="7.88671875" style="335" customWidth="1"/>
    <col min="5382" max="5631" width="8.88671875" style="335"/>
    <col min="5632" max="5632" width="34" style="335" customWidth="1"/>
    <col min="5633" max="5633" width="7.109375" style="335" customWidth="1"/>
    <col min="5634" max="5634" width="7.5546875" style="335" customWidth="1"/>
    <col min="5635" max="5635" width="7.33203125" style="335" customWidth="1"/>
    <col min="5636" max="5636" width="7.109375" style="335" customWidth="1"/>
    <col min="5637" max="5637" width="7.88671875" style="335" customWidth="1"/>
    <col min="5638" max="5887" width="8.88671875" style="335"/>
    <col min="5888" max="5888" width="34" style="335" customWidth="1"/>
    <col min="5889" max="5889" width="7.109375" style="335" customWidth="1"/>
    <col min="5890" max="5890" width="7.5546875" style="335" customWidth="1"/>
    <col min="5891" max="5891" width="7.33203125" style="335" customWidth="1"/>
    <col min="5892" max="5892" width="7.109375" style="335" customWidth="1"/>
    <col min="5893" max="5893" width="7.88671875" style="335" customWidth="1"/>
    <col min="5894" max="6143" width="8.88671875" style="335"/>
    <col min="6144" max="6144" width="34" style="335" customWidth="1"/>
    <col min="6145" max="6145" width="7.109375" style="335" customWidth="1"/>
    <col min="6146" max="6146" width="7.5546875" style="335" customWidth="1"/>
    <col min="6147" max="6147" width="7.33203125" style="335" customWidth="1"/>
    <col min="6148" max="6148" width="7.109375" style="335" customWidth="1"/>
    <col min="6149" max="6149" width="7.88671875" style="335" customWidth="1"/>
    <col min="6150" max="6399" width="8.88671875" style="335"/>
    <col min="6400" max="6400" width="34" style="335" customWidth="1"/>
    <col min="6401" max="6401" width="7.109375" style="335" customWidth="1"/>
    <col min="6402" max="6402" width="7.5546875" style="335" customWidth="1"/>
    <col min="6403" max="6403" width="7.33203125" style="335" customWidth="1"/>
    <col min="6404" max="6404" width="7.109375" style="335" customWidth="1"/>
    <col min="6405" max="6405" width="7.88671875" style="335" customWidth="1"/>
    <col min="6406" max="6655" width="8.88671875" style="335"/>
    <col min="6656" max="6656" width="34" style="335" customWidth="1"/>
    <col min="6657" max="6657" width="7.109375" style="335" customWidth="1"/>
    <col min="6658" max="6658" width="7.5546875" style="335" customWidth="1"/>
    <col min="6659" max="6659" width="7.33203125" style="335" customWidth="1"/>
    <col min="6660" max="6660" width="7.109375" style="335" customWidth="1"/>
    <col min="6661" max="6661" width="7.88671875" style="335" customWidth="1"/>
    <col min="6662" max="6911" width="8.88671875" style="335"/>
    <col min="6912" max="6912" width="34" style="335" customWidth="1"/>
    <col min="6913" max="6913" width="7.109375" style="335" customWidth="1"/>
    <col min="6914" max="6914" width="7.5546875" style="335" customWidth="1"/>
    <col min="6915" max="6915" width="7.33203125" style="335" customWidth="1"/>
    <col min="6916" max="6916" width="7.109375" style="335" customWidth="1"/>
    <col min="6917" max="6917" width="7.88671875" style="335" customWidth="1"/>
    <col min="6918" max="7167" width="8.88671875" style="335"/>
    <col min="7168" max="7168" width="34" style="335" customWidth="1"/>
    <col min="7169" max="7169" width="7.109375" style="335" customWidth="1"/>
    <col min="7170" max="7170" width="7.5546875" style="335" customWidth="1"/>
    <col min="7171" max="7171" width="7.33203125" style="335" customWidth="1"/>
    <col min="7172" max="7172" width="7.109375" style="335" customWidth="1"/>
    <col min="7173" max="7173" width="7.88671875" style="335" customWidth="1"/>
    <col min="7174" max="7423" width="8.88671875" style="335"/>
    <col min="7424" max="7424" width="34" style="335" customWidth="1"/>
    <col min="7425" max="7425" width="7.109375" style="335" customWidth="1"/>
    <col min="7426" max="7426" width="7.5546875" style="335" customWidth="1"/>
    <col min="7427" max="7427" width="7.33203125" style="335" customWidth="1"/>
    <col min="7428" max="7428" width="7.109375" style="335" customWidth="1"/>
    <col min="7429" max="7429" width="7.88671875" style="335" customWidth="1"/>
    <col min="7430" max="7679" width="8.88671875" style="335"/>
    <col min="7680" max="7680" width="34" style="335" customWidth="1"/>
    <col min="7681" max="7681" width="7.109375" style="335" customWidth="1"/>
    <col min="7682" max="7682" width="7.5546875" style="335" customWidth="1"/>
    <col min="7683" max="7683" width="7.33203125" style="335" customWidth="1"/>
    <col min="7684" max="7684" width="7.109375" style="335" customWidth="1"/>
    <col min="7685" max="7685" width="7.88671875" style="335" customWidth="1"/>
    <col min="7686" max="7935" width="8.88671875" style="335"/>
    <col min="7936" max="7936" width="34" style="335" customWidth="1"/>
    <col min="7937" max="7937" width="7.109375" style="335" customWidth="1"/>
    <col min="7938" max="7938" width="7.5546875" style="335" customWidth="1"/>
    <col min="7939" max="7939" width="7.33203125" style="335" customWidth="1"/>
    <col min="7940" max="7940" width="7.109375" style="335" customWidth="1"/>
    <col min="7941" max="7941" width="7.88671875" style="335" customWidth="1"/>
    <col min="7942" max="8191" width="8.88671875" style="335"/>
    <col min="8192" max="8192" width="34" style="335" customWidth="1"/>
    <col min="8193" max="8193" width="7.109375" style="335" customWidth="1"/>
    <col min="8194" max="8194" width="7.5546875" style="335" customWidth="1"/>
    <col min="8195" max="8195" width="7.33203125" style="335" customWidth="1"/>
    <col min="8196" max="8196" width="7.109375" style="335" customWidth="1"/>
    <col min="8197" max="8197" width="7.88671875" style="335" customWidth="1"/>
    <col min="8198" max="8447" width="8.88671875" style="335"/>
    <col min="8448" max="8448" width="34" style="335" customWidth="1"/>
    <col min="8449" max="8449" width="7.109375" style="335" customWidth="1"/>
    <col min="8450" max="8450" width="7.5546875" style="335" customWidth="1"/>
    <col min="8451" max="8451" width="7.33203125" style="335" customWidth="1"/>
    <col min="8452" max="8452" width="7.109375" style="335" customWidth="1"/>
    <col min="8453" max="8453" width="7.88671875" style="335" customWidth="1"/>
    <col min="8454" max="8703" width="8.88671875" style="335"/>
    <col min="8704" max="8704" width="34" style="335" customWidth="1"/>
    <col min="8705" max="8705" width="7.109375" style="335" customWidth="1"/>
    <col min="8706" max="8706" width="7.5546875" style="335" customWidth="1"/>
    <col min="8707" max="8707" width="7.33203125" style="335" customWidth="1"/>
    <col min="8708" max="8708" width="7.109375" style="335" customWidth="1"/>
    <col min="8709" max="8709" width="7.88671875" style="335" customWidth="1"/>
    <col min="8710" max="8959" width="8.88671875" style="335"/>
    <col min="8960" max="8960" width="34" style="335" customWidth="1"/>
    <col min="8961" max="8961" width="7.109375" style="335" customWidth="1"/>
    <col min="8962" max="8962" width="7.5546875" style="335" customWidth="1"/>
    <col min="8963" max="8963" width="7.33203125" style="335" customWidth="1"/>
    <col min="8964" max="8964" width="7.109375" style="335" customWidth="1"/>
    <col min="8965" max="8965" width="7.88671875" style="335" customWidth="1"/>
    <col min="8966" max="9215" width="8.88671875" style="335"/>
    <col min="9216" max="9216" width="34" style="335" customWidth="1"/>
    <col min="9217" max="9217" width="7.109375" style="335" customWidth="1"/>
    <col min="9218" max="9218" width="7.5546875" style="335" customWidth="1"/>
    <col min="9219" max="9219" width="7.33203125" style="335" customWidth="1"/>
    <col min="9220" max="9220" width="7.109375" style="335" customWidth="1"/>
    <col min="9221" max="9221" width="7.88671875" style="335" customWidth="1"/>
    <col min="9222" max="9471" width="8.88671875" style="335"/>
    <col min="9472" max="9472" width="34" style="335" customWidth="1"/>
    <col min="9473" max="9473" width="7.109375" style="335" customWidth="1"/>
    <col min="9474" max="9474" width="7.5546875" style="335" customWidth="1"/>
    <col min="9475" max="9475" width="7.33203125" style="335" customWidth="1"/>
    <col min="9476" max="9476" width="7.109375" style="335" customWidth="1"/>
    <col min="9477" max="9477" width="7.88671875" style="335" customWidth="1"/>
    <col min="9478" max="9727" width="8.88671875" style="335"/>
    <col min="9728" max="9728" width="34" style="335" customWidth="1"/>
    <col min="9729" max="9729" width="7.109375" style="335" customWidth="1"/>
    <col min="9730" max="9730" width="7.5546875" style="335" customWidth="1"/>
    <col min="9731" max="9731" width="7.33203125" style="335" customWidth="1"/>
    <col min="9732" max="9732" width="7.109375" style="335" customWidth="1"/>
    <col min="9733" max="9733" width="7.88671875" style="335" customWidth="1"/>
    <col min="9734" max="9983" width="8.88671875" style="335"/>
    <col min="9984" max="9984" width="34" style="335" customWidth="1"/>
    <col min="9985" max="9985" width="7.109375" style="335" customWidth="1"/>
    <col min="9986" max="9986" width="7.5546875" style="335" customWidth="1"/>
    <col min="9987" max="9987" width="7.33203125" style="335" customWidth="1"/>
    <col min="9988" max="9988" width="7.109375" style="335" customWidth="1"/>
    <col min="9989" max="9989" width="7.88671875" style="335" customWidth="1"/>
    <col min="9990" max="10239" width="8.88671875" style="335"/>
    <col min="10240" max="10240" width="34" style="335" customWidth="1"/>
    <col min="10241" max="10241" width="7.109375" style="335" customWidth="1"/>
    <col min="10242" max="10242" width="7.5546875" style="335" customWidth="1"/>
    <col min="10243" max="10243" width="7.33203125" style="335" customWidth="1"/>
    <col min="10244" max="10244" width="7.109375" style="335" customWidth="1"/>
    <col min="10245" max="10245" width="7.88671875" style="335" customWidth="1"/>
    <col min="10246" max="10495" width="8.88671875" style="335"/>
    <col min="10496" max="10496" width="34" style="335" customWidth="1"/>
    <col min="10497" max="10497" width="7.109375" style="335" customWidth="1"/>
    <col min="10498" max="10498" width="7.5546875" style="335" customWidth="1"/>
    <col min="10499" max="10499" width="7.33203125" style="335" customWidth="1"/>
    <col min="10500" max="10500" width="7.109375" style="335" customWidth="1"/>
    <col min="10501" max="10501" width="7.88671875" style="335" customWidth="1"/>
    <col min="10502" max="10751" width="8.88671875" style="335"/>
    <col min="10752" max="10752" width="34" style="335" customWidth="1"/>
    <col min="10753" max="10753" width="7.109375" style="335" customWidth="1"/>
    <col min="10754" max="10754" width="7.5546875" style="335" customWidth="1"/>
    <col min="10755" max="10755" width="7.33203125" style="335" customWidth="1"/>
    <col min="10756" max="10756" width="7.109375" style="335" customWidth="1"/>
    <col min="10757" max="10757" width="7.88671875" style="335" customWidth="1"/>
    <col min="10758" max="11007" width="8.88671875" style="335"/>
    <col min="11008" max="11008" width="34" style="335" customWidth="1"/>
    <col min="11009" max="11009" width="7.109375" style="335" customWidth="1"/>
    <col min="11010" max="11010" width="7.5546875" style="335" customWidth="1"/>
    <col min="11011" max="11011" width="7.33203125" style="335" customWidth="1"/>
    <col min="11012" max="11012" width="7.109375" style="335" customWidth="1"/>
    <col min="11013" max="11013" width="7.88671875" style="335" customWidth="1"/>
    <col min="11014" max="11263" width="8.88671875" style="335"/>
    <col min="11264" max="11264" width="34" style="335" customWidth="1"/>
    <col min="11265" max="11265" width="7.109375" style="335" customWidth="1"/>
    <col min="11266" max="11266" width="7.5546875" style="335" customWidth="1"/>
    <col min="11267" max="11267" width="7.33203125" style="335" customWidth="1"/>
    <col min="11268" max="11268" width="7.109375" style="335" customWidth="1"/>
    <col min="11269" max="11269" width="7.88671875" style="335" customWidth="1"/>
    <col min="11270" max="11519" width="8.88671875" style="335"/>
    <col min="11520" max="11520" width="34" style="335" customWidth="1"/>
    <col min="11521" max="11521" width="7.109375" style="335" customWidth="1"/>
    <col min="11522" max="11522" width="7.5546875" style="335" customWidth="1"/>
    <col min="11523" max="11523" width="7.33203125" style="335" customWidth="1"/>
    <col min="11524" max="11524" width="7.109375" style="335" customWidth="1"/>
    <col min="11525" max="11525" width="7.88671875" style="335" customWidth="1"/>
    <col min="11526" max="11775" width="8.88671875" style="335"/>
    <col min="11776" max="11776" width="34" style="335" customWidth="1"/>
    <col min="11777" max="11777" width="7.109375" style="335" customWidth="1"/>
    <col min="11778" max="11778" width="7.5546875" style="335" customWidth="1"/>
    <col min="11779" max="11779" width="7.33203125" style="335" customWidth="1"/>
    <col min="11780" max="11780" width="7.109375" style="335" customWidth="1"/>
    <col min="11781" max="11781" width="7.88671875" style="335" customWidth="1"/>
    <col min="11782" max="12031" width="8.88671875" style="335"/>
    <col min="12032" max="12032" width="34" style="335" customWidth="1"/>
    <col min="12033" max="12033" width="7.109375" style="335" customWidth="1"/>
    <col min="12034" max="12034" width="7.5546875" style="335" customWidth="1"/>
    <col min="12035" max="12035" width="7.33203125" style="335" customWidth="1"/>
    <col min="12036" max="12036" width="7.109375" style="335" customWidth="1"/>
    <col min="12037" max="12037" width="7.88671875" style="335" customWidth="1"/>
    <col min="12038" max="12287" width="8.88671875" style="335"/>
    <col min="12288" max="12288" width="34" style="335" customWidth="1"/>
    <col min="12289" max="12289" width="7.109375" style="335" customWidth="1"/>
    <col min="12290" max="12290" width="7.5546875" style="335" customWidth="1"/>
    <col min="12291" max="12291" width="7.33203125" style="335" customWidth="1"/>
    <col min="12292" max="12292" width="7.109375" style="335" customWidth="1"/>
    <col min="12293" max="12293" width="7.88671875" style="335" customWidth="1"/>
    <col min="12294" max="12543" width="8.88671875" style="335"/>
    <col min="12544" max="12544" width="34" style="335" customWidth="1"/>
    <col min="12545" max="12545" width="7.109375" style="335" customWidth="1"/>
    <col min="12546" max="12546" width="7.5546875" style="335" customWidth="1"/>
    <col min="12547" max="12547" width="7.33203125" style="335" customWidth="1"/>
    <col min="12548" max="12548" width="7.109375" style="335" customWidth="1"/>
    <col min="12549" max="12549" width="7.88671875" style="335" customWidth="1"/>
    <col min="12550" max="12799" width="8.88671875" style="335"/>
    <col min="12800" max="12800" width="34" style="335" customWidth="1"/>
    <col min="12801" max="12801" width="7.109375" style="335" customWidth="1"/>
    <col min="12802" max="12802" width="7.5546875" style="335" customWidth="1"/>
    <col min="12803" max="12803" width="7.33203125" style="335" customWidth="1"/>
    <col min="12804" max="12804" width="7.109375" style="335" customWidth="1"/>
    <col min="12805" max="12805" width="7.88671875" style="335" customWidth="1"/>
    <col min="12806" max="13055" width="8.88671875" style="335"/>
    <col min="13056" max="13056" width="34" style="335" customWidth="1"/>
    <col min="13057" max="13057" width="7.109375" style="335" customWidth="1"/>
    <col min="13058" max="13058" width="7.5546875" style="335" customWidth="1"/>
    <col min="13059" max="13059" width="7.33203125" style="335" customWidth="1"/>
    <col min="13060" max="13060" width="7.109375" style="335" customWidth="1"/>
    <col min="13061" max="13061" width="7.88671875" style="335" customWidth="1"/>
    <col min="13062" max="13311" width="8.88671875" style="335"/>
    <col min="13312" max="13312" width="34" style="335" customWidth="1"/>
    <col min="13313" max="13313" width="7.109375" style="335" customWidth="1"/>
    <col min="13314" max="13314" width="7.5546875" style="335" customWidth="1"/>
    <col min="13315" max="13315" width="7.33203125" style="335" customWidth="1"/>
    <col min="13316" max="13316" width="7.109375" style="335" customWidth="1"/>
    <col min="13317" max="13317" width="7.88671875" style="335" customWidth="1"/>
    <col min="13318" max="13567" width="8.88671875" style="335"/>
    <col min="13568" max="13568" width="34" style="335" customWidth="1"/>
    <col min="13569" max="13569" width="7.109375" style="335" customWidth="1"/>
    <col min="13570" max="13570" width="7.5546875" style="335" customWidth="1"/>
    <col min="13571" max="13571" width="7.33203125" style="335" customWidth="1"/>
    <col min="13572" max="13572" width="7.109375" style="335" customWidth="1"/>
    <col min="13573" max="13573" width="7.88671875" style="335" customWidth="1"/>
    <col min="13574" max="13823" width="8.88671875" style="335"/>
    <col min="13824" max="13824" width="34" style="335" customWidth="1"/>
    <col min="13825" max="13825" width="7.109375" style="335" customWidth="1"/>
    <col min="13826" max="13826" width="7.5546875" style="335" customWidth="1"/>
    <col min="13827" max="13827" width="7.33203125" style="335" customWidth="1"/>
    <col min="13828" max="13828" width="7.109375" style="335" customWidth="1"/>
    <col min="13829" max="13829" width="7.88671875" style="335" customWidth="1"/>
    <col min="13830" max="14079" width="8.88671875" style="335"/>
    <col min="14080" max="14080" width="34" style="335" customWidth="1"/>
    <col min="14081" max="14081" width="7.109375" style="335" customWidth="1"/>
    <col min="14082" max="14082" width="7.5546875" style="335" customWidth="1"/>
    <col min="14083" max="14083" width="7.33203125" style="335" customWidth="1"/>
    <col min="14084" max="14084" width="7.109375" style="335" customWidth="1"/>
    <col min="14085" max="14085" width="7.88671875" style="335" customWidth="1"/>
    <col min="14086" max="14335" width="8.88671875" style="335"/>
    <col min="14336" max="14336" width="34" style="335" customWidth="1"/>
    <col min="14337" max="14337" width="7.109375" style="335" customWidth="1"/>
    <col min="14338" max="14338" width="7.5546875" style="335" customWidth="1"/>
    <col min="14339" max="14339" width="7.33203125" style="335" customWidth="1"/>
    <col min="14340" max="14340" width="7.109375" style="335" customWidth="1"/>
    <col min="14341" max="14341" width="7.88671875" style="335" customWidth="1"/>
    <col min="14342" max="14591" width="8.88671875" style="335"/>
    <col min="14592" max="14592" width="34" style="335" customWidth="1"/>
    <col min="14593" max="14593" width="7.109375" style="335" customWidth="1"/>
    <col min="14594" max="14594" width="7.5546875" style="335" customWidth="1"/>
    <col min="14595" max="14595" width="7.33203125" style="335" customWidth="1"/>
    <col min="14596" max="14596" width="7.109375" style="335" customWidth="1"/>
    <col min="14597" max="14597" width="7.88671875" style="335" customWidth="1"/>
    <col min="14598" max="14847" width="8.88671875" style="335"/>
    <col min="14848" max="14848" width="34" style="335" customWidth="1"/>
    <col min="14849" max="14849" width="7.109375" style="335" customWidth="1"/>
    <col min="14850" max="14850" width="7.5546875" style="335" customWidth="1"/>
    <col min="14851" max="14851" width="7.33203125" style="335" customWidth="1"/>
    <col min="14852" max="14852" width="7.109375" style="335" customWidth="1"/>
    <col min="14853" max="14853" width="7.88671875" style="335" customWidth="1"/>
    <col min="14854" max="15103" width="8.88671875" style="335"/>
    <col min="15104" max="15104" width="34" style="335" customWidth="1"/>
    <col min="15105" max="15105" width="7.109375" style="335" customWidth="1"/>
    <col min="15106" max="15106" width="7.5546875" style="335" customWidth="1"/>
    <col min="15107" max="15107" width="7.33203125" style="335" customWidth="1"/>
    <col min="15108" max="15108" width="7.109375" style="335" customWidth="1"/>
    <col min="15109" max="15109" width="7.88671875" style="335" customWidth="1"/>
    <col min="15110" max="15359" width="8.88671875" style="335"/>
    <col min="15360" max="15360" width="34" style="335" customWidth="1"/>
    <col min="15361" max="15361" width="7.109375" style="335" customWidth="1"/>
    <col min="15362" max="15362" width="7.5546875" style="335" customWidth="1"/>
    <col min="15363" max="15363" width="7.33203125" style="335" customWidth="1"/>
    <col min="15364" max="15364" width="7.109375" style="335" customWidth="1"/>
    <col min="15365" max="15365" width="7.88671875" style="335" customWidth="1"/>
    <col min="15366" max="15615" width="8.88671875" style="335"/>
    <col min="15616" max="15616" width="34" style="335" customWidth="1"/>
    <col min="15617" max="15617" width="7.109375" style="335" customWidth="1"/>
    <col min="15618" max="15618" width="7.5546875" style="335" customWidth="1"/>
    <col min="15619" max="15619" width="7.33203125" style="335" customWidth="1"/>
    <col min="15620" max="15620" width="7.109375" style="335" customWidth="1"/>
    <col min="15621" max="15621" width="7.88671875" style="335" customWidth="1"/>
    <col min="15622" max="15871" width="8.88671875" style="335"/>
    <col min="15872" max="15872" width="34" style="335" customWidth="1"/>
    <col min="15873" max="15873" width="7.109375" style="335" customWidth="1"/>
    <col min="15874" max="15874" width="7.5546875" style="335" customWidth="1"/>
    <col min="15875" max="15875" width="7.33203125" style="335" customWidth="1"/>
    <col min="15876" max="15876" width="7.109375" style="335" customWidth="1"/>
    <col min="15877" max="15877" width="7.88671875" style="335" customWidth="1"/>
    <col min="15878" max="16127" width="8.88671875" style="335"/>
    <col min="16128" max="16128" width="34" style="335" customWidth="1"/>
    <col min="16129" max="16129" width="7.109375" style="335" customWidth="1"/>
    <col min="16130" max="16130" width="7.5546875" style="335" customWidth="1"/>
    <col min="16131" max="16131" width="7.33203125" style="335" customWidth="1"/>
    <col min="16132" max="16132" width="7.109375" style="335" customWidth="1"/>
    <col min="16133" max="16133" width="7.88671875" style="335" customWidth="1"/>
    <col min="16134" max="16384" width="8.88671875" style="335"/>
  </cols>
  <sheetData>
    <row r="1" spans="1:6" ht="20.100000000000001" customHeight="1">
      <c r="A1" s="316" t="s">
        <v>370</v>
      </c>
      <c r="B1" s="317"/>
      <c r="D1" s="317"/>
      <c r="E1" s="317"/>
    </row>
    <row r="2" spans="1:6" ht="20.100000000000001" customHeight="1">
      <c r="A2" s="316" t="s">
        <v>292</v>
      </c>
      <c r="B2" s="317"/>
      <c r="D2" s="317"/>
      <c r="E2" s="317"/>
      <c r="F2" s="342"/>
    </row>
    <row r="3" spans="1:6" ht="20.100000000000001" customHeight="1">
      <c r="A3" s="318" t="s">
        <v>299</v>
      </c>
      <c r="B3" s="317"/>
      <c r="D3" s="317"/>
      <c r="E3" s="317"/>
    </row>
    <row r="4" spans="1:6" ht="17.100000000000001" customHeight="1">
      <c r="A4" s="318" t="s">
        <v>289</v>
      </c>
      <c r="B4" s="317"/>
      <c r="D4" s="317"/>
      <c r="E4" s="317"/>
    </row>
    <row r="5" spans="1:6" ht="17.100000000000001" customHeight="1">
      <c r="A5" s="318"/>
      <c r="B5" s="317"/>
      <c r="D5" s="317"/>
      <c r="E5" s="317"/>
    </row>
    <row r="6" spans="1:6" ht="17.100000000000001" customHeight="1">
      <c r="A6" s="319"/>
      <c r="B6" s="317"/>
      <c r="C6" s="337"/>
      <c r="D6" s="317"/>
      <c r="E6" s="337" t="s">
        <v>295</v>
      </c>
    </row>
    <row r="7" spans="1:6" ht="27" customHeight="1">
      <c r="A7" s="321"/>
      <c r="B7" s="322">
        <v>2015</v>
      </c>
      <c r="C7" s="322">
        <v>2017</v>
      </c>
      <c r="D7" s="323">
        <v>2018</v>
      </c>
      <c r="E7" s="322">
        <v>2019</v>
      </c>
      <c r="F7" s="323" t="s">
        <v>388</v>
      </c>
    </row>
    <row r="8" spans="1:6" ht="14.25" customHeight="1">
      <c r="A8" s="327" t="s">
        <v>18</v>
      </c>
      <c r="B8" s="328">
        <f>SUM(B9:B27)</f>
        <v>18587</v>
      </c>
      <c r="C8" s="328">
        <f>SUM(C9:C27)</f>
        <v>21205</v>
      </c>
      <c r="D8" s="328">
        <f>SUM(D9:D27)</f>
        <v>22540</v>
      </c>
      <c r="E8" s="328">
        <f>SUM(E9:E27)</f>
        <v>22444</v>
      </c>
      <c r="F8" s="328">
        <v>23609</v>
      </c>
    </row>
    <row r="9" spans="1:6">
      <c r="A9" s="219" t="s">
        <v>211</v>
      </c>
      <c r="B9" s="479">
        <v>3</v>
      </c>
      <c r="C9" s="479">
        <v>5</v>
      </c>
      <c r="D9" s="479">
        <v>1</v>
      </c>
      <c r="E9" s="479">
        <v>5</v>
      </c>
      <c r="F9" s="490">
        <v>6</v>
      </c>
    </row>
    <row r="10" spans="1:6">
      <c r="A10" s="219" t="s">
        <v>212</v>
      </c>
      <c r="B10" s="479">
        <v>2369</v>
      </c>
      <c r="C10" s="479">
        <v>2471</v>
      </c>
      <c r="D10" s="479">
        <v>2251</v>
      </c>
      <c r="E10" s="479">
        <v>2666</v>
      </c>
      <c r="F10" s="490">
        <v>2746</v>
      </c>
    </row>
    <row r="11" spans="1:6" ht="36">
      <c r="A11" s="219" t="s">
        <v>213</v>
      </c>
      <c r="B11" s="477">
        <v>14</v>
      </c>
      <c r="C11" s="477">
        <v>23</v>
      </c>
      <c r="D11" s="477">
        <v>34</v>
      </c>
      <c r="E11" s="477">
        <v>26</v>
      </c>
      <c r="F11" s="490">
        <v>30</v>
      </c>
    </row>
    <row r="12" spans="1:6" ht="36">
      <c r="A12" s="219" t="s">
        <v>214</v>
      </c>
      <c r="B12" s="477">
        <v>0</v>
      </c>
      <c r="C12" s="477">
        <v>0</v>
      </c>
      <c r="D12" s="477">
        <v>0</v>
      </c>
      <c r="E12" s="477">
        <v>0</v>
      </c>
      <c r="F12" s="490">
        <v>0</v>
      </c>
    </row>
    <row r="13" spans="1:6">
      <c r="A13" s="219" t="s">
        <v>215</v>
      </c>
      <c r="B13" s="479">
        <v>90</v>
      </c>
      <c r="C13" s="479">
        <v>121</v>
      </c>
      <c r="D13" s="479">
        <v>122</v>
      </c>
      <c r="E13" s="479">
        <v>201</v>
      </c>
      <c r="F13" s="490">
        <v>246</v>
      </c>
    </row>
    <row r="14" spans="1:6" ht="36">
      <c r="A14" s="219" t="s">
        <v>216</v>
      </c>
      <c r="B14" s="477">
        <v>9266</v>
      </c>
      <c r="C14" s="477">
        <v>10273</v>
      </c>
      <c r="D14" s="477">
        <v>11715</v>
      </c>
      <c r="E14" s="477">
        <v>9980</v>
      </c>
      <c r="F14" s="490">
        <v>10167</v>
      </c>
    </row>
    <row r="15" spans="1:6">
      <c r="A15" s="220" t="s">
        <v>217</v>
      </c>
      <c r="B15" s="479">
        <v>78</v>
      </c>
      <c r="C15" s="479">
        <v>62</v>
      </c>
      <c r="D15" s="479">
        <v>188</v>
      </c>
      <c r="E15" s="479">
        <v>68</v>
      </c>
      <c r="F15" s="490">
        <v>66</v>
      </c>
    </row>
    <row r="16" spans="1:6" ht="24">
      <c r="A16" s="219" t="s">
        <v>218</v>
      </c>
      <c r="B16" s="477">
        <v>4614</v>
      </c>
      <c r="C16" s="477">
        <v>5613</v>
      </c>
      <c r="D16" s="477">
        <v>5735</v>
      </c>
      <c r="E16" s="477">
        <v>6518</v>
      </c>
      <c r="F16" s="490">
        <v>7106</v>
      </c>
    </row>
    <row r="17" spans="1:6" ht="24">
      <c r="A17" s="219" t="s">
        <v>219</v>
      </c>
      <c r="B17" s="477">
        <v>77</v>
      </c>
      <c r="C17" s="477">
        <v>128</v>
      </c>
      <c r="D17" s="477">
        <v>58</v>
      </c>
      <c r="E17" s="477">
        <v>145</v>
      </c>
      <c r="F17" s="490">
        <v>170</v>
      </c>
    </row>
    <row r="18" spans="1:6" ht="24">
      <c r="A18" s="219" t="s">
        <v>220</v>
      </c>
      <c r="B18" s="477">
        <v>46</v>
      </c>
      <c r="C18" s="477">
        <v>34</v>
      </c>
      <c r="D18" s="477">
        <v>34</v>
      </c>
      <c r="E18" s="477">
        <v>35</v>
      </c>
      <c r="F18" s="490">
        <v>33</v>
      </c>
    </row>
    <row r="19" spans="1:6" ht="24">
      <c r="A19" s="219" t="s">
        <v>221</v>
      </c>
      <c r="B19" s="477">
        <v>237</v>
      </c>
      <c r="C19" s="477">
        <v>288</v>
      </c>
      <c r="D19" s="477">
        <v>297</v>
      </c>
      <c r="E19" s="477">
        <v>334</v>
      </c>
      <c r="F19" s="490">
        <v>364</v>
      </c>
    </row>
    <row r="20" spans="1:6" ht="24">
      <c r="A20" s="219" t="s">
        <v>222</v>
      </c>
      <c r="B20" s="477">
        <v>41</v>
      </c>
      <c r="C20" s="477">
        <v>58</v>
      </c>
      <c r="D20" s="477">
        <v>56</v>
      </c>
      <c r="E20" s="477">
        <v>66</v>
      </c>
      <c r="F20" s="490">
        <v>74</v>
      </c>
    </row>
    <row r="21" spans="1:6" ht="24">
      <c r="A21" s="219" t="s">
        <v>223</v>
      </c>
      <c r="B21" s="477">
        <v>144</v>
      </c>
      <c r="C21" s="477">
        <v>134</v>
      </c>
      <c r="D21" s="477">
        <v>133</v>
      </c>
      <c r="E21" s="477">
        <v>147</v>
      </c>
      <c r="F21" s="490">
        <v>148</v>
      </c>
    </row>
    <row r="22" spans="1:6" ht="60">
      <c r="A22" s="219" t="s">
        <v>224</v>
      </c>
      <c r="B22" s="477">
        <v>0</v>
      </c>
      <c r="C22" s="477">
        <v>0</v>
      </c>
      <c r="D22" s="477">
        <v>0</v>
      </c>
      <c r="E22" s="477">
        <v>0</v>
      </c>
      <c r="F22" s="490">
        <v>0</v>
      </c>
    </row>
    <row r="23" spans="1:6">
      <c r="A23" s="219" t="s">
        <v>225</v>
      </c>
      <c r="B23" s="479">
        <v>167</v>
      </c>
      <c r="C23" s="479">
        <v>252</v>
      </c>
      <c r="D23" s="479">
        <v>270</v>
      </c>
      <c r="E23" s="479">
        <v>262</v>
      </c>
      <c r="F23" s="490">
        <v>293</v>
      </c>
    </row>
    <row r="24" spans="1:6" ht="24">
      <c r="A24" s="219" t="s">
        <v>226</v>
      </c>
      <c r="B24" s="477">
        <v>114</v>
      </c>
      <c r="C24" s="477">
        <v>121</v>
      </c>
      <c r="D24" s="477">
        <v>134</v>
      </c>
      <c r="E24" s="477">
        <v>133</v>
      </c>
      <c r="F24" s="490">
        <v>138</v>
      </c>
    </row>
    <row r="25" spans="1:6" ht="24">
      <c r="A25" s="219" t="s">
        <v>227</v>
      </c>
      <c r="B25" s="477">
        <v>270</v>
      </c>
      <c r="C25" s="477">
        <v>323</v>
      </c>
      <c r="D25" s="477">
        <v>287</v>
      </c>
      <c r="E25" s="477">
        <v>421</v>
      </c>
      <c r="F25" s="490">
        <v>470</v>
      </c>
    </row>
    <row r="26" spans="1:6">
      <c r="A26" s="219" t="s">
        <v>228</v>
      </c>
      <c r="B26" s="479">
        <v>1057</v>
      </c>
      <c r="C26" s="479">
        <v>1299</v>
      </c>
      <c r="D26" s="479">
        <v>1225</v>
      </c>
      <c r="E26" s="479">
        <v>1437</v>
      </c>
      <c r="F26" s="490">
        <v>1552</v>
      </c>
    </row>
    <row r="27" spans="1:6" ht="60">
      <c r="A27" s="219" t="s">
        <v>229</v>
      </c>
      <c r="B27" s="477">
        <v>0</v>
      </c>
      <c r="C27" s="477">
        <v>0</v>
      </c>
      <c r="D27" s="477">
        <v>0</v>
      </c>
      <c r="E27" s="477">
        <v>0</v>
      </c>
      <c r="F27" s="490">
        <v>0</v>
      </c>
    </row>
    <row r="28" spans="1:6">
      <c r="A28" s="219"/>
      <c r="B28" s="328"/>
      <c r="C28" s="328"/>
      <c r="D28" s="328"/>
      <c r="E28" s="328"/>
      <c r="F28" s="334"/>
    </row>
    <row r="29" spans="1:6" ht="16.5">
      <c r="A29" s="327"/>
      <c r="B29" s="480"/>
      <c r="C29" s="480"/>
      <c r="D29" s="480"/>
      <c r="E29" s="480"/>
      <c r="F29" s="334"/>
    </row>
    <row r="30" spans="1:6" ht="16.5">
      <c r="A30" s="343"/>
      <c r="B30" s="481"/>
      <c r="C30" s="481"/>
      <c r="D30" s="481"/>
      <c r="E30" s="481"/>
      <c r="F30" s="334"/>
    </row>
    <row r="31" spans="1:6" ht="16.5">
      <c r="A31" s="345"/>
      <c r="B31" s="482"/>
      <c r="C31" s="483"/>
      <c r="D31" s="482"/>
      <c r="E31" s="482"/>
      <c r="F31" s="483"/>
    </row>
    <row r="32" spans="1:6" ht="16.5">
      <c r="A32" s="355"/>
      <c r="B32" s="484"/>
      <c r="C32" s="485"/>
      <c r="D32" s="484"/>
      <c r="E32" s="484"/>
      <c r="F32" s="334">
        <v>187</v>
      </c>
    </row>
    <row r="33" spans="1:6" ht="16.5">
      <c r="A33" s="355"/>
      <c r="B33" s="484"/>
      <c r="C33" s="485"/>
      <c r="D33" s="484"/>
      <c r="E33" s="484"/>
      <c r="F33" s="334"/>
    </row>
    <row r="34" spans="1:6" ht="20.100000000000001" customHeight="1">
      <c r="A34" s="316" t="s">
        <v>371</v>
      </c>
      <c r="B34" s="329"/>
      <c r="C34" s="334"/>
      <c r="D34" s="329"/>
      <c r="E34" s="329"/>
      <c r="F34" s="334"/>
    </row>
    <row r="35" spans="1:6" ht="20.100000000000001" customHeight="1">
      <c r="A35" s="316" t="s">
        <v>300</v>
      </c>
      <c r="B35" s="329"/>
      <c r="C35" s="334"/>
      <c r="D35" s="329"/>
      <c r="E35" s="329"/>
      <c r="F35" s="334"/>
    </row>
    <row r="36" spans="1:6" ht="20.100000000000001" customHeight="1">
      <c r="A36" s="318" t="s">
        <v>301</v>
      </c>
      <c r="B36" s="329"/>
      <c r="C36" s="334"/>
      <c r="D36" s="329"/>
      <c r="E36" s="329"/>
      <c r="F36" s="334"/>
    </row>
    <row r="37" spans="1:6" ht="20.100000000000001" customHeight="1">
      <c r="A37" s="318" t="s">
        <v>302</v>
      </c>
      <c r="B37" s="329"/>
      <c r="C37" s="334"/>
      <c r="D37" s="329"/>
      <c r="E37" s="329"/>
      <c r="F37" s="334"/>
    </row>
    <row r="38" spans="1:6" ht="20.100000000000001" customHeight="1">
      <c r="A38" s="317"/>
      <c r="B38" s="329"/>
      <c r="C38" s="334"/>
      <c r="D38" s="329"/>
      <c r="E38" s="329"/>
      <c r="F38" s="334"/>
    </row>
    <row r="39" spans="1:6" ht="20.100000000000001" customHeight="1">
      <c r="A39" s="319"/>
      <c r="B39" s="329"/>
      <c r="C39" s="334"/>
      <c r="D39" s="334"/>
      <c r="E39" s="486" t="s">
        <v>295</v>
      </c>
      <c r="F39" s="334"/>
    </row>
    <row r="40" spans="1:6" ht="27.75" customHeight="1">
      <c r="A40" s="321"/>
      <c r="B40" s="487">
        <v>2015</v>
      </c>
      <c r="C40" s="487">
        <v>2017</v>
      </c>
      <c r="D40" s="488">
        <v>2018</v>
      </c>
      <c r="E40" s="487">
        <v>2019</v>
      </c>
      <c r="F40" s="488" t="s">
        <v>407</v>
      </c>
    </row>
    <row r="41" spans="1:6" ht="20.100000000000001" customHeight="1">
      <c r="A41" s="317"/>
      <c r="B41" s="329"/>
      <c r="C41" s="329"/>
      <c r="D41" s="329"/>
      <c r="E41" s="329"/>
      <c r="F41" s="334"/>
    </row>
    <row r="42" spans="1:6" ht="20.100000000000001" customHeight="1">
      <c r="A42" s="327" t="s">
        <v>18</v>
      </c>
      <c r="B42" s="328">
        <f>SUM(B43:B62)</f>
        <v>18587</v>
      </c>
      <c r="C42" s="328">
        <f>SUM(C43:C62)</f>
        <v>21205</v>
      </c>
      <c r="D42" s="328">
        <f>SUM(D43:D62)</f>
        <v>22540</v>
      </c>
      <c r="E42" s="328">
        <f>SUM(E43:E62)</f>
        <v>22444</v>
      </c>
      <c r="F42" s="328">
        <f>SUM(F43:F62)</f>
        <v>23609</v>
      </c>
    </row>
    <row r="43" spans="1:6" ht="17.100000000000001" customHeight="1">
      <c r="A43" s="207" t="s">
        <v>190</v>
      </c>
      <c r="B43" s="334">
        <v>11011</v>
      </c>
      <c r="C43" s="334">
        <v>12468</v>
      </c>
      <c r="D43" s="334">
        <v>12994</v>
      </c>
      <c r="E43" s="334">
        <v>12647</v>
      </c>
      <c r="F43" s="334">
        <v>13093</v>
      </c>
    </row>
    <row r="44" spans="1:6" ht="17.100000000000001" customHeight="1">
      <c r="A44" s="208" t="s">
        <v>191</v>
      </c>
      <c r="B44" s="334"/>
      <c r="C44" s="334"/>
      <c r="D44" s="334"/>
      <c r="E44" s="334"/>
      <c r="F44" s="334"/>
    </row>
    <row r="45" spans="1:6" ht="17.100000000000001" customHeight="1">
      <c r="A45" s="207" t="s">
        <v>192</v>
      </c>
      <c r="B45" s="334">
        <v>887</v>
      </c>
      <c r="C45" s="334">
        <v>1061</v>
      </c>
      <c r="D45" s="334">
        <v>1035</v>
      </c>
      <c r="E45" s="334">
        <v>1165</v>
      </c>
      <c r="F45" s="334">
        <v>1247</v>
      </c>
    </row>
    <row r="46" spans="1:6" ht="17.100000000000001" customHeight="1">
      <c r="A46" s="208" t="s">
        <v>193</v>
      </c>
      <c r="B46" s="334"/>
      <c r="C46" s="334"/>
      <c r="D46" s="334"/>
      <c r="E46" s="334"/>
      <c r="F46" s="334"/>
    </row>
    <row r="47" spans="1:6" ht="17.100000000000001" customHeight="1">
      <c r="A47" s="207" t="s">
        <v>194</v>
      </c>
      <c r="B47" s="334">
        <v>1303</v>
      </c>
      <c r="C47" s="334">
        <v>1558</v>
      </c>
      <c r="D47" s="334">
        <v>1637</v>
      </c>
      <c r="E47" s="334">
        <v>1692</v>
      </c>
      <c r="F47" s="334">
        <v>1806</v>
      </c>
    </row>
    <row r="48" spans="1:6" ht="17.100000000000001" customHeight="1">
      <c r="A48" s="208" t="s">
        <v>195</v>
      </c>
      <c r="B48" s="334"/>
      <c r="C48" s="334"/>
      <c r="D48" s="334"/>
      <c r="E48" s="334"/>
      <c r="F48" s="334"/>
    </row>
    <row r="49" spans="1:6" ht="17.100000000000001" customHeight="1">
      <c r="A49" s="207" t="s">
        <v>196</v>
      </c>
      <c r="B49" s="334">
        <v>1249</v>
      </c>
      <c r="C49" s="334">
        <v>1346</v>
      </c>
      <c r="D49" s="334">
        <v>1472</v>
      </c>
      <c r="E49" s="334">
        <v>1543</v>
      </c>
      <c r="F49" s="334">
        <v>1627</v>
      </c>
    </row>
    <row r="50" spans="1:6" ht="17.100000000000001" customHeight="1">
      <c r="A50" s="208" t="s">
        <v>197</v>
      </c>
      <c r="B50" s="334"/>
      <c r="C50" s="334"/>
      <c r="D50" s="334"/>
      <c r="E50" s="334"/>
      <c r="F50" s="334"/>
    </row>
    <row r="51" spans="1:6" ht="17.100000000000001" customHeight="1">
      <c r="A51" s="207" t="s">
        <v>198</v>
      </c>
      <c r="B51" s="334">
        <v>307</v>
      </c>
      <c r="C51" s="334">
        <v>332</v>
      </c>
      <c r="D51" s="334">
        <v>366</v>
      </c>
      <c r="E51" s="334">
        <v>397</v>
      </c>
      <c r="F51" s="334">
        <v>423</v>
      </c>
    </row>
    <row r="52" spans="1:6" ht="17.100000000000001" customHeight="1">
      <c r="A52" s="208" t="s">
        <v>199</v>
      </c>
      <c r="B52" s="334"/>
      <c r="C52" s="334"/>
      <c r="D52" s="334"/>
      <c r="E52" s="334"/>
      <c r="F52" s="334"/>
    </row>
    <row r="53" spans="1:6" ht="17.100000000000001" customHeight="1">
      <c r="A53" s="207" t="s">
        <v>200</v>
      </c>
      <c r="B53" s="334">
        <v>466</v>
      </c>
      <c r="C53" s="334">
        <v>495</v>
      </c>
      <c r="D53" s="334">
        <v>537</v>
      </c>
      <c r="E53" s="334">
        <v>519</v>
      </c>
      <c r="F53" s="334">
        <v>533</v>
      </c>
    </row>
    <row r="54" spans="1:6" ht="17.100000000000001" customHeight="1">
      <c r="A54" s="208" t="s">
        <v>201</v>
      </c>
      <c r="B54" s="334"/>
      <c r="C54" s="334"/>
      <c r="D54" s="334"/>
      <c r="E54" s="334"/>
      <c r="F54" s="334"/>
    </row>
    <row r="55" spans="1:6" ht="17.100000000000001" customHeight="1">
      <c r="A55" s="207" t="s">
        <v>202</v>
      </c>
      <c r="B55" s="334">
        <v>2038</v>
      </c>
      <c r="C55" s="334">
        <v>2223</v>
      </c>
      <c r="D55" s="334">
        <v>2436</v>
      </c>
      <c r="E55" s="334">
        <v>2411</v>
      </c>
      <c r="F55" s="334">
        <v>2514</v>
      </c>
    </row>
    <row r="56" spans="1:6" ht="17.100000000000001" customHeight="1">
      <c r="A56" s="208" t="s">
        <v>203</v>
      </c>
      <c r="B56" s="334"/>
      <c r="C56" s="334"/>
      <c r="D56" s="334"/>
      <c r="E56" s="334"/>
      <c r="F56" s="334"/>
    </row>
    <row r="57" spans="1:6" ht="17.100000000000001" customHeight="1">
      <c r="A57" s="207" t="s">
        <v>204</v>
      </c>
      <c r="B57" s="334">
        <v>1041</v>
      </c>
      <c r="C57" s="334">
        <v>1379</v>
      </c>
      <c r="D57" s="334">
        <v>1638</v>
      </c>
      <c r="E57" s="334">
        <v>1596</v>
      </c>
      <c r="F57" s="334">
        <v>1776</v>
      </c>
    </row>
    <row r="58" spans="1:6" ht="17.100000000000001" customHeight="1">
      <c r="A58" s="208" t="s">
        <v>205</v>
      </c>
      <c r="B58" s="334"/>
      <c r="C58" s="334"/>
      <c r="D58" s="334"/>
      <c r="E58" s="334"/>
      <c r="F58" s="334"/>
    </row>
    <row r="59" spans="1:6" ht="17.100000000000001" customHeight="1">
      <c r="A59" s="207" t="s">
        <v>206</v>
      </c>
      <c r="B59" s="334">
        <v>209</v>
      </c>
      <c r="C59" s="334">
        <v>225</v>
      </c>
      <c r="D59" s="334">
        <v>303</v>
      </c>
      <c r="E59" s="334">
        <v>362</v>
      </c>
      <c r="F59" s="334">
        <v>415</v>
      </c>
    </row>
    <row r="60" spans="1:6" ht="17.100000000000001" customHeight="1">
      <c r="A60" s="208" t="s">
        <v>207</v>
      </c>
      <c r="B60" s="334"/>
      <c r="C60" s="334"/>
      <c r="D60" s="334"/>
      <c r="E60" s="334"/>
      <c r="F60" s="334"/>
    </row>
    <row r="61" spans="1:6" ht="17.100000000000001" customHeight="1">
      <c r="A61" s="207" t="s">
        <v>208</v>
      </c>
      <c r="B61" s="334">
        <v>76</v>
      </c>
      <c r="C61" s="334">
        <v>118</v>
      </c>
      <c r="D61" s="334">
        <v>122</v>
      </c>
      <c r="E61" s="334">
        <v>112</v>
      </c>
      <c r="F61" s="334">
        <v>175</v>
      </c>
    </row>
    <row r="62" spans="1:6" ht="17.100000000000001" customHeight="1">
      <c r="A62" s="208" t="s">
        <v>209</v>
      </c>
      <c r="B62" s="489"/>
      <c r="C62" s="334"/>
      <c r="D62" s="334"/>
      <c r="E62" s="334"/>
      <c r="F62" s="334"/>
    </row>
    <row r="73" spans="1:6">
      <c r="A73" s="341"/>
      <c r="B73" s="341"/>
      <c r="C73" s="341"/>
      <c r="D73" s="341"/>
      <c r="E73" s="341"/>
      <c r="F73" s="341"/>
    </row>
    <row r="74" spans="1:6">
      <c r="F74" s="335">
        <v>188</v>
      </c>
    </row>
    <row r="77" spans="1:6">
      <c r="A77" s="344"/>
      <c r="B77" s="344"/>
      <c r="C77" s="344"/>
      <c r="D77" s="344"/>
      <c r="E77" s="344"/>
    </row>
    <row r="78" spans="1:6">
      <c r="A78" s="344"/>
      <c r="B78" s="344"/>
      <c r="C78" s="344"/>
      <c r="D78" s="344"/>
      <c r="E78" s="344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1" workbookViewId="0">
      <selection activeCell="N28" sqref="N28"/>
    </sheetView>
  </sheetViews>
  <sheetFormatPr defaultRowHeight="12.75"/>
  <cols>
    <col min="1" max="1" width="33.109375" style="335" customWidth="1"/>
    <col min="2" max="2" width="8" style="346" customWidth="1"/>
    <col min="3" max="3" width="8.21875" style="346" customWidth="1"/>
    <col min="4" max="4" width="8.5546875" style="346" customWidth="1"/>
    <col min="5" max="5" width="7.88671875" style="346" customWidth="1"/>
    <col min="6" max="255" width="8.88671875" style="335"/>
    <col min="256" max="256" width="34.77734375" style="335" customWidth="1"/>
    <col min="257" max="260" width="7.33203125" style="335" customWidth="1"/>
    <col min="261" max="261" width="7.88671875" style="335" customWidth="1"/>
    <col min="262" max="511" width="8.88671875" style="335"/>
    <col min="512" max="512" width="34.77734375" style="335" customWidth="1"/>
    <col min="513" max="516" width="7.33203125" style="335" customWidth="1"/>
    <col min="517" max="517" width="7.88671875" style="335" customWidth="1"/>
    <col min="518" max="767" width="8.88671875" style="335"/>
    <col min="768" max="768" width="34.77734375" style="335" customWidth="1"/>
    <col min="769" max="772" width="7.33203125" style="335" customWidth="1"/>
    <col min="773" max="773" width="7.88671875" style="335" customWidth="1"/>
    <col min="774" max="1023" width="8.88671875" style="335"/>
    <col min="1024" max="1024" width="34.77734375" style="335" customWidth="1"/>
    <col min="1025" max="1028" width="7.33203125" style="335" customWidth="1"/>
    <col min="1029" max="1029" width="7.88671875" style="335" customWidth="1"/>
    <col min="1030" max="1279" width="8.88671875" style="335"/>
    <col min="1280" max="1280" width="34.77734375" style="335" customWidth="1"/>
    <col min="1281" max="1284" width="7.33203125" style="335" customWidth="1"/>
    <col min="1285" max="1285" width="7.88671875" style="335" customWidth="1"/>
    <col min="1286" max="1535" width="8.88671875" style="335"/>
    <col min="1536" max="1536" width="34.77734375" style="335" customWidth="1"/>
    <col min="1537" max="1540" width="7.33203125" style="335" customWidth="1"/>
    <col min="1541" max="1541" width="7.88671875" style="335" customWidth="1"/>
    <col min="1542" max="1791" width="8.88671875" style="335"/>
    <col min="1792" max="1792" width="34.77734375" style="335" customWidth="1"/>
    <col min="1793" max="1796" width="7.33203125" style="335" customWidth="1"/>
    <col min="1797" max="1797" width="7.88671875" style="335" customWidth="1"/>
    <col min="1798" max="2047" width="8.88671875" style="335"/>
    <col min="2048" max="2048" width="34.77734375" style="335" customWidth="1"/>
    <col min="2049" max="2052" width="7.33203125" style="335" customWidth="1"/>
    <col min="2053" max="2053" width="7.88671875" style="335" customWidth="1"/>
    <col min="2054" max="2303" width="8.88671875" style="335"/>
    <col min="2304" max="2304" width="34.77734375" style="335" customWidth="1"/>
    <col min="2305" max="2308" width="7.33203125" style="335" customWidth="1"/>
    <col min="2309" max="2309" width="7.88671875" style="335" customWidth="1"/>
    <col min="2310" max="2559" width="8.88671875" style="335"/>
    <col min="2560" max="2560" width="34.77734375" style="335" customWidth="1"/>
    <col min="2561" max="2564" width="7.33203125" style="335" customWidth="1"/>
    <col min="2565" max="2565" width="7.88671875" style="335" customWidth="1"/>
    <col min="2566" max="2815" width="8.88671875" style="335"/>
    <col min="2816" max="2816" width="34.77734375" style="335" customWidth="1"/>
    <col min="2817" max="2820" width="7.33203125" style="335" customWidth="1"/>
    <col min="2821" max="2821" width="7.88671875" style="335" customWidth="1"/>
    <col min="2822" max="3071" width="8.88671875" style="335"/>
    <col min="3072" max="3072" width="34.77734375" style="335" customWidth="1"/>
    <col min="3073" max="3076" width="7.33203125" style="335" customWidth="1"/>
    <col min="3077" max="3077" width="7.88671875" style="335" customWidth="1"/>
    <col min="3078" max="3327" width="8.88671875" style="335"/>
    <col min="3328" max="3328" width="34.77734375" style="335" customWidth="1"/>
    <col min="3329" max="3332" width="7.33203125" style="335" customWidth="1"/>
    <col min="3333" max="3333" width="7.88671875" style="335" customWidth="1"/>
    <col min="3334" max="3583" width="8.88671875" style="335"/>
    <col min="3584" max="3584" width="34.77734375" style="335" customWidth="1"/>
    <col min="3585" max="3588" width="7.33203125" style="335" customWidth="1"/>
    <col min="3589" max="3589" width="7.88671875" style="335" customWidth="1"/>
    <col min="3590" max="3839" width="8.88671875" style="335"/>
    <col min="3840" max="3840" width="34.77734375" style="335" customWidth="1"/>
    <col min="3841" max="3844" width="7.33203125" style="335" customWidth="1"/>
    <col min="3845" max="3845" width="7.88671875" style="335" customWidth="1"/>
    <col min="3846" max="4095" width="8.88671875" style="335"/>
    <col min="4096" max="4096" width="34.77734375" style="335" customWidth="1"/>
    <col min="4097" max="4100" width="7.33203125" style="335" customWidth="1"/>
    <col min="4101" max="4101" width="7.88671875" style="335" customWidth="1"/>
    <col min="4102" max="4351" width="8.88671875" style="335"/>
    <col min="4352" max="4352" width="34.77734375" style="335" customWidth="1"/>
    <col min="4353" max="4356" width="7.33203125" style="335" customWidth="1"/>
    <col min="4357" max="4357" width="7.88671875" style="335" customWidth="1"/>
    <col min="4358" max="4607" width="8.88671875" style="335"/>
    <col min="4608" max="4608" width="34.77734375" style="335" customWidth="1"/>
    <col min="4609" max="4612" width="7.33203125" style="335" customWidth="1"/>
    <col min="4613" max="4613" width="7.88671875" style="335" customWidth="1"/>
    <col min="4614" max="4863" width="8.88671875" style="335"/>
    <col min="4864" max="4864" width="34.77734375" style="335" customWidth="1"/>
    <col min="4865" max="4868" width="7.33203125" style="335" customWidth="1"/>
    <col min="4869" max="4869" width="7.88671875" style="335" customWidth="1"/>
    <col min="4870" max="5119" width="8.88671875" style="335"/>
    <col min="5120" max="5120" width="34.77734375" style="335" customWidth="1"/>
    <col min="5121" max="5124" width="7.33203125" style="335" customWidth="1"/>
    <col min="5125" max="5125" width="7.88671875" style="335" customWidth="1"/>
    <col min="5126" max="5375" width="8.88671875" style="335"/>
    <col min="5376" max="5376" width="34.77734375" style="335" customWidth="1"/>
    <col min="5377" max="5380" width="7.33203125" style="335" customWidth="1"/>
    <col min="5381" max="5381" width="7.88671875" style="335" customWidth="1"/>
    <col min="5382" max="5631" width="8.88671875" style="335"/>
    <col min="5632" max="5632" width="34.77734375" style="335" customWidth="1"/>
    <col min="5633" max="5636" width="7.33203125" style="335" customWidth="1"/>
    <col min="5637" max="5637" width="7.88671875" style="335" customWidth="1"/>
    <col min="5638" max="5887" width="8.88671875" style="335"/>
    <col min="5888" max="5888" width="34.77734375" style="335" customWidth="1"/>
    <col min="5889" max="5892" width="7.33203125" style="335" customWidth="1"/>
    <col min="5893" max="5893" width="7.88671875" style="335" customWidth="1"/>
    <col min="5894" max="6143" width="8.88671875" style="335"/>
    <col min="6144" max="6144" width="34.77734375" style="335" customWidth="1"/>
    <col min="6145" max="6148" width="7.33203125" style="335" customWidth="1"/>
    <col min="6149" max="6149" width="7.88671875" style="335" customWidth="1"/>
    <col min="6150" max="6399" width="8.88671875" style="335"/>
    <col min="6400" max="6400" width="34.77734375" style="335" customWidth="1"/>
    <col min="6401" max="6404" width="7.33203125" style="335" customWidth="1"/>
    <col min="6405" max="6405" width="7.88671875" style="335" customWidth="1"/>
    <col min="6406" max="6655" width="8.88671875" style="335"/>
    <col min="6656" max="6656" width="34.77734375" style="335" customWidth="1"/>
    <col min="6657" max="6660" width="7.33203125" style="335" customWidth="1"/>
    <col min="6661" max="6661" width="7.88671875" style="335" customWidth="1"/>
    <col min="6662" max="6911" width="8.88671875" style="335"/>
    <col min="6912" max="6912" width="34.77734375" style="335" customWidth="1"/>
    <col min="6913" max="6916" width="7.33203125" style="335" customWidth="1"/>
    <col min="6917" max="6917" width="7.88671875" style="335" customWidth="1"/>
    <col min="6918" max="7167" width="8.88671875" style="335"/>
    <col min="7168" max="7168" width="34.77734375" style="335" customWidth="1"/>
    <col min="7169" max="7172" width="7.33203125" style="335" customWidth="1"/>
    <col min="7173" max="7173" width="7.88671875" style="335" customWidth="1"/>
    <col min="7174" max="7423" width="8.88671875" style="335"/>
    <col min="7424" max="7424" width="34.77734375" style="335" customWidth="1"/>
    <col min="7425" max="7428" width="7.33203125" style="335" customWidth="1"/>
    <col min="7429" max="7429" width="7.88671875" style="335" customWidth="1"/>
    <col min="7430" max="7679" width="8.88671875" style="335"/>
    <col min="7680" max="7680" width="34.77734375" style="335" customWidth="1"/>
    <col min="7681" max="7684" width="7.33203125" style="335" customWidth="1"/>
    <col min="7685" max="7685" width="7.88671875" style="335" customWidth="1"/>
    <col min="7686" max="7935" width="8.88671875" style="335"/>
    <col min="7936" max="7936" width="34.77734375" style="335" customWidth="1"/>
    <col min="7937" max="7940" width="7.33203125" style="335" customWidth="1"/>
    <col min="7941" max="7941" width="7.88671875" style="335" customWidth="1"/>
    <col min="7942" max="8191" width="8.88671875" style="335"/>
    <col min="8192" max="8192" width="34.77734375" style="335" customWidth="1"/>
    <col min="8193" max="8196" width="7.33203125" style="335" customWidth="1"/>
    <col min="8197" max="8197" width="7.88671875" style="335" customWidth="1"/>
    <col min="8198" max="8447" width="8.88671875" style="335"/>
    <col min="8448" max="8448" width="34.77734375" style="335" customWidth="1"/>
    <col min="8449" max="8452" width="7.33203125" style="335" customWidth="1"/>
    <col min="8453" max="8453" width="7.88671875" style="335" customWidth="1"/>
    <col min="8454" max="8703" width="8.88671875" style="335"/>
    <col min="8704" max="8704" width="34.77734375" style="335" customWidth="1"/>
    <col min="8705" max="8708" width="7.33203125" style="335" customWidth="1"/>
    <col min="8709" max="8709" width="7.88671875" style="335" customWidth="1"/>
    <col min="8710" max="8959" width="8.88671875" style="335"/>
    <col min="8960" max="8960" width="34.77734375" style="335" customWidth="1"/>
    <col min="8961" max="8964" width="7.33203125" style="335" customWidth="1"/>
    <col min="8965" max="8965" width="7.88671875" style="335" customWidth="1"/>
    <col min="8966" max="9215" width="8.88671875" style="335"/>
    <col min="9216" max="9216" width="34.77734375" style="335" customWidth="1"/>
    <col min="9217" max="9220" width="7.33203125" style="335" customWidth="1"/>
    <col min="9221" max="9221" width="7.88671875" style="335" customWidth="1"/>
    <col min="9222" max="9471" width="8.88671875" style="335"/>
    <col min="9472" max="9472" width="34.77734375" style="335" customWidth="1"/>
    <col min="9473" max="9476" width="7.33203125" style="335" customWidth="1"/>
    <col min="9477" max="9477" width="7.88671875" style="335" customWidth="1"/>
    <col min="9478" max="9727" width="8.88671875" style="335"/>
    <col min="9728" max="9728" width="34.77734375" style="335" customWidth="1"/>
    <col min="9729" max="9732" width="7.33203125" style="335" customWidth="1"/>
    <col min="9733" max="9733" width="7.88671875" style="335" customWidth="1"/>
    <col min="9734" max="9983" width="8.88671875" style="335"/>
    <col min="9984" max="9984" width="34.77734375" style="335" customWidth="1"/>
    <col min="9985" max="9988" width="7.33203125" style="335" customWidth="1"/>
    <col min="9989" max="9989" width="7.88671875" style="335" customWidth="1"/>
    <col min="9990" max="10239" width="8.88671875" style="335"/>
    <col min="10240" max="10240" width="34.77734375" style="335" customWidth="1"/>
    <col min="10241" max="10244" width="7.33203125" style="335" customWidth="1"/>
    <col min="10245" max="10245" width="7.88671875" style="335" customWidth="1"/>
    <col min="10246" max="10495" width="8.88671875" style="335"/>
    <col min="10496" max="10496" width="34.77734375" style="335" customWidth="1"/>
    <col min="10497" max="10500" width="7.33203125" style="335" customWidth="1"/>
    <col min="10501" max="10501" width="7.88671875" style="335" customWidth="1"/>
    <col min="10502" max="10751" width="8.88671875" style="335"/>
    <col min="10752" max="10752" width="34.77734375" style="335" customWidth="1"/>
    <col min="10753" max="10756" width="7.33203125" style="335" customWidth="1"/>
    <col min="10757" max="10757" width="7.88671875" style="335" customWidth="1"/>
    <col min="10758" max="11007" width="8.88671875" style="335"/>
    <col min="11008" max="11008" width="34.77734375" style="335" customWidth="1"/>
    <col min="11009" max="11012" width="7.33203125" style="335" customWidth="1"/>
    <col min="11013" max="11013" width="7.88671875" style="335" customWidth="1"/>
    <col min="11014" max="11263" width="8.88671875" style="335"/>
    <col min="11264" max="11264" width="34.77734375" style="335" customWidth="1"/>
    <col min="11265" max="11268" width="7.33203125" style="335" customWidth="1"/>
    <col min="11269" max="11269" width="7.88671875" style="335" customWidth="1"/>
    <col min="11270" max="11519" width="8.88671875" style="335"/>
    <col min="11520" max="11520" width="34.77734375" style="335" customWidth="1"/>
    <col min="11521" max="11524" width="7.33203125" style="335" customWidth="1"/>
    <col min="11525" max="11525" width="7.88671875" style="335" customWidth="1"/>
    <col min="11526" max="11775" width="8.88671875" style="335"/>
    <col min="11776" max="11776" width="34.77734375" style="335" customWidth="1"/>
    <col min="11777" max="11780" width="7.33203125" style="335" customWidth="1"/>
    <col min="11781" max="11781" width="7.88671875" style="335" customWidth="1"/>
    <col min="11782" max="12031" width="8.88671875" style="335"/>
    <col min="12032" max="12032" width="34.77734375" style="335" customWidth="1"/>
    <col min="12033" max="12036" width="7.33203125" style="335" customWidth="1"/>
    <col min="12037" max="12037" width="7.88671875" style="335" customWidth="1"/>
    <col min="12038" max="12287" width="8.88671875" style="335"/>
    <col min="12288" max="12288" width="34.77734375" style="335" customWidth="1"/>
    <col min="12289" max="12292" width="7.33203125" style="335" customWidth="1"/>
    <col min="12293" max="12293" width="7.88671875" style="335" customWidth="1"/>
    <col min="12294" max="12543" width="8.88671875" style="335"/>
    <col min="12544" max="12544" width="34.77734375" style="335" customWidth="1"/>
    <col min="12545" max="12548" width="7.33203125" style="335" customWidth="1"/>
    <col min="12549" max="12549" width="7.88671875" style="335" customWidth="1"/>
    <col min="12550" max="12799" width="8.88671875" style="335"/>
    <col min="12800" max="12800" width="34.77734375" style="335" customWidth="1"/>
    <col min="12801" max="12804" width="7.33203125" style="335" customWidth="1"/>
    <col min="12805" max="12805" width="7.88671875" style="335" customWidth="1"/>
    <col min="12806" max="13055" width="8.88671875" style="335"/>
    <col min="13056" max="13056" width="34.77734375" style="335" customWidth="1"/>
    <col min="13057" max="13060" width="7.33203125" style="335" customWidth="1"/>
    <col min="13061" max="13061" width="7.88671875" style="335" customWidth="1"/>
    <col min="13062" max="13311" width="8.88671875" style="335"/>
    <col min="13312" max="13312" width="34.77734375" style="335" customWidth="1"/>
    <col min="13313" max="13316" width="7.33203125" style="335" customWidth="1"/>
    <col min="13317" max="13317" width="7.88671875" style="335" customWidth="1"/>
    <col min="13318" max="13567" width="8.88671875" style="335"/>
    <col min="13568" max="13568" width="34.77734375" style="335" customWidth="1"/>
    <col min="13569" max="13572" width="7.33203125" style="335" customWidth="1"/>
    <col min="13573" max="13573" width="7.88671875" style="335" customWidth="1"/>
    <col min="13574" max="13823" width="8.88671875" style="335"/>
    <col min="13824" max="13824" width="34.77734375" style="335" customWidth="1"/>
    <col min="13825" max="13828" width="7.33203125" style="335" customWidth="1"/>
    <col min="13829" max="13829" width="7.88671875" style="335" customWidth="1"/>
    <col min="13830" max="14079" width="8.88671875" style="335"/>
    <col min="14080" max="14080" width="34.77734375" style="335" customWidth="1"/>
    <col min="14081" max="14084" width="7.33203125" style="335" customWidth="1"/>
    <col min="14085" max="14085" width="7.88671875" style="335" customWidth="1"/>
    <col min="14086" max="14335" width="8.88671875" style="335"/>
    <col min="14336" max="14336" width="34.77734375" style="335" customWidth="1"/>
    <col min="14337" max="14340" width="7.33203125" style="335" customWidth="1"/>
    <col min="14341" max="14341" width="7.88671875" style="335" customWidth="1"/>
    <col min="14342" max="14591" width="8.88671875" style="335"/>
    <col min="14592" max="14592" width="34.77734375" style="335" customWidth="1"/>
    <col min="14593" max="14596" width="7.33203125" style="335" customWidth="1"/>
    <col min="14597" max="14597" width="7.88671875" style="335" customWidth="1"/>
    <col min="14598" max="14847" width="8.88671875" style="335"/>
    <col min="14848" max="14848" width="34.77734375" style="335" customWidth="1"/>
    <col min="14849" max="14852" width="7.33203125" style="335" customWidth="1"/>
    <col min="14853" max="14853" width="7.88671875" style="335" customWidth="1"/>
    <col min="14854" max="15103" width="8.88671875" style="335"/>
    <col min="15104" max="15104" width="34.77734375" style="335" customWidth="1"/>
    <col min="15105" max="15108" width="7.33203125" style="335" customWidth="1"/>
    <col min="15109" max="15109" width="7.88671875" style="335" customWidth="1"/>
    <col min="15110" max="15359" width="8.88671875" style="335"/>
    <col min="15360" max="15360" width="34.77734375" style="335" customWidth="1"/>
    <col min="15361" max="15364" width="7.33203125" style="335" customWidth="1"/>
    <col min="15365" max="15365" width="7.88671875" style="335" customWidth="1"/>
    <col min="15366" max="15615" width="8.88671875" style="335"/>
    <col min="15616" max="15616" width="34.77734375" style="335" customWidth="1"/>
    <col min="15617" max="15620" width="7.33203125" style="335" customWidth="1"/>
    <col min="15621" max="15621" width="7.88671875" style="335" customWidth="1"/>
    <col min="15622" max="15871" width="8.88671875" style="335"/>
    <col min="15872" max="15872" width="34.77734375" style="335" customWidth="1"/>
    <col min="15873" max="15876" width="7.33203125" style="335" customWidth="1"/>
    <col min="15877" max="15877" width="7.88671875" style="335" customWidth="1"/>
    <col min="15878" max="16127" width="8.88671875" style="335"/>
    <col min="16128" max="16128" width="34.77734375" style="335" customWidth="1"/>
    <col min="16129" max="16132" width="7.33203125" style="335" customWidth="1"/>
    <col min="16133" max="16133" width="7.88671875" style="335" customWidth="1"/>
    <col min="16134" max="16384" width="8.88671875" style="335"/>
  </cols>
  <sheetData>
    <row r="1" spans="1:6" ht="18.75" customHeight="1">
      <c r="A1" s="316" t="s">
        <v>372</v>
      </c>
      <c r="B1" s="320"/>
      <c r="D1" s="320"/>
      <c r="E1" s="320"/>
    </row>
    <row r="2" spans="1:6" ht="18.75" customHeight="1">
      <c r="A2" s="316" t="s">
        <v>303</v>
      </c>
      <c r="B2" s="320"/>
      <c r="D2" s="320"/>
      <c r="E2" s="347"/>
    </row>
    <row r="3" spans="1:6" ht="18.75" customHeight="1">
      <c r="A3" s="348" t="s">
        <v>304</v>
      </c>
      <c r="B3" s="320"/>
      <c r="D3" s="320"/>
      <c r="E3" s="320"/>
    </row>
    <row r="4" spans="1:6" ht="18.75" customHeight="1">
      <c r="A4" s="348" t="s">
        <v>289</v>
      </c>
      <c r="B4" s="320"/>
      <c r="D4" s="320"/>
      <c r="E4" s="320"/>
    </row>
    <row r="5" spans="1:6" ht="18.75" customHeight="1">
      <c r="A5" s="348"/>
      <c r="B5" s="320"/>
      <c r="D5" s="320"/>
      <c r="E5" s="320"/>
    </row>
    <row r="6" spans="1:6" ht="18.75" customHeight="1">
      <c r="A6" s="319"/>
      <c r="B6" s="337"/>
      <c r="D6" s="337"/>
      <c r="E6" s="337" t="s">
        <v>305</v>
      </c>
    </row>
    <row r="7" spans="1:6" ht="33.75" customHeight="1">
      <c r="A7" s="321"/>
      <c r="B7" s="322">
        <v>2015</v>
      </c>
      <c r="C7" s="322">
        <v>2017</v>
      </c>
      <c r="D7" s="323">
        <v>2018</v>
      </c>
      <c r="E7" s="322">
        <v>2019</v>
      </c>
      <c r="F7" s="323" t="s">
        <v>388</v>
      </c>
    </row>
    <row r="8" spans="1:6" ht="20.100000000000001" customHeight="1">
      <c r="A8" s="324"/>
      <c r="B8" s="325"/>
      <c r="C8" s="325"/>
      <c r="D8" s="326"/>
      <c r="E8" s="326"/>
    </row>
    <row r="9" spans="1:6" ht="18.75" customHeight="1">
      <c r="A9" s="327" t="s">
        <v>18</v>
      </c>
      <c r="B9" s="349">
        <f>SUM(B10:B28)</f>
        <v>1501214</v>
      </c>
      <c r="C9" s="349">
        <f>SUM(C10:C28)</f>
        <v>2097495</v>
      </c>
      <c r="D9" s="349">
        <f>SUM(D10:D28)</f>
        <v>2696500</v>
      </c>
      <c r="E9" s="349">
        <f>SUM(E10:E28)</f>
        <v>3239563</v>
      </c>
      <c r="F9" s="349">
        <f>SUM(F10:F28)</f>
        <v>3675603</v>
      </c>
    </row>
    <row r="10" spans="1:6">
      <c r="A10" s="219" t="s">
        <v>211</v>
      </c>
      <c r="B10" s="350">
        <v>3038</v>
      </c>
      <c r="C10" s="350">
        <v>4300</v>
      </c>
      <c r="D10" s="350">
        <v>484</v>
      </c>
      <c r="E10" s="350">
        <f>5150</f>
        <v>5150</v>
      </c>
      <c r="F10" s="334">
        <v>5876</v>
      </c>
    </row>
    <row r="11" spans="1:6">
      <c r="A11" s="219" t="s">
        <v>212</v>
      </c>
      <c r="B11" s="350">
        <v>177414</v>
      </c>
      <c r="C11" s="350">
        <v>249373</v>
      </c>
      <c r="D11" s="350">
        <v>315887</v>
      </c>
      <c r="E11" s="350">
        <f>364682</f>
        <v>364682</v>
      </c>
      <c r="F11" s="334">
        <v>422075</v>
      </c>
    </row>
    <row r="12" spans="1:6" ht="36">
      <c r="A12" s="219" t="s">
        <v>213</v>
      </c>
      <c r="B12" s="350">
        <v>4968</v>
      </c>
      <c r="C12" s="350">
        <v>5858</v>
      </c>
      <c r="D12" s="350">
        <v>8366</v>
      </c>
      <c r="E12" s="350">
        <f>5756</f>
        <v>5756</v>
      </c>
      <c r="F12" s="334">
        <v>5972</v>
      </c>
    </row>
    <row r="13" spans="1:6" ht="36">
      <c r="A13" s="219" t="s">
        <v>214</v>
      </c>
      <c r="B13" s="350">
        <v>0</v>
      </c>
      <c r="C13" s="350">
        <v>0</v>
      </c>
      <c r="D13" s="350">
        <v>0</v>
      </c>
      <c r="E13" s="350">
        <v>0</v>
      </c>
      <c r="F13" s="334">
        <v>0</v>
      </c>
    </row>
    <row r="14" spans="1:6">
      <c r="A14" s="219" t="s">
        <v>215</v>
      </c>
      <c r="B14" s="350"/>
      <c r="C14" s="350"/>
      <c r="D14" s="350"/>
      <c r="E14" s="350"/>
      <c r="F14" s="334"/>
    </row>
    <row r="15" spans="1:6" ht="36">
      <c r="A15" s="219" t="s">
        <v>216</v>
      </c>
      <c r="B15" s="350">
        <v>511584</v>
      </c>
      <c r="C15" s="350">
        <v>628142</v>
      </c>
      <c r="D15" s="350">
        <v>947995</v>
      </c>
      <c r="E15" s="350">
        <v>1202743</v>
      </c>
      <c r="F15" s="334">
        <v>1369042</v>
      </c>
    </row>
    <row r="16" spans="1:6">
      <c r="A16" s="220" t="s">
        <v>217</v>
      </c>
      <c r="B16" s="350">
        <v>299647</v>
      </c>
      <c r="C16" s="350">
        <v>303660</v>
      </c>
      <c r="D16" s="350">
        <v>341576</v>
      </c>
      <c r="E16" s="350">
        <v>394397</v>
      </c>
      <c r="F16" s="334">
        <v>422440</v>
      </c>
    </row>
    <row r="17" spans="1:6" ht="24">
      <c r="A17" s="219" t="s">
        <v>218</v>
      </c>
      <c r="B17" s="350">
        <v>223915</v>
      </c>
      <c r="C17" s="350">
        <v>434845</v>
      </c>
      <c r="D17" s="350">
        <v>701598</v>
      </c>
      <c r="E17" s="350">
        <v>690978</v>
      </c>
      <c r="F17" s="334">
        <v>777623</v>
      </c>
    </row>
    <row r="18" spans="1:6" ht="24">
      <c r="A18" s="219" t="s">
        <v>219</v>
      </c>
      <c r="B18" s="350">
        <v>13548</v>
      </c>
      <c r="C18" s="350">
        <v>33069</v>
      </c>
      <c r="D18" s="350">
        <v>29653</v>
      </c>
      <c r="E18" s="350">
        <v>37002</v>
      </c>
      <c r="F18" s="334">
        <v>43868</v>
      </c>
    </row>
    <row r="19" spans="1:6" ht="24">
      <c r="A19" s="219" t="s">
        <v>220</v>
      </c>
      <c r="B19" s="350">
        <v>2742</v>
      </c>
      <c r="C19" s="350">
        <v>6830</v>
      </c>
      <c r="D19" s="350">
        <v>8851</v>
      </c>
      <c r="E19" s="350">
        <v>4252</v>
      </c>
      <c r="F19" s="334">
        <v>4745</v>
      </c>
    </row>
    <row r="20" spans="1:6" ht="24">
      <c r="A20" s="219" t="s">
        <v>221</v>
      </c>
      <c r="B20" s="350">
        <v>83739</v>
      </c>
      <c r="C20" s="350">
        <v>148145</v>
      </c>
      <c r="D20" s="350">
        <v>68464</v>
      </c>
      <c r="E20" s="350">
        <v>83919</v>
      </c>
      <c r="F20" s="334">
        <v>83964</v>
      </c>
    </row>
    <row r="21" spans="1:6" ht="24">
      <c r="A21" s="219" t="s">
        <v>222</v>
      </c>
      <c r="B21" s="350">
        <v>16158</v>
      </c>
      <c r="C21" s="350">
        <v>17055</v>
      </c>
      <c r="D21" s="350">
        <v>19552</v>
      </c>
      <c r="E21" s="350">
        <v>16426</v>
      </c>
      <c r="F21" s="334">
        <v>16494</v>
      </c>
    </row>
    <row r="22" spans="1:6" ht="24">
      <c r="A22" s="219" t="s">
        <v>223</v>
      </c>
      <c r="B22" s="350">
        <v>27728</v>
      </c>
      <c r="C22" s="350">
        <v>33816</v>
      </c>
      <c r="D22" s="350">
        <v>51758</v>
      </c>
      <c r="E22" s="350">
        <v>39166</v>
      </c>
      <c r="F22" s="334">
        <v>42698</v>
      </c>
    </row>
    <row r="23" spans="1:6" ht="60">
      <c r="A23" s="219" t="s">
        <v>224</v>
      </c>
      <c r="B23" s="350">
        <v>0</v>
      </c>
      <c r="C23" s="350">
        <v>0</v>
      </c>
      <c r="D23" s="350">
        <v>0</v>
      </c>
      <c r="E23" s="350">
        <v>0</v>
      </c>
      <c r="F23" s="334">
        <v>0</v>
      </c>
    </row>
    <row r="24" spans="1:6">
      <c r="A24" s="219" t="s">
        <v>225</v>
      </c>
      <c r="B24" s="350">
        <v>9903</v>
      </c>
      <c r="C24" s="350">
        <v>25689</v>
      </c>
      <c r="D24" s="350">
        <v>17232</v>
      </c>
      <c r="E24" s="350">
        <v>27987</v>
      </c>
      <c r="F24" s="334">
        <v>33489</v>
      </c>
    </row>
    <row r="25" spans="1:6" ht="24">
      <c r="A25" s="219" t="s">
        <v>226</v>
      </c>
      <c r="B25" s="350">
        <v>31784</v>
      </c>
      <c r="C25" s="350">
        <v>30063</v>
      </c>
      <c r="D25" s="350">
        <v>23419</v>
      </c>
      <c r="E25" s="350">
        <v>30670</v>
      </c>
      <c r="F25" s="334">
        <v>30398</v>
      </c>
    </row>
    <row r="26" spans="1:6" ht="24">
      <c r="A26" s="219" t="s">
        <v>227</v>
      </c>
      <c r="B26" s="350">
        <v>59884</v>
      </c>
      <c r="C26" s="350">
        <v>99395</v>
      </c>
      <c r="D26" s="350">
        <v>102987</v>
      </c>
      <c r="E26" s="350">
        <v>225153</v>
      </c>
      <c r="F26" s="334">
        <v>268492</v>
      </c>
    </row>
    <row r="27" spans="1:6">
      <c r="A27" s="219" t="s">
        <v>228</v>
      </c>
      <c r="B27" s="350">
        <v>35162</v>
      </c>
      <c r="C27" s="350">
        <v>77255</v>
      </c>
      <c r="D27" s="350">
        <v>58678</v>
      </c>
      <c r="E27" s="350">
        <v>111282</v>
      </c>
      <c r="F27" s="334">
        <v>148427</v>
      </c>
    </row>
    <row r="28" spans="1:6" ht="66" customHeight="1">
      <c r="A28" s="219" t="s">
        <v>229</v>
      </c>
      <c r="B28" s="350">
        <v>0</v>
      </c>
      <c r="C28" s="350">
        <v>0</v>
      </c>
      <c r="D28" s="350">
        <v>0</v>
      </c>
      <c r="E28" s="350">
        <v>0</v>
      </c>
      <c r="F28" s="334">
        <v>0</v>
      </c>
    </row>
    <row r="29" spans="1:6">
      <c r="A29" s="219"/>
    </row>
    <row r="30" spans="1:6">
      <c r="A30" s="219"/>
    </row>
    <row r="31" spans="1:6">
      <c r="A31" s="491"/>
      <c r="B31" s="371"/>
      <c r="C31" s="371"/>
      <c r="D31" s="371"/>
      <c r="E31" s="371"/>
      <c r="F31" s="491">
        <v>189</v>
      </c>
    </row>
    <row r="32" spans="1:6">
      <c r="A32" s="344"/>
      <c r="B32" s="354"/>
      <c r="C32" s="354"/>
      <c r="D32" s="354"/>
      <c r="E32" s="354"/>
      <c r="F32" s="344"/>
    </row>
    <row r="33" spans="1:5">
      <c r="A33" s="344"/>
      <c r="B33" s="354"/>
      <c r="C33" s="354"/>
      <c r="D33" s="354"/>
      <c r="E33" s="354"/>
    </row>
  </sheetData>
  <pageMargins left="0.6" right="0.39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7"/>
  <sheetViews>
    <sheetView workbookViewId="0">
      <selection activeCell="A16" sqref="A16"/>
    </sheetView>
  </sheetViews>
  <sheetFormatPr defaultColWidth="8.88671875" defaultRowHeight="15.75"/>
  <cols>
    <col min="1" max="1" width="39.77734375" style="419" customWidth="1"/>
    <col min="2" max="4" width="6.77734375" style="45" customWidth="1"/>
    <col min="5" max="6" width="7.33203125" style="45" customWidth="1"/>
    <col min="7" max="7" width="9.44140625" style="45" bestFit="1" customWidth="1"/>
    <col min="8" max="16384" width="8.88671875" style="45"/>
  </cols>
  <sheetData>
    <row r="1" spans="1:12" ht="19.5" customHeight="1">
      <c r="A1" s="82" t="s">
        <v>341</v>
      </c>
    </row>
    <row r="2" spans="1:12" ht="19.5" customHeight="1">
      <c r="A2" s="82" t="s">
        <v>25</v>
      </c>
    </row>
    <row r="3" spans="1:12" ht="19.5" customHeight="1">
      <c r="A3" s="64" t="s">
        <v>122</v>
      </c>
    </row>
    <row r="4" spans="1:12" ht="19.5" customHeight="1">
      <c r="A4" s="64" t="s">
        <v>19</v>
      </c>
    </row>
    <row r="5" spans="1:12" ht="15.95" customHeight="1">
      <c r="A5" s="407"/>
      <c r="C5" s="90"/>
      <c r="D5" s="90"/>
      <c r="E5" s="90"/>
      <c r="F5" s="90"/>
    </row>
    <row r="6" spans="1:12" ht="15.95" customHeight="1">
      <c r="A6" s="408"/>
      <c r="B6" s="87"/>
      <c r="E6" s="69"/>
      <c r="F6" s="69"/>
    </row>
    <row r="7" spans="1:12" s="85" customFormat="1" ht="27" customHeight="1">
      <c r="A7" s="409"/>
      <c r="B7" s="184">
        <v>2015</v>
      </c>
      <c r="C7" s="356">
        <v>2016</v>
      </c>
      <c r="D7" s="356">
        <v>2017</v>
      </c>
      <c r="E7" s="356">
        <v>2018</v>
      </c>
      <c r="F7" s="356">
        <v>2019</v>
      </c>
    </row>
    <row r="8" spans="1:12" ht="15.95" customHeight="1">
      <c r="A8" s="410"/>
      <c r="B8" s="496"/>
      <c r="C8" s="496"/>
      <c r="D8" s="496"/>
      <c r="E8" s="496"/>
      <c r="F8" s="406"/>
    </row>
    <row r="9" spans="1:12" ht="15.95" customHeight="1">
      <c r="A9" s="411"/>
      <c r="B9" s="494"/>
      <c r="C9" s="494"/>
      <c r="D9" s="494"/>
      <c r="E9" s="494"/>
      <c r="F9" s="406"/>
    </row>
    <row r="10" spans="1:12" ht="15.95" customHeight="1">
      <c r="A10" s="412" t="s">
        <v>397</v>
      </c>
      <c r="B10" s="266">
        <v>31554</v>
      </c>
      <c r="C10" s="266">
        <v>28973</v>
      </c>
      <c r="D10" s="266">
        <f>D11+D14+D22</f>
        <v>29413</v>
      </c>
      <c r="E10" s="266">
        <f>E11+E14+E22</f>
        <v>29690</v>
      </c>
      <c r="F10" s="266">
        <v>29712</v>
      </c>
      <c r="G10" s="405"/>
      <c r="H10" s="265"/>
      <c r="I10" s="265"/>
      <c r="J10" s="265"/>
      <c r="K10" s="265"/>
      <c r="L10" s="265"/>
    </row>
    <row r="11" spans="1:12" ht="15.95" customHeight="1">
      <c r="A11" s="412" t="s">
        <v>398</v>
      </c>
      <c r="B11" s="267">
        <v>10281</v>
      </c>
      <c r="C11" s="267">
        <v>6576</v>
      </c>
      <c r="D11" s="267">
        <f>SUM(D12:D13)</f>
        <v>6691</v>
      </c>
      <c r="E11" s="267">
        <f>SUM(E12:E13)</f>
        <v>8406</v>
      </c>
      <c r="F11" s="267">
        <v>6176</v>
      </c>
      <c r="G11" s="239"/>
    </row>
    <row r="12" spans="1:12" ht="15.95" customHeight="1">
      <c r="A12" s="413" t="s">
        <v>399</v>
      </c>
      <c r="B12" s="269">
        <v>9433</v>
      </c>
      <c r="C12" s="269">
        <v>5730</v>
      </c>
      <c r="D12" s="269">
        <v>5823</v>
      </c>
      <c r="E12" s="269">
        <v>8022</v>
      </c>
      <c r="F12" s="269">
        <v>5640</v>
      </c>
      <c r="G12" s="239"/>
    </row>
    <row r="13" spans="1:12" ht="15.95" customHeight="1">
      <c r="A13" s="413" t="s">
        <v>400</v>
      </c>
      <c r="B13" s="269">
        <v>848</v>
      </c>
      <c r="C13" s="269">
        <v>846</v>
      </c>
      <c r="D13" s="269">
        <v>868</v>
      </c>
      <c r="E13" s="269">
        <v>384</v>
      </c>
      <c r="F13" s="269">
        <v>536</v>
      </c>
      <c r="G13" s="239"/>
    </row>
    <row r="14" spans="1:12" ht="15.95" customHeight="1">
      <c r="A14" s="412" t="s">
        <v>401</v>
      </c>
      <c r="B14" s="267">
        <v>21270</v>
      </c>
      <c r="C14" s="267">
        <v>22392</v>
      </c>
      <c r="D14" s="267">
        <f>SUM(D15:D20)</f>
        <v>22705</v>
      </c>
      <c r="E14" s="267">
        <f>SUM(E15:E20)</f>
        <v>21259</v>
      </c>
      <c r="F14" s="267">
        <v>23514</v>
      </c>
      <c r="G14" s="405"/>
    </row>
    <row r="15" spans="1:12" ht="15.95" customHeight="1">
      <c r="A15" s="413" t="s">
        <v>402</v>
      </c>
      <c r="B15" s="269">
        <v>1833</v>
      </c>
      <c r="C15" s="269">
        <v>2098</v>
      </c>
      <c r="D15" s="269">
        <v>1690</v>
      </c>
      <c r="E15" s="269">
        <v>1107</v>
      </c>
      <c r="F15" s="269">
        <v>3015</v>
      </c>
      <c r="G15" s="239"/>
    </row>
    <row r="16" spans="1:12" ht="15.95" customHeight="1">
      <c r="A16" s="413" t="s">
        <v>403</v>
      </c>
      <c r="B16" s="269">
        <v>0</v>
      </c>
      <c r="C16" s="269">
        <v>0</v>
      </c>
      <c r="D16" s="269">
        <v>0</v>
      </c>
      <c r="E16" s="269">
        <v>0</v>
      </c>
      <c r="F16" s="269">
        <v>6</v>
      </c>
      <c r="G16" s="239"/>
    </row>
    <row r="17" spans="1:7" ht="15.95" customHeight="1">
      <c r="A17" s="413" t="s">
        <v>404</v>
      </c>
      <c r="B17" s="269">
        <v>14360</v>
      </c>
      <c r="C17" s="269">
        <v>14547</v>
      </c>
      <c r="D17" s="269">
        <v>15003</v>
      </c>
      <c r="E17" s="269">
        <v>14092</v>
      </c>
      <c r="F17" s="269">
        <v>14360</v>
      </c>
      <c r="G17" s="239"/>
    </row>
    <row r="18" spans="1:7" ht="15.95" customHeight="1">
      <c r="A18" s="413" t="s">
        <v>10</v>
      </c>
      <c r="B18" s="269">
        <v>74</v>
      </c>
      <c r="C18" s="269">
        <v>58</v>
      </c>
      <c r="D18" s="269">
        <v>0</v>
      </c>
      <c r="E18" s="269">
        <v>0</v>
      </c>
      <c r="F18" s="269">
        <v>360</v>
      </c>
      <c r="G18" s="239"/>
    </row>
    <row r="19" spans="1:7" ht="15.95" customHeight="1">
      <c r="A19" s="414" t="s">
        <v>9</v>
      </c>
      <c r="B19" s="269"/>
      <c r="C19" s="269"/>
      <c r="D19" s="269"/>
      <c r="E19" s="269"/>
      <c r="F19" s="269"/>
      <c r="G19" s="239"/>
    </row>
    <row r="20" spans="1:7" ht="15.95" customHeight="1">
      <c r="A20" s="413" t="s">
        <v>8</v>
      </c>
      <c r="B20" s="269">
        <v>5003</v>
      </c>
      <c r="C20" s="269">
        <v>5689</v>
      </c>
      <c r="D20" s="269">
        <v>6012</v>
      </c>
      <c r="E20" s="269">
        <v>6060</v>
      </c>
      <c r="F20" s="269">
        <v>5773</v>
      </c>
      <c r="G20" s="239"/>
    </row>
    <row r="21" spans="1:7" ht="15.95" customHeight="1">
      <c r="A21" s="414" t="s">
        <v>7</v>
      </c>
      <c r="B21" s="269"/>
      <c r="C21" s="269"/>
      <c r="D21" s="269"/>
      <c r="E21" s="269"/>
      <c r="F21" s="269"/>
      <c r="G21" s="239"/>
    </row>
    <row r="22" spans="1:7" s="421" customFormat="1" ht="15.95" customHeight="1">
      <c r="A22" s="412" t="s">
        <v>6</v>
      </c>
      <c r="B22" s="266">
        <v>3</v>
      </c>
      <c r="C22" s="266">
        <v>5</v>
      </c>
      <c r="D22" s="266">
        <f>SUM(D24:D25)</f>
        <v>17</v>
      </c>
      <c r="E22" s="266">
        <f>SUM(E24:E25)</f>
        <v>25</v>
      </c>
      <c r="F22" s="266">
        <v>22</v>
      </c>
      <c r="G22" s="420"/>
    </row>
    <row r="23" spans="1:7" ht="15.95" customHeight="1">
      <c r="A23" s="415" t="s">
        <v>5</v>
      </c>
      <c r="B23" s="267"/>
      <c r="C23" s="267"/>
      <c r="D23" s="267"/>
      <c r="E23" s="267"/>
      <c r="F23" s="267"/>
      <c r="G23" s="239"/>
    </row>
    <row r="24" spans="1:7" ht="15.95" customHeight="1">
      <c r="A24" s="413" t="s">
        <v>405</v>
      </c>
      <c r="B24" s="269">
        <v>3</v>
      </c>
      <c r="C24" s="269">
        <v>5</v>
      </c>
      <c r="D24" s="269">
        <v>17</v>
      </c>
      <c r="E24" s="269">
        <v>25</v>
      </c>
      <c r="F24" s="269">
        <v>16</v>
      </c>
      <c r="G24" s="239"/>
    </row>
    <row r="25" spans="1:7" ht="15.95" customHeight="1">
      <c r="A25" s="413" t="s">
        <v>406</v>
      </c>
      <c r="B25" s="269">
        <v>0</v>
      </c>
      <c r="C25" s="269">
        <v>0</v>
      </c>
      <c r="D25" s="269">
        <v>0</v>
      </c>
      <c r="E25" s="269">
        <v>0</v>
      </c>
      <c r="F25" s="269">
        <v>6</v>
      </c>
      <c r="G25" s="239"/>
    </row>
    <row r="26" spans="1:7" ht="15.95" customHeight="1">
      <c r="A26" s="416"/>
      <c r="B26" s="56"/>
      <c r="C26" s="56"/>
    </row>
    <row r="27" spans="1:7" ht="15.95" customHeight="1">
      <c r="A27" s="411"/>
      <c r="B27" s="495"/>
      <c r="C27" s="495"/>
      <c r="D27" s="495"/>
      <c r="E27" s="495"/>
      <c r="F27" s="406"/>
    </row>
    <row r="28" spans="1:7" ht="15.95" customHeight="1">
      <c r="A28" s="412" t="s">
        <v>397</v>
      </c>
      <c r="B28" s="51">
        <v>100</v>
      </c>
      <c r="C28" s="51">
        <v>100</v>
      </c>
      <c r="D28" s="51">
        <v>100</v>
      </c>
      <c r="E28" s="51">
        <v>100</v>
      </c>
      <c r="F28" s="51">
        <v>100</v>
      </c>
      <c r="G28" s="47"/>
    </row>
    <row r="29" spans="1:7" ht="15.95" customHeight="1">
      <c r="A29" s="412" t="s">
        <v>398</v>
      </c>
      <c r="B29" s="51">
        <f>(B11/$B$10)*100</f>
        <v>32.582239969575966</v>
      </c>
      <c r="C29" s="51">
        <f>(C11/$C$10)*100</f>
        <v>22.696993752804335</v>
      </c>
      <c r="D29" s="51">
        <f>(D11/$D$10)*100</f>
        <v>22.748444565328256</v>
      </c>
      <c r="E29" s="51">
        <f>(E11/$E$10)*100</f>
        <v>28.312563152576626</v>
      </c>
      <c r="F29" s="51">
        <v>20.786214324178783</v>
      </c>
      <c r="G29" s="47"/>
    </row>
    <row r="30" spans="1:7" ht="15.95" customHeight="1">
      <c r="A30" s="413" t="s">
        <v>399</v>
      </c>
      <c r="B30" s="48">
        <f t="shared" ref="B30:B43" si="0">(B12/$B$10)*100</f>
        <v>29.894783545667746</v>
      </c>
      <c r="C30" s="48">
        <f t="shared" ref="C30:C43" si="1">(C12/$C$10)*100</f>
        <v>19.77703379008042</v>
      </c>
      <c r="D30" s="48">
        <f t="shared" ref="D30:D43" si="2">(D12/$D$10)*100</f>
        <v>19.79736851052256</v>
      </c>
      <c r="E30" s="48">
        <f t="shared" ref="E30:E43" si="3">(E12/$E$10)*100</f>
        <v>27.019198383294039</v>
      </c>
      <c r="F30" s="48">
        <v>18.982229402261712</v>
      </c>
      <c r="G30" s="47"/>
    </row>
    <row r="31" spans="1:7" ht="15.95" customHeight="1">
      <c r="A31" s="413" t="s">
        <v>400</v>
      </c>
      <c r="B31" s="48">
        <f t="shared" si="0"/>
        <v>2.687456423908221</v>
      </c>
      <c r="C31" s="48">
        <f t="shared" si="1"/>
        <v>2.9199599627239152</v>
      </c>
      <c r="D31" s="48">
        <f t="shared" si="2"/>
        <v>2.9510760548056982</v>
      </c>
      <c r="E31" s="48">
        <f t="shared" si="3"/>
        <v>1.2933647692825867</v>
      </c>
      <c r="F31" s="48">
        <v>1.8039849219170705</v>
      </c>
      <c r="G31" s="47"/>
    </row>
    <row r="32" spans="1:7" ht="15.95" customHeight="1">
      <c r="A32" s="412" t="s">
        <v>401</v>
      </c>
      <c r="B32" s="51">
        <f t="shared" si="0"/>
        <v>67.408252519490404</v>
      </c>
      <c r="C32" s="51">
        <f t="shared" si="1"/>
        <v>77.28574880060745</v>
      </c>
      <c r="D32" s="51">
        <f t="shared" si="2"/>
        <v>77.19375786216979</v>
      </c>
      <c r="E32" s="51">
        <f t="shared" si="3"/>
        <v>71.603233411923213</v>
      </c>
      <c r="F32" s="51">
        <v>79.139741518578361</v>
      </c>
      <c r="G32" s="47"/>
    </row>
    <row r="33" spans="1:7" ht="15.95" customHeight="1">
      <c r="A33" s="413" t="s">
        <v>402</v>
      </c>
      <c r="B33" s="48">
        <f t="shared" si="0"/>
        <v>5.809089180452558</v>
      </c>
      <c r="C33" s="48">
        <f t="shared" si="1"/>
        <v>7.2412245884098985</v>
      </c>
      <c r="D33" s="48">
        <f t="shared" si="2"/>
        <v>5.7457586781355179</v>
      </c>
      <c r="E33" s="48">
        <f t="shared" si="3"/>
        <v>3.728528123947457</v>
      </c>
      <c r="F33" s="48">
        <v>10.147415185783522</v>
      </c>
      <c r="G33" s="47"/>
    </row>
    <row r="34" spans="1:7" ht="15.95" customHeight="1">
      <c r="A34" s="413" t="s">
        <v>403</v>
      </c>
      <c r="B34" s="48"/>
      <c r="C34" s="48"/>
      <c r="D34" s="48"/>
      <c r="E34" s="48"/>
      <c r="F34" s="48">
        <v>2.0193861066235864E-2</v>
      </c>
      <c r="G34" s="47"/>
    </row>
    <row r="35" spans="1:7" ht="15.95" customHeight="1">
      <c r="A35" s="413" t="s">
        <v>404</v>
      </c>
      <c r="B35" s="48">
        <f t="shared" si="0"/>
        <v>45.509285669011852</v>
      </c>
      <c r="C35" s="48">
        <f t="shared" si="1"/>
        <v>50.208815103717249</v>
      </c>
      <c r="D35" s="48">
        <f t="shared" si="2"/>
        <v>51.008057661578206</v>
      </c>
      <c r="E35" s="48">
        <f t="shared" si="3"/>
        <v>47.463792522734927</v>
      </c>
      <c r="F35" s="48">
        <v>48.3306408185245</v>
      </c>
      <c r="G35" s="47"/>
    </row>
    <row r="36" spans="1:7" ht="15.95" customHeight="1">
      <c r="A36" s="413" t="s">
        <v>10</v>
      </c>
      <c r="B36" s="48">
        <f t="shared" si="0"/>
        <v>0.23451860302972682</v>
      </c>
      <c r="C36" s="48">
        <f t="shared" si="1"/>
        <v>0.20018638042315259</v>
      </c>
      <c r="D36" s="48">
        <f t="shared" si="2"/>
        <v>0</v>
      </c>
      <c r="E36" s="48">
        <f t="shared" si="3"/>
        <v>0</v>
      </c>
      <c r="F36" s="48">
        <v>1.2116316639741518</v>
      </c>
      <c r="G36" s="47"/>
    </row>
    <row r="37" spans="1:7" ht="15.95" customHeight="1">
      <c r="A37" s="414" t="s">
        <v>9</v>
      </c>
      <c r="B37" s="48"/>
      <c r="C37" s="48"/>
      <c r="D37" s="48"/>
      <c r="E37" s="48"/>
      <c r="F37" s="48"/>
      <c r="G37" s="47"/>
    </row>
    <row r="38" spans="1:7" ht="15.95" customHeight="1">
      <c r="A38" s="413" t="s">
        <v>8</v>
      </c>
      <c r="B38" s="48">
        <f t="shared" si="0"/>
        <v>15.855359066996261</v>
      </c>
      <c r="C38" s="48">
        <f t="shared" si="1"/>
        <v>19.635522728057158</v>
      </c>
      <c r="D38" s="48">
        <f t="shared" si="2"/>
        <v>20.439941522456056</v>
      </c>
      <c r="E38" s="48">
        <f t="shared" si="3"/>
        <v>20.41091276524082</v>
      </c>
      <c r="F38" s="48">
        <v>19.429859989229943</v>
      </c>
      <c r="G38" s="47"/>
    </row>
    <row r="39" spans="1:7" ht="15.95" customHeight="1">
      <c r="A39" s="414" t="s">
        <v>7</v>
      </c>
      <c r="B39" s="48"/>
      <c r="C39" s="48"/>
      <c r="D39" s="48"/>
      <c r="E39" s="48"/>
      <c r="F39" s="48"/>
      <c r="G39" s="47"/>
    </row>
    <row r="40" spans="1:7" ht="15.95" customHeight="1">
      <c r="A40" s="412" t="s">
        <v>6</v>
      </c>
      <c r="B40" s="51">
        <f t="shared" si="0"/>
        <v>9.5075109336375738E-3</v>
      </c>
      <c r="C40" s="51">
        <f t="shared" si="1"/>
        <v>1.7257446588202809E-2</v>
      </c>
      <c r="D40" s="51">
        <f t="shared" si="2"/>
        <v>5.7797572501954914E-2</v>
      </c>
      <c r="E40" s="51">
        <f t="shared" si="3"/>
        <v>8.42034355001684E-2</v>
      </c>
      <c r="F40" s="51">
        <v>7.4044157242864825E-2</v>
      </c>
      <c r="G40" s="47"/>
    </row>
    <row r="41" spans="1:7" ht="15.95" customHeight="1">
      <c r="A41" s="415" t="s">
        <v>5</v>
      </c>
      <c r="B41" s="48"/>
      <c r="C41" s="48"/>
      <c r="D41" s="48"/>
      <c r="E41" s="48"/>
      <c r="F41" s="48"/>
      <c r="G41" s="47"/>
    </row>
    <row r="42" spans="1:7" ht="15.95" customHeight="1">
      <c r="A42" s="413" t="s">
        <v>405</v>
      </c>
      <c r="B42" s="48">
        <f t="shared" si="0"/>
        <v>9.5075109336375738E-3</v>
      </c>
      <c r="C42" s="48">
        <f t="shared" si="1"/>
        <v>1.7257446588202809E-2</v>
      </c>
      <c r="D42" s="48">
        <f t="shared" si="2"/>
        <v>5.7797572501954914E-2</v>
      </c>
      <c r="E42" s="48">
        <f t="shared" si="3"/>
        <v>8.42034355001684E-2</v>
      </c>
      <c r="F42" s="48">
        <v>5.3850296176628974E-2</v>
      </c>
      <c r="G42" s="47"/>
    </row>
    <row r="43" spans="1:7" ht="15.95" customHeight="1">
      <c r="A43" s="413" t="s">
        <v>406</v>
      </c>
      <c r="B43" s="48">
        <f t="shared" si="0"/>
        <v>0</v>
      </c>
      <c r="C43" s="48">
        <f t="shared" si="1"/>
        <v>0</v>
      </c>
      <c r="D43" s="48">
        <f t="shared" si="2"/>
        <v>0</v>
      </c>
      <c r="E43" s="48">
        <f t="shared" si="3"/>
        <v>0</v>
      </c>
      <c r="F43" s="48">
        <v>2.0193861066235864E-2</v>
      </c>
      <c r="G43" s="47"/>
    </row>
    <row r="44" spans="1:7">
      <c r="A44" s="417"/>
      <c r="B44" s="205"/>
      <c r="C44" s="205"/>
      <c r="D44" s="205"/>
      <c r="E44" s="205"/>
      <c r="F44" s="205"/>
    </row>
    <row r="45" spans="1:7">
      <c r="A45" s="418"/>
      <c r="E45" s="354"/>
      <c r="F45" s="354">
        <v>144</v>
      </c>
    </row>
    <row r="46" spans="1:7">
      <c r="A46" s="418"/>
    </row>
    <row r="47" spans="1:7">
      <c r="A47" s="418"/>
    </row>
  </sheetData>
  <mergeCells count="3">
    <mergeCell ref="B8:E8"/>
    <mergeCell ref="B9:E9"/>
    <mergeCell ref="B27:E27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2"/>
  <sheetViews>
    <sheetView topLeftCell="A20" workbookViewId="0">
      <selection activeCell="H34" sqref="H34"/>
    </sheetView>
  </sheetViews>
  <sheetFormatPr defaultColWidth="8.88671875" defaultRowHeight="16.5" customHeight="1"/>
  <cols>
    <col min="1" max="1" width="39.77734375" style="46" customWidth="1"/>
    <col min="2" max="3" width="6.77734375" style="66" customWidth="1"/>
    <col min="4" max="4" width="6.77734375" style="46" customWidth="1"/>
    <col min="5" max="5" width="7.33203125" style="46" customWidth="1"/>
    <col min="6" max="16384" width="8.88671875" style="46"/>
  </cols>
  <sheetData>
    <row r="1" spans="1:6" ht="19.5" customHeight="1">
      <c r="A1" s="92" t="s">
        <v>342</v>
      </c>
      <c r="B1" s="58"/>
      <c r="C1" s="58"/>
    </row>
    <row r="2" spans="1:6" ht="19.5" customHeight="1">
      <c r="A2" s="72" t="s">
        <v>22</v>
      </c>
      <c r="B2" s="58"/>
      <c r="C2" s="58"/>
    </row>
    <row r="3" spans="1:6" ht="19.5" customHeight="1">
      <c r="A3" s="71" t="s">
        <v>123</v>
      </c>
      <c r="B3" s="58"/>
      <c r="C3" s="58"/>
    </row>
    <row r="4" spans="1:6" ht="19.5" customHeight="1">
      <c r="A4" s="71" t="s">
        <v>21</v>
      </c>
      <c r="B4" s="58"/>
      <c r="C4" s="58"/>
    </row>
    <row r="5" spans="1:6" ht="17.100000000000001" customHeight="1">
      <c r="A5" s="71"/>
      <c r="B5" s="58"/>
      <c r="C5" s="90"/>
      <c r="D5" s="90"/>
      <c r="E5" s="90"/>
    </row>
    <row r="6" spans="1:6" ht="17.100000000000001" customHeight="1">
      <c r="A6" s="91"/>
      <c r="B6" s="69"/>
      <c r="E6" s="69" t="s">
        <v>1</v>
      </c>
    </row>
    <row r="7" spans="1:6" ht="27" customHeight="1">
      <c r="A7" s="68"/>
      <c r="B7" s="184">
        <v>2015</v>
      </c>
      <c r="C7" s="356">
        <v>2016</v>
      </c>
      <c r="D7" s="356">
        <v>2017</v>
      </c>
      <c r="E7" s="356">
        <v>2018</v>
      </c>
      <c r="F7" s="356">
        <v>2019</v>
      </c>
    </row>
    <row r="8" spans="1:6" ht="17.45" customHeight="1">
      <c r="A8" s="68"/>
      <c r="B8" s="93"/>
      <c r="C8" s="93"/>
    </row>
    <row r="9" spans="1:6" ht="23.1" customHeight="1">
      <c r="A9" s="2" t="s">
        <v>23</v>
      </c>
      <c r="B9" s="265">
        <v>31554</v>
      </c>
      <c r="C9" s="265">
        <v>28973</v>
      </c>
      <c r="D9" s="265">
        <f>SUM(D10:D28)</f>
        <v>29413</v>
      </c>
      <c r="E9" s="265">
        <f>SUM(E10:E28)</f>
        <v>29690</v>
      </c>
      <c r="F9" s="265">
        <v>29712</v>
      </c>
    </row>
    <row r="10" spans="1:6" ht="24">
      <c r="A10" s="219" t="s">
        <v>210</v>
      </c>
      <c r="B10" s="272">
        <v>9323</v>
      </c>
      <c r="C10" s="272">
        <v>6305</v>
      </c>
      <c r="D10" s="272">
        <v>6410</v>
      </c>
      <c r="E10" s="272">
        <v>8683</v>
      </c>
      <c r="F10" s="272">
        <v>7559</v>
      </c>
    </row>
    <row r="11" spans="1:6" ht="15">
      <c r="A11" s="219" t="s">
        <v>211</v>
      </c>
      <c r="B11" s="272">
        <v>340</v>
      </c>
      <c r="C11" s="272">
        <v>346</v>
      </c>
      <c r="D11" s="272">
        <v>315</v>
      </c>
      <c r="E11" s="272">
        <v>265</v>
      </c>
      <c r="F11" s="272">
        <v>271</v>
      </c>
    </row>
    <row r="12" spans="1:6" ht="15">
      <c r="A12" s="219" t="s">
        <v>212</v>
      </c>
      <c r="B12" s="272">
        <v>2248</v>
      </c>
      <c r="C12" s="272">
        <v>2393</v>
      </c>
      <c r="D12" s="272">
        <v>2208</v>
      </c>
      <c r="E12" s="272">
        <v>2205</v>
      </c>
      <c r="F12" s="272">
        <v>2381</v>
      </c>
    </row>
    <row r="13" spans="1:6" ht="36">
      <c r="A13" s="219" t="s">
        <v>213</v>
      </c>
      <c r="B13" s="272">
        <v>367</v>
      </c>
      <c r="C13" s="272">
        <v>228</v>
      </c>
      <c r="D13" s="272">
        <v>242</v>
      </c>
      <c r="E13" s="272">
        <v>453</v>
      </c>
      <c r="F13" s="272">
        <v>489</v>
      </c>
    </row>
    <row r="14" spans="1:6" ht="36">
      <c r="A14" s="219" t="s">
        <v>214</v>
      </c>
      <c r="B14" s="272">
        <v>458</v>
      </c>
      <c r="C14" s="272">
        <v>453</v>
      </c>
      <c r="D14" s="272">
        <v>486</v>
      </c>
      <c r="E14" s="272">
        <v>496</v>
      </c>
      <c r="F14" s="272">
        <v>535</v>
      </c>
    </row>
    <row r="15" spans="1:6" ht="15">
      <c r="A15" s="219" t="s">
        <v>215</v>
      </c>
      <c r="B15" s="272">
        <v>12165</v>
      </c>
      <c r="C15" s="272">
        <v>12516</v>
      </c>
      <c r="D15" s="272">
        <v>12901</v>
      </c>
      <c r="E15" s="272">
        <v>11166</v>
      </c>
      <c r="F15" s="272">
        <v>11072</v>
      </c>
    </row>
    <row r="16" spans="1:6" ht="36">
      <c r="A16" s="219" t="s">
        <v>216</v>
      </c>
      <c r="B16" s="272">
        <v>3210</v>
      </c>
      <c r="C16" s="272">
        <v>3473</v>
      </c>
      <c r="D16" s="272">
        <v>3502</v>
      </c>
      <c r="E16" s="272">
        <v>3122</v>
      </c>
      <c r="F16" s="272">
        <v>3672</v>
      </c>
    </row>
    <row r="17" spans="1:6" ht="15">
      <c r="A17" s="220" t="s">
        <v>217</v>
      </c>
      <c r="B17" s="272">
        <v>998</v>
      </c>
      <c r="C17" s="272">
        <v>763</v>
      </c>
      <c r="D17" s="272">
        <v>773</v>
      </c>
      <c r="E17" s="272">
        <v>921</v>
      </c>
      <c r="F17" s="272">
        <v>987</v>
      </c>
    </row>
    <row r="18" spans="1:6" ht="24">
      <c r="A18" s="219" t="s">
        <v>218</v>
      </c>
      <c r="B18" s="272">
        <v>418</v>
      </c>
      <c r="C18" s="272">
        <v>481</v>
      </c>
      <c r="D18" s="272">
        <v>460</v>
      </c>
      <c r="E18" s="272">
        <v>349</v>
      </c>
      <c r="F18" s="272">
        <v>420</v>
      </c>
    </row>
    <row r="19" spans="1:6" ht="15">
      <c r="A19" s="219" t="s">
        <v>219</v>
      </c>
      <c r="B19" s="272">
        <v>116</v>
      </c>
      <c r="C19" s="272">
        <v>11</v>
      </c>
      <c r="D19" s="272">
        <v>14</v>
      </c>
      <c r="E19" s="272">
        <v>122</v>
      </c>
      <c r="F19" s="272">
        <v>123</v>
      </c>
    </row>
    <row r="20" spans="1:6" ht="24">
      <c r="A20" s="219" t="s">
        <v>220</v>
      </c>
      <c r="B20" s="272">
        <v>44</v>
      </c>
      <c r="C20" s="272">
        <v>58</v>
      </c>
      <c r="D20" s="272">
        <v>74</v>
      </c>
      <c r="E20" s="272">
        <v>69</v>
      </c>
      <c r="F20" s="272">
        <v>74</v>
      </c>
    </row>
    <row r="21" spans="1:6" ht="15">
      <c r="A21" s="219" t="s">
        <v>221</v>
      </c>
      <c r="B21" s="272">
        <v>32</v>
      </c>
      <c r="C21" s="272">
        <v>40</v>
      </c>
      <c r="D21" s="272">
        <v>44</v>
      </c>
      <c r="E21" s="272">
        <v>34</v>
      </c>
      <c r="F21" s="272">
        <v>42</v>
      </c>
    </row>
    <row r="22" spans="1:6" ht="24">
      <c r="A22" s="219" t="s">
        <v>222</v>
      </c>
      <c r="B22" s="272">
        <v>1617</v>
      </c>
      <c r="C22" s="272">
        <v>1655</v>
      </c>
      <c r="D22" s="272">
        <v>1678</v>
      </c>
      <c r="E22" s="272">
        <v>1459</v>
      </c>
      <c r="F22" s="272">
        <v>1599</v>
      </c>
    </row>
    <row r="23" spans="1:6" ht="24">
      <c r="A23" s="219" t="s">
        <v>223</v>
      </c>
      <c r="B23" s="272">
        <v>97</v>
      </c>
      <c r="C23" s="272">
        <v>99</v>
      </c>
      <c r="D23" s="272">
        <v>118</v>
      </c>
      <c r="E23" s="272">
        <v>139</v>
      </c>
      <c r="F23" s="272">
        <v>191</v>
      </c>
    </row>
    <row r="24" spans="1:6" ht="60">
      <c r="A24" s="219" t="s">
        <v>224</v>
      </c>
      <c r="B24" s="272"/>
      <c r="C24" s="272"/>
      <c r="D24" s="272"/>
      <c r="E24" s="272"/>
      <c r="F24" s="272">
        <v>0</v>
      </c>
    </row>
    <row r="25" spans="1:6" ht="15">
      <c r="A25" s="219" t="s">
        <v>225</v>
      </c>
      <c r="B25" s="272">
        <v>45</v>
      </c>
      <c r="C25" s="272">
        <v>69</v>
      </c>
      <c r="D25" s="272">
        <v>91</v>
      </c>
      <c r="E25" s="272">
        <v>118</v>
      </c>
      <c r="F25" s="272">
        <v>178</v>
      </c>
    </row>
    <row r="26" spans="1:6" ht="24">
      <c r="A26" s="219" t="s">
        <v>226</v>
      </c>
      <c r="B26" s="272"/>
      <c r="C26" s="272"/>
      <c r="D26" s="272"/>
      <c r="E26" s="272">
        <v>3</v>
      </c>
      <c r="F26" s="272">
        <v>0</v>
      </c>
    </row>
    <row r="27" spans="1:6" ht="24">
      <c r="A27" s="219" t="s">
        <v>227</v>
      </c>
      <c r="B27" s="272">
        <v>73</v>
      </c>
      <c r="C27" s="272">
        <v>80</v>
      </c>
      <c r="D27" s="272">
        <v>93</v>
      </c>
      <c r="E27" s="272">
        <v>82</v>
      </c>
      <c r="F27" s="272">
        <v>82</v>
      </c>
    </row>
    <row r="28" spans="1:6" ht="15">
      <c r="A28" s="219" t="s">
        <v>228</v>
      </c>
      <c r="B28" s="272">
        <v>3</v>
      </c>
      <c r="C28" s="272">
        <v>3</v>
      </c>
      <c r="D28" s="272">
        <v>4</v>
      </c>
      <c r="E28" s="272">
        <v>4</v>
      </c>
      <c r="F28" s="272">
        <v>37</v>
      </c>
    </row>
    <row r="29" spans="1:6" ht="60">
      <c r="A29" s="219" t="s">
        <v>229</v>
      </c>
      <c r="B29" s="298"/>
      <c r="C29" s="298"/>
      <c r="D29" s="298"/>
      <c r="E29" s="298"/>
      <c r="F29" s="272">
        <v>0</v>
      </c>
    </row>
    <row r="30" spans="1:6" ht="15"/>
    <row r="31" spans="1:6" ht="16.5" customHeight="1">
      <c r="A31" s="209"/>
      <c r="B31" s="210"/>
      <c r="C31" s="210"/>
      <c r="D31" s="209"/>
      <c r="E31" s="209"/>
      <c r="F31" s="351"/>
    </row>
    <row r="32" spans="1:6" ht="16.5" customHeight="1">
      <c r="E32" s="354"/>
      <c r="F32" s="354">
        <v>145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6"/>
  <sheetViews>
    <sheetView topLeftCell="A29" workbookViewId="0">
      <selection activeCell="F40" sqref="F40"/>
    </sheetView>
  </sheetViews>
  <sheetFormatPr defaultColWidth="8.88671875" defaultRowHeight="18" customHeight="1"/>
  <cols>
    <col min="1" max="1" width="39.77734375" style="45" customWidth="1"/>
    <col min="2" max="4" width="6.77734375" style="45" customWidth="1"/>
    <col min="5" max="5" width="7.33203125" style="45" customWidth="1"/>
    <col min="6" max="6" width="9" style="45" bestFit="1" customWidth="1"/>
    <col min="7" max="16384" width="8.88671875" style="45"/>
  </cols>
  <sheetData>
    <row r="1" spans="1:6" ht="19.5" customHeight="1">
      <c r="A1" s="82" t="s">
        <v>343</v>
      </c>
      <c r="B1" s="56"/>
      <c r="C1" s="56"/>
    </row>
    <row r="2" spans="1:6" ht="19.5" customHeight="1">
      <c r="A2" s="82" t="s">
        <v>188</v>
      </c>
      <c r="B2" s="56"/>
      <c r="C2" s="56"/>
    </row>
    <row r="3" spans="1:6" ht="19.5" customHeight="1">
      <c r="A3" s="64" t="s">
        <v>143</v>
      </c>
      <c r="B3" s="56"/>
      <c r="C3" s="56"/>
    </row>
    <row r="4" spans="1:6" ht="19.5" customHeight="1">
      <c r="A4" s="81"/>
      <c r="B4" s="56"/>
      <c r="C4" s="90"/>
      <c r="D4" s="90"/>
      <c r="E4" s="90"/>
    </row>
    <row r="5" spans="1:6" ht="19.5" customHeight="1">
      <c r="A5" s="88"/>
      <c r="B5" s="79"/>
      <c r="E5" s="69" t="s">
        <v>1</v>
      </c>
    </row>
    <row r="6" spans="1:6" s="85" customFormat="1" ht="27" customHeight="1">
      <c r="A6" s="86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6" ht="19.5" customHeight="1">
      <c r="A7" s="77"/>
      <c r="B7" s="94"/>
    </row>
    <row r="8" spans="1:6" ht="15.6" customHeight="1">
      <c r="A8" s="191" t="s">
        <v>18</v>
      </c>
      <c r="B8" s="299">
        <v>31554</v>
      </c>
      <c r="C8" s="299">
        <v>28973</v>
      </c>
      <c r="D8" s="299">
        <f>SUM(D9:D27)</f>
        <v>29413</v>
      </c>
      <c r="E8" s="299">
        <f>SUM(E9:E27)</f>
        <v>29690</v>
      </c>
      <c r="F8" s="299">
        <f>SUM(F9:F27)</f>
        <v>29712</v>
      </c>
    </row>
    <row r="9" spans="1:6" ht="15.6" customHeight="1">
      <c r="A9" s="207" t="s">
        <v>190</v>
      </c>
      <c r="B9" s="296">
        <v>22062</v>
      </c>
      <c r="C9" s="296">
        <v>21510</v>
      </c>
      <c r="D9" s="296">
        <v>21743</v>
      </c>
      <c r="E9" s="296">
        <v>20295</v>
      </c>
      <c r="F9" s="296">
        <v>21290</v>
      </c>
    </row>
    <row r="10" spans="1:6" ht="18" customHeight="1">
      <c r="A10" s="208" t="s">
        <v>191</v>
      </c>
      <c r="B10" s="296"/>
      <c r="C10" s="296"/>
      <c r="D10" s="296"/>
      <c r="E10" s="296"/>
      <c r="F10" s="296"/>
    </row>
    <row r="11" spans="1:6" ht="18" customHeight="1">
      <c r="A11" s="207" t="s">
        <v>192</v>
      </c>
      <c r="B11" s="296">
        <v>686</v>
      </c>
      <c r="C11" s="296">
        <v>644</v>
      </c>
      <c r="D11" s="296">
        <v>706</v>
      </c>
      <c r="E11" s="296">
        <v>632</v>
      </c>
      <c r="F11" s="296">
        <v>660</v>
      </c>
    </row>
    <row r="12" spans="1:6" ht="18" customHeight="1">
      <c r="A12" s="208" t="s">
        <v>193</v>
      </c>
      <c r="B12" s="296"/>
      <c r="C12" s="296"/>
      <c r="D12" s="296"/>
      <c r="E12" s="296"/>
      <c r="F12" s="296"/>
    </row>
    <row r="13" spans="1:6" ht="18" customHeight="1">
      <c r="A13" s="207" t="s">
        <v>194</v>
      </c>
      <c r="B13" s="296">
        <v>1719</v>
      </c>
      <c r="C13" s="296">
        <v>630</v>
      </c>
      <c r="D13" s="296">
        <v>647</v>
      </c>
      <c r="E13" s="296">
        <v>1534</v>
      </c>
      <c r="F13" s="296">
        <v>1569</v>
      </c>
    </row>
    <row r="14" spans="1:6" ht="18" customHeight="1">
      <c r="A14" s="208" t="s">
        <v>195</v>
      </c>
      <c r="B14" s="296"/>
      <c r="C14" s="296"/>
      <c r="D14" s="296"/>
      <c r="E14" s="296"/>
      <c r="F14" s="296"/>
    </row>
    <row r="15" spans="1:6" ht="18" customHeight="1">
      <c r="A15" s="207" t="s">
        <v>196</v>
      </c>
      <c r="B15" s="296">
        <v>979</v>
      </c>
      <c r="C15" s="296">
        <v>960</v>
      </c>
      <c r="D15" s="296">
        <v>910</v>
      </c>
      <c r="E15" s="296">
        <v>764</v>
      </c>
      <c r="F15" s="296">
        <v>776</v>
      </c>
    </row>
    <row r="16" spans="1:6" ht="18" customHeight="1">
      <c r="A16" s="208" t="s">
        <v>197</v>
      </c>
      <c r="B16" s="296"/>
      <c r="C16" s="296"/>
      <c r="D16" s="296"/>
      <c r="E16" s="296"/>
      <c r="F16" s="296"/>
    </row>
    <row r="17" spans="1:6" ht="18" customHeight="1">
      <c r="A17" s="207" t="s">
        <v>198</v>
      </c>
      <c r="B17" s="296">
        <v>214</v>
      </c>
      <c r="C17" s="296">
        <v>412</v>
      </c>
      <c r="D17" s="296">
        <v>461</v>
      </c>
      <c r="E17" s="296">
        <v>607</v>
      </c>
      <c r="F17" s="296">
        <v>790</v>
      </c>
    </row>
    <row r="18" spans="1:6" ht="18" customHeight="1">
      <c r="A18" s="208" t="s">
        <v>199</v>
      </c>
      <c r="B18" s="296"/>
      <c r="C18" s="296"/>
      <c r="D18" s="296"/>
      <c r="E18" s="296"/>
      <c r="F18" s="296"/>
    </row>
    <row r="19" spans="1:6" ht="18" customHeight="1">
      <c r="A19" s="207" t="s">
        <v>200</v>
      </c>
      <c r="B19" s="296">
        <v>255</v>
      </c>
      <c r="C19" s="296">
        <v>441</v>
      </c>
      <c r="D19" s="296">
        <v>457</v>
      </c>
      <c r="E19" s="296">
        <v>428</v>
      </c>
      <c r="F19" s="296">
        <v>279</v>
      </c>
    </row>
    <row r="20" spans="1:6" ht="18" customHeight="1">
      <c r="A20" s="208" t="s">
        <v>201</v>
      </c>
      <c r="B20" s="296"/>
      <c r="C20" s="296"/>
      <c r="D20" s="296"/>
      <c r="E20" s="296"/>
      <c r="F20" s="296"/>
    </row>
    <row r="21" spans="1:6" ht="18" customHeight="1">
      <c r="A21" s="207" t="s">
        <v>202</v>
      </c>
      <c r="B21" s="296">
        <v>3016</v>
      </c>
      <c r="C21" s="296">
        <v>2927</v>
      </c>
      <c r="D21" s="296">
        <v>2998</v>
      </c>
      <c r="E21" s="296">
        <v>2338</v>
      </c>
      <c r="F21" s="296">
        <v>1230</v>
      </c>
    </row>
    <row r="22" spans="1:6" ht="18" customHeight="1">
      <c r="A22" s="208" t="s">
        <v>203</v>
      </c>
      <c r="B22" s="296"/>
      <c r="C22" s="296"/>
      <c r="D22" s="296"/>
      <c r="E22" s="296"/>
      <c r="F22" s="296"/>
    </row>
    <row r="23" spans="1:6" ht="18" customHeight="1">
      <c r="A23" s="207" t="s">
        <v>204</v>
      </c>
      <c r="B23" s="296">
        <v>1633</v>
      </c>
      <c r="C23" s="296">
        <v>446</v>
      </c>
      <c r="D23" s="296">
        <v>479</v>
      </c>
      <c r="E23" s="296">
        <v>1810</v>
      </c>
      <c r="F23" s="296">
        <v>1923</v>
      </c>
    </row>
    <row r="24" spans="1:6" ht="18" customHeight="1">
      <c r="A24" s="208" t="s">
        <v>205</v>
      </c>
      <c r="B24" s="296"/>
      <c r="C24" s="296"/>
      <c r="D24" s="296"/>
      <c r="E24" s="296"/>
      <c r="F24" s="296"/>
    </row>
    <row r="25" spans="1:6" ht="18" customHeight="1">
      <c r="A25" s="207" t="s">
        <v>206</v>
      </c>
      <c r="B25" s="296">
        <v>331</v>
      </c>
      <c r="C25" s="296">
        <v>342</v>
      </c>
      <c r="D25" s="296">
        <v>320</v>
      </c>
      <c r="E25" s="296">
        <v>465</v>
      </c>
      <c r="F25" s="296">
        <v>253</v>
      </c>
    </row>
    <row r="26" spans="1:6" ht="18" customHeight="1">
      <c r="A26" s="208" t="s">
        <v>207</v>
      </c>
      <c r="B26" s="296"/>
      <c r="C26" s="296"/>
      <c r="D26" s="296"/>
      <c r="E26" s="296"/>
      <c r="F26" s="296"/>
    </row>
    <row r="27" spans="1:6" ht="18" customHeight="1">
      <c r="A27" s="207" t="s">
        <v>208</v>
      </c>
      <c r="B27" s="296">
        <v>659</v>
      </c>
      <c r="C27" s="296">
        <v>661</v>
      </c>
      <c r="D27" s="296">
        <v>692</v>
      </c>
      <c r="E27" s="296">
        <v>817</v>
      </c>
      <c r="F27" s="296">
        <v>942</v>
      </c>
    </row>
    <row r="28" spans="1:6" ht="18" customHeight="1">
      <c r="A28" s="208" t="s">
        <v>209</v>
      </c>
      <c r="F28" s="296"/>
    </row>
    <row r="29" spans="1:6" ht="18" customHeight="1">
      <c r="A29" s="208"/>
    </row>
    <row r="30" spans="1:6" ht="18" customHeight="1">
      <c r="A30" s="208"/>
    </row>
    <row r="31" spans="1:6" ht="18" customHeight="1">
      <c r="A31" s="208"/>
    </row>
    <row r="32" spans="1:6" ht="18" customHeight="1">
      <c r="A32" s="208"/>
    </row>
    <row r="33" spans="1:6" ht="18" customHeight="1">
      <c r="A33" s="208"/>
    </row>
    <row r="34" spans="1:6" ht="18" customHeight="1">
      <c r="A34" s="208"/>
    </row>
    <row r="35" spans="1:6" ht="18" customHeight="1">
      <c r="A35" s="208"/>
    </row>
    <row r="36" spans="1:6" ht="18" customHeight="1">
      <c r="A36" s="208"/>
    </row>
    <row r="37" spans="1:6" ht="18" customHeight="1">
      <c r="A37" s="208"/>
    </row>
    <row r="38" spans="1:6" ht="18" customHeight="1">
      <c r="A38" s="208"/>
    </row>
    <row r="39" spans="1:6" ht="18" customHeight="1">
      <c r="B39" s="109"/>
      <c r="C39" s="109"/>
      <c r="D39" s="109"/>
      <c r="E39" s="109"/>
    </row>
    <row r="40" spans="1:6" ht="18" customHeight="1">
      <c r="B40" s="109"/>
      <c r="C40" s="109"/>
      <c r="D40" s="109"/>
      <c r="E40" s="109"/>
    </row>
    <row r="44" spans="1:6" ht="18" customHeight="1">
      <c r="A44" s="373"/>
      <c r="B44" s="373"/>
      <c r="C44" s="373"/>
      <c r="D44" s="373"/>
      <c r="E44" s="373"/>
      <c r="F44" s="374">
        <v>146</v>
      </c>
    </row>
    <row r="45" spans="1:6" ht="18" customHeight="1">
      <c r="A45" s="83"/>
      <c r="B45" s="83"/>
      <c r="C45" s="83"/>
      <c r="D45" s="83"/>
      <c r="E45" s="83"/>
      <c r="F45" s="83"/>
    </row>
    <row r="46" spans="1:6" ht="18" customHeight="1">
      <c r="A46" s="83"/>
      <c r="B46" s="83"/>
      <c r="C46" s="83"/>
      <c r="D46" s="83"/>
      <c r="E46" s="354"/>
    </row>
  </sheetData>
  <pageMargins left="0" right="0" top="0" bottom="0" header="0.31496062992125984" footer="0"/>
  <pageSetup paperSize="9" orientation="portrait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6"/>
  <sheetViews>
    <sheetView topLeftCell="A5" workbookViewId="0">
      <selection activeCell="C30" sqref="C30"/>
    </sheetView>
  </sheetViews>
  <sheetFormatPr defaultColWidth="8.88671875" defaultRowHeight="18" customHeight="1"/>
  <cols>
    <col min="1" max="1" width="39.77734375" style="45" customWidth="1"/>
    <col min="2" max="4" width="6.77734375" style="45" customWidth="1"/>
    <col min="5" max="5" width="7.33203125" style="45" customWidth="1"/>
    <col min="6" max="6" width="8.88671875" style="400"/>
    <col min="7" max="16384" width="8.88671875" style="45"/>
  </cols>
  <sheetData>
    <row r="1" spans="1:7" ht="19.5" customHeight="1">
      <c r="A1" s="82" t="s">
        <v>344</v>
      </c>
    </row>
    <row r="2" spans="1:7" ht="19.5" customHeight="1">
      <c r="A2" s="82" t="s">
        <v>25</v>
      </c>
    </row>
    <row r="3" spans="1:7" ht="19.5" customHeight="1">
      <c r="A3" s="64" t="s">
        <v>124</v>
      </c>
    </row>
    <row r="4" spans="1:7" ht="19.5" customHeight="1">
      <c r="A4" s="64" t="s">
        <v>19</v>
      </c>
    </row>
    <row r="5" spans="1:7" ht="19.5" customHeight="1">
      <c r="A5" s="89"/>
      <c r="E5" s="69"/>
    </row>
    <row r="6" spans="1:7" ht="27" customHeight="1">
      <c r="A6" s="78"/>
      <c r="B6" s="184">
        <v>2015</v>
      </c>
      <c r="C6" s="356">
        <v>2016</v>
      </c>
      <c r="D6" s="356">
        <v>2017</v>
      </c>
      <c r="E6" s="356">
        <v>2018</v>
      </c>
      <c r="F6" s="356">
        <v>2019</v>
      </c>
    </row>
    <row r="7" spans="1:7" ht="15">
      <c r="A7" s="78"/>
    </row>
    <row r="8" spans="1:7" ht="15.95" customHeight="1">
      <c r="A8" s="77"/>
      <c r="B8" s="494"/>
      <c r="C8" s="494"/>
      <c r="D8" s="494"/>
      <c r="E8" s="494"/>
    </row>
    <row r="9" spans="1:7" ht="15.95" customHeight="1">
      <c r="A9" s="53" t="s">
        <v>18</v>
      </c>
      <c r="B9" s="299">
        <v>8758</v>
      </c>
      <c r="C9" s="299">
        <v>7504</v>
      </c>
      <c r="D9" s="299">
        <f>D10+D13+D21</f>
        <v>7548</v>
      </c>
      <c r="E9" s="299">
        <f>E10+E13+E21</f>
        <v>8830</v>
      </c>
      <c r="F9" s="299">
        <v>8419</v>
      </c>
    </row>
    <row r="10" spans="1:7" ht="15.95" customHeight="1">
      <c r="A10" s="53" t="s">
        <v>17</v>
      </c>
      <c r="B10" s="267">
        <v>4217</v>
      </c>
      <c r="C10" s="267">
        <v>2698</v>
      </c>
      <c r="D10" s="267">
        <f>SUM(D11:D12)</f>
        <v>2608</v>
      </c>
      <c r="E10" s="267">
        <f>SUM(E11:E12)</f>
        <v>3958</v>
      </c>
      <c r="F10" s="422">
        <v>2918</v>
      </c>
    </row>
    <row r="11" spans="1:7" ht="15.95" customHeight="1">
      <c r="A11" s="50" t="s">
        <v>16</v>
      </c>
      <c r="B11" s="276">
        <v>3885</v>
      </c>
      <c r="C11" s="276">
        <v>2371</v>
      </c>
      <c r="D11" s="276">
        <v>2281</v>
      </c>
      <c r="E11" s="276">
        <v>3906</v>
      </c>
      <c r="F11" s="276">
        <v>2705</v>
      </c>
    </row>
    <row r="12" spans="1:7" ht="15.95" customHeight="1">
      <c r="A12" s="50" t="s">
        <v>15</v>
      </c>
      <c r="B12" s="276">
        <v>332</v>
      </c>
      <c r="C12" s="276">
        <v>327</v>
      </c>
      <c r="D12" s="276">
        <v>327</v>
      </c>
      <c r="E12" s="276">
        <v>52</v>
      </c>
      <c r="F12" s="276">
        <v>213</v>
      </c>
    </row>
    <row r="13" spans="1:7" ht="15.95" customHeight="1">
      <c r="A13" s="53" t="s">
        <v>14</v>
      </c>
      <c r="B13" s="267">
        <v>4540</v>
      </c>
      <c r="C13" s="267">
        <v>4805</v>
      </c>
      <c r="D13" s="267">
        <f>SUM(D14:D19)</f>
        <v>4938</v>
      </c>
      <c r="E13" s="267">
        <f>SUM(E14:E19)</f>
        <v>4866</v>
      </c>
      <c r="F13" s="422">
        <v>5490</v>
      </c>
    </row>
    <row r="14" spans="1:7" ht="15.95" customHeight="1">
      <c r="A14" s="50" t="s">
        <v>13</v>
      </c>
      <c r="B14" s="276">
        <v>488</v>
      </c>
      <c r="C14" s="276">
        <v>481</v>
      </c>
      <c r="D14" s="276">
        <v>461</v>
      </c>
      <c r="E14" s="276">
        <v>281</v>
      </c>
      <c r="F14" s="276">
        <v>1070</v>
      </c>
    </row>
    <row r="15" spans="1:7" ht="15.95" customHeight="1">
      <c r="A15" s="50" t="s">
        <v>12</v>
      </c>
      <c r="B15" s="276">
        <v>0</v>
      </c>
      <c r="C15" s="276">
        <v>0</v>
      </c>
      <c r="D15" s="276"/>
      <c r="E15" s="276"/>
      <c r="F15" s="276">
        <v>3</v>
      </c>
    </row>
    <row r="16" spans="1:7" ht="15.95" customHeight="1">
      <c r="A16" s="50" t="s">
        <v>11</v>
      </c>
      <c r="B16" s="276">
        <v>3044</v>
      </c>
      <c r="C16" s="276">
        <v>3354</v>
      </c>
      <c r="D16" s="276">
        <v>3505</v>
      </c>
      <c r="E16" s="276">
        <v>3461</v>
      </c>
      <c r="F16" s="276">
        <v>3025</v>
      </c>
      <c r="G16" s="271"/>
    </row>
    <row r="17" spans="1:7" ht="15.95" customHeight="1">
      <c r="A17" s="50" t="s">
        <v>10</v>
      </c>
      <c r="B17" s="276">
        <v>13</v>
      </c>
      <c r="C17" s="276">
        <v>9</v>
      </c>
      <c r="D17" s="276">
        <v>0</v>
      </c>
      <c r="E17" s="276">
        <v>0</v>
      </c>
      <c r="F17" s="276">
        <v>210</v>
      </c>
    </row>
    <row r="18" spans="1:7" ht="15.95" customHeight="1">
      <c r="A18" s="54" t="s">
        <v>9</v>
      </c>
      <c r="B18" s="276"/>
      <c r="C18" s="276"/>
      <c r="D18" s="276"/>
      <c r="E18" s="276"/>
      <c r="F18" s="276"/>
    </row>
    <row r="19" spans="1:7" ht="15.95" customHeight="1">
      <c r="A19" s="50" t="s">
        <v>8</v>
      </c>
      <c r="B19" s="276">
        <v>995</v>
      </c>
      <c r="C19" s="276">
        <v>961</v>
      </c>
      <c r="D19" s="276">
        <v>972</v>
      </c>
      <c r="E19" s="276">
        <v>1124</v>
      </c>
      <c r="F19" s="276">
        <v>1182</v>
      </c>
    </row>
    <row r="20" spans="1:7" ht="15.95" customHeight="1">
      <c r="A20" s="54" t="s">
        <v>7</v>
      </c>
      <c r="B20" s="276"/>
      <c r="C20" s="276"/>
      <c r="D20" s="276"/>
      <c r="E20" s="276"/>
      <c r="F20" s="276"/>
    </row>
    <row r="21" spans="1:7" ht="15.95" customHeight="1">
      <c r="A21" s="53" t="s">
        <v>6</v>
      </c>
      <c r="B21" s="277">
        <v>1</v>
      </c>
      <c r="C21" s="277">
        <v>1</v>
      </c>
      <c r="D21" s="277">
        <f>SUM(D23:D24)</f>
        <v>2</v>
      </c>
      <c r="E21" s="277">
        <f>SUM(E23:E24)</f>
        <v>6</v>
      </c>
      <c r="F21" s="277">
        <v>11</v>
      </c>
    </row>
    <row r="22" spans="1:7" ht="15.95" customHeight="1">
      <c r="A22" s="52" t="s">
        <v>5</v>
      </c>
      <c r="B22" s="267"/>
      <c r="C22" s="267"/>
      <c r="D22" s="267"/>
      <c r="E22" s="267"/>
      <c r="F22" s="422"/>
    </row>
    <row r="23" spans="1:7" ht="15.95" customHeight="1">
      <c r="A23" s="50" t="s">
        <v>4</v>
      </c>
      <c r="B23" s="276">
        <v>1</v>
      </c>
      <c r="C23" s="276">
        <v>1</v>
      </c>
      <c r="D23" s="276">
        <v>2</v>
      </c>
      <c r="E23" s="276">
        <v>6</v>
      </c>
      <c r="F23" s="276">
        <v>5</v>
      </c>
    </row>
    <row r="24" spans="1:7" ht="15.95" customHeight="1">
      <c r="A24" s="50" t="s">
        <v>3</v>
      </c>
      <c r="B24" s="276">
        <v>0</v>
      </c>
      <c r="C24" s="276">
        <v>0</v>
      </c>
      <c r="D24" s="276">
        <v>0</v>
      </c>
      <c r="E24" s="276">
        <v>0</v>
      </c>
      <c r="F24" s="276">
        <v>6</v>
      </c>
    </row>
    <row r="25" spans="1:7" ht="15.95" customHeight="1">
      <c r="A25" s="84"/>
    </row>
    <row r="26" spans="1:7" ht="15.95" customHeight="1">
      <c r="A26" s="77"/>
      <c r="B26" s="495"/>
      <c r="C26" s="495"/>
      <c r="D26" s="495"/>
      <c r="E26" s="495"/>
    </row>
    <row r="27" spans="1:7" ht="15.95" customHeight="1">
      <c r="A27" s="53" t="s">
        <v>18</v>
      </c>
      <c r="B27" s="51">
        <v>100</v>
      </c>
      <c r="C27" s="51">
        <v>100</v>
      </c>
      <c r="D27" s="51">
        <v>100</v>
      </c>
      <c r="E27" s="51">
        <v>100</v>
      </c>
      <c r="F27" s="51">
        <v>100</v>
      </c>
      <c r="G27" s="47"/>
    </row>
    <row r="28" spans="1:7" ht="15.95" customHeight="1">
      <c r="A28" s="53" t="s">
        <v>17</v>
      </c>
      <c r="B28" s="51">
        <f>(B10/$B$9)*100</f>
        <v>48.150262617035857</v>
      </c>
      <c r="C28" s="51">
        <f>(C10/$C$9)*100</f>
        <v>35.954157782515992</v>
      </c>
      <c r="D28" s="51">
        <f>(D10/$D$9)*100</f>
        <v>34.552199258081615</v>
      </c>
      <c r="E28" s="51">
        <f>(E10/$E$9)*100</f>
        <v>44.824462061155153</v>
      </c>
      <c r="F28" s="51">
        <f t="shared" ref="F28:F35" si="0">(F10/$F$9)*100</f>
        <v>34.659698301460985</v>
      </c>
      <c r="G28" s="47"/>
    </row>
    <row r="29" spans="1:7" ht="15.95" customHeight="1">
      <c r="A29" s="50" t="s">
        <v>16</v>
      </c>
      <c r="B29" s="48">
        <f t="shared" ref="B29:B42" si="1">(B11/$B$9)*100</f>
        <v>44.359442795158714</v>
      </c>
      <c r="C29" s="48">
        <f t="shared" ref="C29:C42" si="2">(C11/$C$9)*100</f>
        <v>31.596481876332621</v>
      </c>
      <c r="D29" s="48">
        <f t="shared" ref="D29:D42" si="3">(D11/$D$9)*100</f>
        <v>30.219925808161101</v>
      </c>
      <c r="E29" s="48">
        <f t="shared" ref="E29:E42" si="4">(E11/$E$9)*100</f>
        <v>44.235560588901471</v>
      </c>
      <c r="F29" s="48">
        <f t="shared" si="0"/>
        <v>32.129706615987644</v>
      </c>
      <c r="G29" s="47"/>
    </row>
    <row r="30" spans="1:7" ht="15.95" customHeight="1">
      <c r="A30" s="50" t="s">
        <v>15</v>
      </c>
      <c r="B30" s="48">
        <f t="shared" si="1"/>
        <v>3.7908198218771409</v>
      </c>
      <c r="C30" s="48">
        <f t="shared" si="2"/>
        <v>4.3576759061833688</v>
      </c>
      <c r="D30" s="48">
        <f t="shared" si="3"/>
        <v>4.3322734499205087</v>
      </c>
      <c r="E30" s="48">
        <f t="shared" si="4"/>
        <v>0.58890147225368061</v>
      </c>
      <c r="F30" s="48">
        <f t="shared" si="0"/>
        <v>2.529991685473334</v>
      </c>
      <c r="G30" s="47"/>
    </row>
    <row r="31" spans="1:7" ht="15.95" customHeight="1">
      <c r="A31" s="53" t="s">
        <v>14</v>
      </c>
      <c r="B31" s="51">
        <f t="shared" si="1"/>
        <v>51.838319250970542</v>
      </c>
      <c r="C31" s="51">
        <f t="shared" si="2"/>
        <v>64.032515991471215</v>
      </c>
      <c r="D31" s="51">
        <f t="shared" si="3"/>
        <v>65.421303656597772</v>
      </c>
      <c r="E31" s="51">
        <f t="shared" si="4"/>
        <v>55.107587768969424</v>
      </c>
      <c r="F31" s="51">
        <f t="shared" si="0"/>
        <v>65.20964485093242</v>
      </c>
      <c r="G31" s="47"/>
    </row>
    <row r="32" spans="1:7" ht="15.95" customHeight="1">
      <c r="A32" s="50" t="s">
        <v>13</v>
      </c>
      <c r="B32" s="48">
        <f t="shared" si="1"/>
        <v>5.5720484128796528</v>
      </c>
      <c r="C32" s="48">
        <f t="shared" si="2"/>
        <v>6.409914712153518</v>
      </c>
      <c r="D32" s="48">
        <f t="shared" si="3"/>
        <v>6.1075781664016953</v>
      </c>
      <c r="E32" s="48">
        <f t="shared" si="4"/>
        <v>3.1823329558323898</v>
      </c>
      <c r="F32" s="48">
        <f t="shared" si="0"/>
        <v>12.709347903551491</v>
      </c>
      <c r="G32" s="47"/>
    </row>
    <row r="33" spans="1:7" ht="15.95" customHeight="1">
      <c r="A33" s="50" t="s">
        <v>12</v>
      </c>
      <c r="B33" s="48"/>
      <c r="C33" s="48"/>
      <c r="D33" s="48"/>
      <c r="E33" s="48"/>
      <c r="F33" s="48">
        <f t="shared" si="0"/>
        <v>3.5633685710892031E-2</v>
      </c>
      <c r="G33" s="47"/>
    </row>
    <row r="34" spans="1:7" ht="15.95" customHeight="1">
      <c r="A34" s="50" t="s">
        <v>11</v>
      </c>
      <c r="B34" s="48">
        <f t="shared" si="1"/>
        <v>34.756793788536193</v>
      </c>
      <c r="C34" s="48">
        <f t="shared" si="2"/>
        <v>44.696162046908313</v>
      </c>
      <c r="D34" s="48">
        <f t="shared" si="3"/>
        <v>46.436142024377318</v>
      </c>
      <c r="E34" s="48">
        <f t="shared" si="4"/>
        <v>39.195922989807471</v>
      </c>
      <c r="F34" s="48">
        <f t="shared" si="0"/>
        <v>35.930633091816127</v>
      </c>
      <c r="G34" s="47"/>
    </row>
    <row r="35" spans="1:7" ht="15.95" customHeight="1">
      <c r="A35" s="50" t="s">
        <v>10</v>
      </c>
      <c r="B35" s="48">
        <f t="shared" si="1"/>
        <v>0.14843571591687599</v>
      </c>
      <c r="C35" s="48">
        <f t="shared" si="2"/>
        <v>0.1199360341151386</v>
      </c>
      <c r="D35" s="48">
        <f t="shared" si="3"/>
        <v>0</v>
      </c>
      <c r="E35" s="48">
        <f t="shared" si="4"/>
        <v>0</v>
      </c>
      <c r="F35" s="48">
        <f t="shared" si="0"/>
        <v>2.4943579997624421</v>
      </c>
      <c r="G35" s="47"/>
    </row>
    <row r="36" spans="1:7" ht="15.95" customHeight="1">
      <c r="A36" s="54" t="s">
        <v>9</v>
      </c>
      <c r="B36" s="48"/>
      <c r="C36" s="48"/>
      <c r="D36" s="48"/>
      <c r="E36" s="48"/>
      <c r="F36" s="48"/>
      <c r="G36" s="47"/>
    </row>
    <row r="37" spans="1:7" ht="15.95" customHeight="1">
      <c r="A37" s="50" t="s">
        <v>8</v>
      </c>
      <c r="B37" s="48">
        <f t="shared" si="1"/>
        <v>11.361041333637816</v>
      </c>
      <c r="C37" s="48">
        <f t="shared" si="2"/>
        <v>12.806503198294243</v>
      </c>
      <c r="D37" s="48">
        <f t="shared" si="3"/>
        <v>12.877583465818759</v>
      </c>
      <c r="E37" s="48">
        <f t="shared" si="4"/>
        <v>12.729331823329559</v>
      </c>
      <c r="F37" s="48">
        <f>(F19/$F$9)*100</f>
        <v>14.03967217009146</v>
      </c>
      <c r="G37" s="47"/>
    </row>
    <row r="38" spans="1:7" ht="15.95" customHeight="1">
      <c r="A38" s="54" t="s">
        <v>7</v>
      </c>
      <c r="B38" s="48"/>
      <c r="C38" s="48"/>
      <c r="D38" s="48"/>
      <c r="E38" s="48"/>
      <c r="F38" s="48"/>
      <c r="G38" s="47"/>
    </row>
    <row r="39" spans="1:7" ht="15.95" customHeight="1">
      <c r="A39" s="53" t="s">
        <v>6</v>
      </c>
      <c r="B39" s="51">
        <f t="shared" si="1"/>
        <v>1.1418131993605847E-2</v>
      </c>
      <c r="C39" s="51">
        <f t="shared" si="2"/>
        <v>1.3326226012793176E-2</v>
      </c>
      <c r="D39" s="51">
        <f t="shared" si="3"/>
        <v>2.6497085320614733E-2</v>
      </c>
      <c r="E39" s="51">
        <f t="shared" si="4"/>
        <v>6.7950169875424682E-2</v>
      </c>
      <c r="F39" s="51">
        <f>(F21/$F$9)*100</f>
        <v>0.13065684760660412</v>
      </c>
      <c r="G39" s="47"/>
    </row>
    <row r="40" spans="1:7" ht="15.95" customHeight="1">
      <c r="A40" s="52" t="s">
        <v>5</v>
      </c>
      <c r="B40" s="48"/>
      <c r="C40" s="48"/>
      <c r="D40" s="48"/>
      <c r="E40" s="48"/>
      <c r="F40" s="48"/>
      <c r="G40" s="47"/>
    </row>
    <row r="41" spans="1:7" ht="15.95" customHeight="1">
      <c r="A41" s="50" t="s">
        <v>4</v>
      </c>
      <c r="B41" s="48">
        <f t="shared" si="1"/>
        <v>1.1418131993605847E-2</v>
      </c>
      <c r="C41" s="48">
        <f t="shared" si="2"/>
        <v>1.3326226012793176E-2</v>
      </c>
      <c r="D41" s="48">
        <f t="shared" si="3"/>
        <v>2.6497085320614733E-2</v>
      </c>
      <c r="E41" s="48">
        <f t="shared" si="4"/>
        <v>6.7950169875424682E-2</v>
      </c>
      <c r="F41" s="48">
        <f>(F23/$F$9)*100</f>
        <v>5.9389476184820052E-2</v>
      </c>
      <c r="G41" s="47"/>
    </row>
    <row r="42" spans="1:7" ht="15.95" customHeight="1">
      <c r="A42" s="50" t="s">
        <v>3</v>
      </c>
      <c r="B42" s="48">
        <f t="shared" si="1"/>
        <v>0</v>
      </c>
      <c r="C42" s="48">
        <f t="shared" si="2"/>
        <v>0</v>
      </c>
      <c r="D42" s="48">
        <f t="shared" si="3"/>
        <v>0</v>
      </c>
      <c r="E42" s="48">
        <f t="shared" si="4"/>
        <v>0</v>
      </c>
      <c r="F42" s="48">
        <f>(F24/$F$9)*100</f>
        <v>7.1267371421784062E-2</v>
      </c>
      <c r="G42" s="47"/>
    </row>
    <row r="43" spans="1:7" ht="15">
      <c r="A43" s="83"/>
    </row>
    <row r="44" spans="1:7" ht="15">
      <c r="A44" s="205"/>
      <c r="B44" s="205"/>
      <c r="C44" s="205"/>
      <c r="D44" s="205"/>
      <c r="E44" s="205"/>
      <c r="F44" s="403"/>
    </row>
    <row r="45" spans="1:7" ht="15">
      <c r="E45" s="354"/>
      <c r="F45" s="56">
        <v>147</v>
      </c>
    </row>
    <row r="46" spans="1:7" ht="15"/>
  </sheetData>
  <mergeCells count="2">
    <mergeCell ref="B8:E8"/>
    <mergeCell ref="B26:E26"/>
  </mergeCells>
  <pageMargins left="0" right="0" top="0" bottom="0" header="0.31496062992125984" footer="0"/>
  <pageSetup paperSize="9" orientation="portrait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2"/>
  <sheetViews>
    <sheetView topLeftCell="A20" workbookViewId="0">
      <selection activeCell="I26" sqref="I26"/>
    </sheetView>
  </sheetViews>
  <sheetFormatPr defaultColWidth="8.88671875" defaultRowHeight="15"/>
  <cols>
    <col min="1" max="1" width="39.77734375" style="1" customWidth="1"/>
    <col min="2" max="4" width="6.77734375" style="1" customWidth="1"/>
    <col min="5" max="5" width="7.33203125" style="1" customWidth="1"/>
    <col min="6" max="16384" width="8.88671875" style="1"/>
  </cols>
  <sheetData>
    <row r="1" spans="1:9" ht="19.5" customHeight="1">
      <c r="A1" s="7" t="s">
        <v>345</v>
      </c>
      <c r="B1" s="5"/>
      <c r="C1" s="5"/>
    </row>
    <row r="2" spans="1:9" ht="19.5" customHeight="1">
      <c r="A2" s="7" t="s">
        <v>28</v>
      </c>
      <c r="B2" s="5"/>
      <c r="C2" s="5"/>
    </row>
    <row r="3" spans="1:9" ht="19.5" customHeight="1">
      <c r="A3" s="6" t="s">
        <v>29</v>
      </c>
      <c r="B3" s="5"/>
      <c r="C3" s="5"/>
    </row>
    <row r="4" spans="1:9" ht="19.5" customHeight="1">
      <c r="A4" s="6" t="s">
        <v>125</v>
      </c>
      <c r="B4" s="5"/>
      <c r="C4" s="5"/>
    </row>
    <row r="5" spans="1:9" ht="17.100000000000001" customHeight="1">
      <c r="A5" s="6"/>
      <c r="B5" s="5"/>
      <c r="C5" s="5"/>
    </row>
    <row r="6" spans="1:9" ht="17.100000000000001" customHeight="1">
      <c r="A6" s="4"/>
      <c r="B6" s="3"/>
      <c r="E6" s="3" t="s">
        <v>27</v>
      </c>
    </row>
    <row r="7" spans="1:9" s="46" customFormat="1" ht="27" customHeight="1">
      <c r="A7" s="68"/>
      <c r="B7" s="184">
        <v>2015</v>
      </c>
      <c r="C7" s="356">
        <v>2016</v>
      </c>
      <c r="D7" s="356">
        <v>2017</v>
      </c>
      <c r="E7" s="356">
        <v>2018</v>
      </c>
      <c r="F7" s="356">
        <v>2019</v>
      </c>
    </row>
    <row r="8" spans="1:9" s="46" customFormat="1" ht="17.100000000000001" customHeight="1">
      <c r="A8" s="68"/>
      <c r="B8" s="99"/>
      <c r="C8" s="99"/>
      <c r="D8" s="99"/>
      <c r="E8" s="99"/>
    </row>
    <row r="9" spans="1:9" s="46" customFormat="1" ht="22.5" customHeight="1">
      <c r="A9" s="2" t="s">
        <v>23</v>
      </c>
      <c r="B9" s="278">
        <v>8758</v>
      </c>
      <c r="C9" s="278">
        <v>7504</v>
      </c>
      <c r="D9" s="278">
        <f>SUM(D10:D29)</f>
        <v>7548</v>
      </c>
      <c r="E9" s="278">
        <f>SUM(E10:E29)</f>
        <v>8830</v>
      </c>
      <c r="F9" s="299">
        <f>'72'!F9</f>
        <v>8419</v>
      </c>
      <c r="G9" s="244"/>
      <c r="H9" s="244"/>
      <c r="I9" s="244"/>
    </row>
    <row r="10" spans="1:9" ht="24">
      <c r="A10" s="219" t="s">
        <v>210</v>
      </c>
      <c r="B10" s="297">
        <v>3880</v>
      </c>
      <c r="C10" s="297">
        <v>2480</v>
      </c>
      <c r="D10" s="297">
        <v>2495</v>
      </c>
      <c r="E10" s="297">
        <v>3986</v>
      </c>
      <c r="F10" s="297">
        <v>3453</v>
      </c>
    </row>
    <row r="11" spans="1:9">
      <c r="A11" s="219" t="s">
        <v>211</v>
      </c>
      <c r="B11" s="297">
        <v>43</v>
      </c>
      <c r="C11" s="297">
        <v>44</v>
      </c>
      <c r="D11" s="297">
        <v>50</v>
      </c>
      <c r="E11" s="297">
        <v>68</v>
      </c>
      <c r="F11" s="297">
        <v>48</v>
      </c>
    </row>
    <row r="12" spans="1:9">
      <c r="A12" s="219" t="s">
        <v>212</v>
      </c>
      <c r="B12" s="297">
        <v>763</v>
      </c>
      <c r="C12" s="297">
        <v>780</v>
      </c>
      <c r="D12" s="297">
        <v>685</v>
      </c>
      <c r="E12" s="297">
        <v>685</v>
      </c>
      <c r="F12" s="297">
        <v>721</v>
      </c>
    </row>
    <row r="13" spans="1:9" ht="36">
      <c r="A13" s="219" t="s">
        <v>213</v>
      </c>
      <c r="B13" s="297">
        <v>56</v>
      </c>
      <c r="C13" s="297">
        <v>38</v>
      </c>
      <c r="D13" s="297">
        <v>36</v>
      </c>
      <c r="E13" s="297">
        <v>69</v>
      </c>
      <c r="F13" s="297">
        <v>70</v>
      </c>
    </row>
    <row r="14" spans="1:9" ht="36">
      <c r="A14" s="219" t="s">
        <v>214</v>
      </c>
      <c r="B14" s="297">
        <v>276</v>
      </c>
      <c r="C14" s="297">
        <v>272</v>
      </c>
      <c r="D14" s="297">
        <v>270</v>
      </c>
      <c r="E14" s="297">
        <v>275</v>
      </c>
      <c r="F14" s="297">
        <v>254</v>
      </c>
    </row>
    <row r="15" spans="1:9">
      <c r="A15" s="219" t="s">
        <v>215</v>
      </c>
      <c r="B15" s="297">
        <v>1617</v>
      </c>
      <c r="C15" s="297">
        <v>1641</v>
      </c>
      <c r="D15" s="297">
        <v>1696</v>
      </c>
      <c r="E15" s="297">
        <v>1803</v>
      </c>
      <c r="F15" s="297">
        <v>1653</v>
      </c>
    </row>
    <row r="16" spans="1:9" ht="36">
      <c r="A16" s="219" t="s">
        <v>216</v>
      </c>
      <c r="B16" s="297">
        <v>1144</v>
      </c>
      <c r="C16" s="297">
        <v>1313</v>
      </c>
      <c r="D16" s="297">
        <v>1316</v>
      </c>
      <c r="E16" s="297">
        <v>1009</v>
      </c>
      <c r="F16" s="297">
        <v>1116</v>
      </c>
    </row>
    <row r="17" spans="1:6">
      <c r="A17" s="220" t="s">
        <v>217</v>
      </c>
      <c r="B17" s="297">
        <v>261</v>
      </c>
      <c r="C17" s="297">
        <v>157</v>
      </c>
      <c r="D17" s="297">
        <v>158</v>
      </c>
      <c r="E17" s="297">
        <v>255</v>
      </c>
      <c r="F17" s="297">
        <v>280</v>
      </c>
    </row>
    <row r="18" spans="1:6" ht="24">
      <c r="A18" s="219" t="s">
        <v>218</v>
      </c>
      <c r="B18" s="297">
        <v>234</v>
      </c>
      <c r="C18" s="297">
        <v>251</v>
      </c>
      <c r="D18" s="297">
        <v>271</v>
      </c>
      <c r="E18" s="297">
        <v>150</v>
      </c>
      <c r="F18" s="297">
        <v>192</v>
      </c>
    </row>
    <row r="19" spans="1:6">
      <c r="A19" s="219" t="s">
        <v>219</v>
      </c>
      <c r="B19" s="297">
        <v>11</v>
      </c>
      <c r="C19" s="297">
        <v>3</v>
      </c>
      <c r="D19" s="297">
        <v>4</v>
      </c>
      <c r="E19" s="297">
        <v>17</v>
      </c>
      <c r="F19" s="297">
        <v>20</v>
      </c>
    </row>
    <row r="20" spans="1:6" ht="24">
      <c r="A20" s="219" t="s">
        <v>220</v>
      </c>
      <c r="B20" s="297">
        <v>24</v>
      </c>
      <c r="C20" s="297">
        <v>37</v>
      </c>
      <c r="D20" s="297">
        <v>37</v>
      </c>
      <c r="E20" s="297">
        <v>39</v>
      </c>
      <c r="F20" s="297">
        <v>36</v>
      </c>
    </row>
    <row r="21" spans="1:6">
      <c r="A21" s="219" t="s">
        <v>221</v>
      </c>
      <c r="B21" s="297">
        <v>14</v>
      </c>
      <c r="C21" s="297">
        <v>16</v>
      </c>
      <c r="D21" s="297">
        <v>22</v>
      </c>
      <c r="E21" s="297">
        <v>11</v>
      </c>
      <c r="F21" s="297">
        <v>15</v>
      </c>
    </row>
    <row r="22" spans="1:6" ht="24">
      <c r="A22" s="219" t="s">
        <v>222</v>
      </c>
      <c r="B22" s="297">
        <v>379</v>
      </c>
      <c r="C22" s="297">
        <v>393</v>
      </c>
      <c r="D22" s="297">
        <v>401</v>
      </c>
      <c r="E22" s="297">
        <v>345</v>
      </c>
      <c r="F22" s="297">
        <v>371</v>
      </c>
    </row>
    <row r="23" spans="1:6" ht="24">
      <c r="A23" s="219" t="s">
        <v>223</v>
      </c>
      <c r="B23" s="297">
        <v>23</v>
      </c>
      <c r="C23" s="297">
        <v>26</v>
      </c>
      <c r="D23" s="297">
        <v>34</v>
      </c>
      <c r="E23" s="297">
        <v>28</v>
      </c>
      <c r="F23" s="297">
        <v>58</v>
      </c>
    </row>
    <row r="24" spans="1:6" ht="60">
      <c r="A24" s="219" t="s">
        <v>224</v>
      </c>
      <c r="B24" s="297">
        <v>0</v>
      </c>
      <c r="C24" s="297">
        <v>0</v>
      </c>
      <c r="D24" s="297">
        <v>0</v>
      </c>
      <c r="E24" s="297">
        <v>0</v>
      </c>
      <c r="F24" s="297">
        <v>0</v>
      </c>
    </row>
    <row r="25" spans="1:6">
      <c r="A25" s="219" t="s">
        <v>225</v>
      </c>
      <c r="B25" s="297">
        <v>11</v>
      </c>
      <c r="C25" s="297">
        <v>29</v>
      </c>
      <c r="D25" s="297">
        <v>45</v>
      </c>
      <c r="E25" s="297">
        <v>65</v>
      </c>
      <c r="F25" s="297">
        <v>91</v>
      </c>
    </row>
    <row r="26" spans="1:6" ht="24">
      <c r="A26" s="219" t="s">
        <v>226</v>
      </c>
      <c r="B26" s="297">
        <v>0</v>
      </c>
      <c r="C26" s="297">
        <v>0</v>
      </c>
      <c r="D26" s="297">
        <v>0</v>
      </c>
      <c r="E26" s="297">
        <v>1</v>
      </c>
      <c r="F26" s="297">
        <v>0</v>
      </c>
    </row>
    <row r="27" spans="1:6" ht="24">
      <c r="A27" s="219" t="s">
        <v>227</v>
      </c>
      <c r="B27" s="297">
        <v>20</v>
      </c>
      <c r="C27" s="297">
        <v>22</v>
      </c>
      <c r="D27" s="297">
        <v>26</v>
      </c>
      <c r="E27" s="297">
        <v>22</v>
      </c>
      <c r="F27" s="297">
        <v>26</v>
      </c>
    </row>
    <row r="28" spans="1:6">
      <c r="A28" s="219" t="s">
        <v>228</v>
      </c>
      <c r="B28" s="297">
        <v>2</v>
      </c>
      <c r="C28" s="297">
        <v>2</v>
      </c>
      <c r="D28" s="297">
        <v>2</v>
      </c>
      <c r="E28" s="297">
        <v>2</v>
      </c>
      <c r="F28" s="297">
        <v>15</v>
      </c>
    </row>
    <row r="29" spans="1:6" ht="60">
      <c r="A29" s="219" t="s">
        <v>229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</row>
    <row r="30" spans="1:6">
      <c r="B30" s="300"/>
      <c r="C30" s="300"/>
      <c r="D30" s="300"/>
      <c r="E30" s="300"/>
    </row>
    <row r="31" spans="1:6">
      <c r="A31" s="206"/>
      <c r="B31" s="206"/>
      <c r="C31" s="206"/>
      <c r="D31" s="206"/>
      <c r="E31" s="206"/>
      <c r="F31" s="206"/>
    </row>
    <row r="32" spans="1:6">
      <c r="E32" s="354"/>
      <c r="F32" s="5">
        <v>148</v>
      </c>
    </row>
  </sheetData>
  <pageMargins left="0" right="0" top="0" bottom="0" header="0.31496062992125984" footer="0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</vt:i4>
      </vt:variant>
    </vt:vector>
  </HeadingPairs>
  <TitlesOfParts>
    <vt:vector size="49" baseType="lpstr">
      <vt:lpstr>Doanh nghiep</vt:lpstr>
      <vt:lpstr>DN66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HTX104-105</vt:lpstr>
      <vt:lpstr>CT 106-107</vt:lpstr>
      <vt:lpstr>108-109</vt:lpstr>
      <vt:lpstr>110-111</vt:lpstr>
      <vt:lpstr>112</vt:lpstr>
      <vt:lpstr>Sheet1</vt:lpstr>
      <vt:lpstr>'110-111'!Print_Area</vt:lpstr>
      <vt:lpstr>'85'!Print_Area</vt:lpstr>
      <vt:lpstr>'88'!Print_Area</vt:lpstr>
      <vt:lpstr>'94'!Print_Titles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KTU-TNDINHKTU</cp:lastModifiedBy>
  <cp:lastPrinted>2021-05-24T02:00:40Z</cp:lastPrinted>
  <dcterms:created xsi:type="dcterms:W3CDTF">2007-04-05T01:36:57Z</dcterms:created>
  <dcterms:modified xsi:type="dcterms:W3CDTF">2021-05-24T02:12:14Z</dcterms:modified>
</cp:coreProperties>
</file>